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共用雲端硬碟\高雄業務\2024.05_民政局淨零輔導案\04_減碳網站建置\04_成果報告書\"/>
    </mc:Choice>
  </mc:AlternateContent>
  <xr:revisionPtr revIDLastSave="0" documentId="13_ncr:1_{8FD8FC0D-67BF-453E-99CE-347504C3425A}" xr6:coauthVersionLast="47" xr6:coauthVersionMax="47" xr10:uidLastSave="{00000000-0000-0000-0000-000000000000}"/>
  <bookViews>
    <workbookView xWindow="-120" yWindow="-120" windowWidth="38640" windowHeight="21120" xr2:uid="{A585FFBC-3714-4BDD-907D-808FD07688E2}"/>
  </bookViews>
  <sheets>
    <sheet name="工作表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B1" i="5"/>
  <c r="D25" i="5"/>
  <c r="D19" i="5"/>
  <c r="D34" i="5"/>
  <c r="D32" i="5"/>
  <c r="D54" i="5"/>
  <c r="D47" i="5"/>
  <c r="D40" i="5" l="1"/>
  <c r="D5" i="5"/>
  <c r="D9" i="5"/>
  <c r="D15" i="5"/>
</calcChain>
</file>

<file path=xl/sharedStrings.xml><?xml version="1.0" encoding="utf-8"?>
<sst xmlns="http://schemas.openxmlformats.org/spreadsheetml/2006/main" count="94" uniqueCount="47">
  <si>
    <t>電力</t>
    <phoneticPr fontId="1" type="noConversion"/>
  </si>
  <si>
    <t>水銀燈瓦數(W)</t>
    <phoneticPr fontId="1" type="noConversion"/>
  </si>
  <si>
    <t>LED燈瓦數(W)</t>
    <phoneticPr fontId="1" type="noConversion"/>
  </si>
  <si>
    <t>更換數量(盞)</t>
    <phoneticPr fontId="1" type="noConversion"/>
  </si>
  <si>
    <t>金紙</t>
    <phoneticPr fontId="1" type="noConversion"/>
  </si>
  <si>
    <t>塑膠免洗湯匙</t>
    <phoneticPr fontId="1" type="noConversion"/>
  </si>
  <si>
    <t>面紙包</t>
    <phoneticPr fontId="1" type="noConversion"/>
  </si>
  <si>
    <t>請輸入</t>
    <phoneticPr fontId="1" type="noConversion"/>
  </si>
  <si>
    <t>總排放量</t>
    <phoneticPr fontId="1" type="noConversion"/>
  </si>
  <si>
    <t>度/月</t>
    <phoneticPr fontId="1" type="noConversion"/>
  </si>
  <si>
    <t>裝設太陽能板</t>
    <phoneticPr fontId="1" type="noConversion"/>
  </si>
  <si>
    <t>更換LED燈</t>
    <phoneticPr fontId="1" type="noConversion"/>
  </si>
  <si>
    <t>裝設太陽能板每發一度電，可減少約 0.494公斤的二氧化碳排放！</t>
    <phoneticPr fontId="1" type="noConversion"/>
  </si>
  <si>
    <t>公斤</t>
    <phoneticPr fontId="1" type="noConversion"/>
  </si>
  <si>
    <t>LED燈不只亮，更聰明！瓦數減少，電力更省，讓碳排放跟著縮水，環保又省錢！</t>
    <phoneticPr fontId="1" type="noConversion"/>
  </si>
  <si>
    <t>請準備最近一期的電費單，根據您的用電度數來估算碳排放量。</t>
    <phoneticPr fontId="1" type="noConversion"/>
  </si>
  <si>
    <r>
      <t>kgCO</t>
    </r>
    <r>
      <rPr>
        <sz val="12"/>
        <color theme="1"/>
        <rFont val="BatangChe"/>
        <family val="3"/>
        <charset val="129"/>
      </rPr>
      <t>₂</t>
    </r>
    <r>
      <rPr>
        <sz val="12"/>
        <color theme="1"/>
        <rFont val="微軟正黑體"/>
        <family val="2"/>
        <charset val="136"/>
      </rPr>
      <t>e/年</t>
    </r>
    <phoneticPr fontId="1" type="noConversion"/>
  </si>
  <si>
    <t>度/期</t>
    <phoneticPr fontId="1" type="noConversion"/>
  </si>
  <si>
    <t>每年約排放</t>
    <phoneticPr fontId="1" type="noConversion"/>
  </si>
  <si>
    <t>每年約減少</t>
    <phoneticPr fontId="1" type="noConversion"/>
  </si>
  <si>
    <t>廢棄物</t>
    <phoneticPr fontId="1" type="noConversion"/>
  </si>
  <si>
    <t>垃圾(公斤)</t>
    <phoneticPr fontId="1" type="noConversion"/>
  </si>
  <si>
    <t>資源回收(公斤)</t>
    <phoneticPr fontId="1" type="noConversion"/>
  </si>
  <si>
    <t>廚餘(公斤)</t>
    <phoneticPr fontId="1" type="noConversion"/>
  </si>
  <si>
    <t>免洗餐具</t>
    <phoneticPr fontId="1" type="noConversion"/>
  </si>
  <si>
    <t>筷子(雙)</t>
    <phoneticPr fontId="1" type="noConversion"/>
  </si>
  <si>
    <t>廟方管理人員通勤</t>
    <phoneticPr fontId="1" type="noConversion"/>
  </si>
  <si>
    <t>駕駛汽車人數</t>
    <phoneticPr fontId="1" type="noConversion"/>
  </si>
  <si>
    <t>駕駛機車人數</t>
    <phoneticPr fontId="1" type="noConversion"/>
  </si>
  <si>
    <t>騎自行車人數</t>
    <phoneticPr fontId="1" type="noConversion"/>
  </si>
  <si>
    <t>步行人數</t>
    <phoneticPr fontId="1" type="noConversion"/>
  </si>
  <si>
    <t>駕駛距離(公里)</t>
    <phoneticPr fontId="1" type="noConversion"/>
  </si>
  <si>
    <t>請估算廟方管理人員每天的通勤方式與距離 (自行車和步行都是零排放!)</t>
    <phoneticPr fontId="1" type="noConversion"/>
  </si>
  <si>
    <t>請估算您每年燃燒多少公斤的金紙、線香與蠟燭數量。</t>
    <phoneticPr fontId="1" type="noConversion"/>
  </si>
  <si>
    <t>線香(一支線香約重1.2公克)</t>
    <phoneticPr fontId="1" type="noConversion"/>
  </si>
  <si>
    <t>蠟燭</t>
    <phoneticPr fontId="1" type="noConversion"/>
  </si>
  <si>
    <t>金紙、線香、蠟燭</t>
    <phoneticPr fontId="1" type="noConversion"/>
  </si>
  <si>
    <t>用水</t>
    <phoneticPr fontId="1" type="noConversion"/>
  </si>
  <si>
    <t>「請準備最近一期的水費單，根據您的用水量來估算碳排放與水資源使用狀況。</t>
    <phoneticPr fontId="1" type="noConversion"/>
  </si>
  <si>
    <t>注意：請完整填寫以下欄位，若無相關數據可先填 0，不必空白喔！</t>
    <phoneticPr fontId="1" type="noConversion"/>
  </si>
  <si>
    <t>請簡單回想一下，您每週大約會產生多少垃圾呢？（包含一般垃圾、回收物、廚餘</t>
    <phoneticPr fontId="1" type="noConversion"/>
  </si>
  <si>
    <t>請估算您每年使用的免洗餐具數量（可以用活動人數概估）。</t>
    <phoneticPr fontId="1" type="noConversion"/>
  </si>
  <si>
    <t>點香器</t>
    <phoneticPr fontId="1" type="noConversion"/>
  </si>
  <si>
    <t>請確認您使用的桶裝瓦斯公斤數，並計算一年約使用多少桶?</t>
    <phoneticPr fontId="1" type="noConversion"/>
  </si>
  <si>
    <t>公斤(如最小桶4公斤)</t>
    <phoneticPr fontId="1" type="noConversion"/>
  </si>
  <si>
    <t>桶</t>
    <phoneticPr fontId="1" type="noConversion"/>
  </si>
  <si>
    <t>年使用數量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</si>
</sst>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BatangChe"/>
      <family val="3"/>
      <charset val="129"/>
    </font>
    <font>
      <sz val="14"/>
      <color theme="1" tint="0.499984740745262"/>
      <name val="微軟正黑體"/>
      <family val="2"/>
      <charset val="136"/>
    </font>
    <font>
      <sz val="12"/>
      <color theme="2" tint="-0.499984740745262"/>
      <name val="微軟正黑體"/>
      <family val="2"/>
      <charset val="136"/>
    </font>
    <font>
      <b/>
      <sz val="14"/>
      <color theme="5" tint="-0.249977111117893"/>
      <name val="微軟正黑體"/>
      <family val="2"/>
      <charset val="136"/>
    </font>
    <font>
      <b/>
      <sz val="12"/>
      <color theme="2" tint="-0.499984740745262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9" fillId="5" borderId="0" xfId="0" applyFont="1" applyFill="1">
      <alignment vertical="center"/>
    </xf>
    <xf numFmtId="0" fontId="9" fillId="5" borderId="5" xfId="0" applyFont="1" applyFill="1" applyBorder="1">
      <alignment vertical="center"/>
    </xf>
    <xf numFmtId="176" fontId="5" fillId="0" borderId="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" fillId="6" borderId="0" xfId="0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5" fillId="6" borderId="0" xfId="0" applyFont="1" applyFill="1" applyBorder="1" applyAlignment="1">
      <alignment horizontal="right" vertical="center"/>
    </xf>
    <xf numFmtId="0" fontId="2" fillId="6" borderId="0" xfId="0" applyFont="1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自訂 16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00896C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17CC-B4EC-4FD0-9050-56E45814ED22}">
  <dimension ref="A1:E54"/>
  <sheetViews>
    <sheetView showGridLines="0" tabSelected="1" showRuler="0" zoomScale="130" zoomScaleNormal="130" zoomScaleSheetLayoutView="145" zoomScalePageLayoutView="115" workbookViewId="0">
      <selection activeCell="D23" sqref="D23"/>
    </sheetView>
  </sheetViews>
  <sheetFormatPr defaultColWidth="12.625" defaultRowHeight="24.95" customHeight="1" x14ac:dyDescent="0.25"/>
  <cols>
    <col min="1" max="6" width="15.625" style="1" customWidth="1"/>
    <col min="7" max="16384" width="12.625" style="1"/>
  </cols>
  <sheetData>
    <row r="1" spans="1:5" ht="51" customHeight="1" thickTop="1" thickBot="1" x14ac:dyDescent="0.3">
      <c r="A1" s="2" t="s">
        <v>8</v>
      </c>
      <c r="B1" s="22" t="e">
        <f>D5+D19+D30+D40+D47+D54+D32+D34+D25-D9-D15</f>
        <v>#VALUE!</v>
      </c>
      <c r="C1" s="22"/>
      <c r="D1" s="22"/>
      <c r="E1" s="13" t="s">
        <v>16</v>
      </c>
    </row>
    <row r="2" spans="1:5" ht="33" customHeight="1" thickTop="1" x14ac:dyDescent="0.25">
      <c r="A2" s="18" t="s">
        <v>39</v>
      </c>
      <c r="B2" s="19"/>
      <c r="C2" s="19"/>
      <c r="D2" s="19"/>
      <c r="E2" s="19"/>
    </row>
    <row r="3" spans="1:5" ht="25.5" customHeight="1" x14ac:dyDescent="0.25">
      <c r="A3" s="16" t="s">
        <v>0</v>
      </c>
      <c r="B3" s="16"/>
      <c r="C3" s="16"/>
      <c r="D3" s="16"/>
      <c r="E3" s="16"/>
    </row>
    <row r="4" spans="1:5" ht="24.95" customHeight="1" x14ac:dyDescent="0.25">
      <c r="A4" s="19" t="s">
        <v>15</v>
      </c>
      <c r="B4" s="19"/>
      <c r="C4" s="19"/>
      <c r="D4" s="19"/>
      <c r="E4" s="19"/>
    </row>
    <row r="5" spans="1:5" ht="24.95" customHeight="1" x14ac:dyDescent="0.25">
      <c r="A5" s="3" t="s">
        <v>7</v>
      </c>
      <c r="B5" s="5" t="s">
        <v>17</v>
      </c>
      <c r="C5" s="14" t="s">
        <v>18</v>
      </c>
      <c r="D5" s="11" t="e">
        <f>A5*0.7033*6</f>
        <v>#VALUE!</v>
      </c>
      <c r="E5" s="4" t="s">
        <v>16</v>
      </c>
    </row>
    <row r="6" spans="1:5" ht="15.75" customHeight="1" x14ac:dyDescent="0.25"/>
    <row r="7" spans="1:5" ht="24.95" customHeight="1" x14ac:dyDescent="0.25">
      <c r="A7" s="16" t="s">
        <v>10</v>
      </c>
      <c r="B7" s="16"/>
      <c r="C7" s="16"/>
      <c r="D7" s="16"/>
      <c r="E7" s="16"/>
    </row>
    <row r="8" spans="1:5" ht="25.5" customHeight="1" x14ac:dyDescent="0.25">
      <c r="A8" s="17" t="s">
        <v>12</v>
      </c>
      <c r="B8" s="17"/>
      <c r="C8" s="17"/>
      <c r="D8" s="17"/>
      <c r="E8" s="17"/>
    </row>
    <row r="9" spans="1:5" ht="24.95" customHeight="1" x14ac:dyDescent="0.25">
      <c r="A9" s="3" t="s">
        <v>7</v>
      </c>
      <c r="B9" s="5" t="s">
        <v>9</v>
      </c>
      <c r="C9" s="14" t="s">
        <v>19</v>
      </c>
      <c r="D9" s="11" t="e">
        <f>A9*0.494*12</f>
        <v>#VALUE!</v>
      </c>
      <c r="E9" s="4" t="s">
        <v>16</v>
      </c>
    </row>
    <row r="10" spans="1:5" ht="17.25" customHeight="1" x14ac:dyDescent="0.25"/>
    <row r="11" spans="1:5" ht="24.95" customHeight="1" x14ac:dyDescent="0.25">
      <c r="A11" s="16" t="s">
        <v>11</v>
      </c>
      <c r="B11" s="16"/>
      <c r="C11" s="16"/>
      <c r="D11" s="16"/>
      <c r="E11" s="16"/>
    </row>
    <row r="12" spans="1:5" ht="24.95" customHeight="1" thickBot="1" x14ac:dyDescent="0.3">
      <c r="A12" s="19" t="s">
        <v>14</v>
      </c>
      <c r="B12" s="19"/>
      <c r="C12" s="19"/>
      <c r="D12" s="19"/>
      <c r="E12" s="19"/>
    </row>
    <row r="13" spans="1:5" ht="24.95" customHeight="1" thickBot="1" x14ac:dyDescent="0.3">
      <c r="A13" s="6" t="s">
        <v>1</v>
      </c>
      <c r="B13" s="7" t="s">
        <v>7</v>
      </c>
      <c r="C13" s="8"/>
      <c r="D13" s="8"/>
      <c r="E13" s="8"/>
    </row>
    <row r="14" spans="1:5" ht="24.95" customHeight="1" thickBot="1" x14ac:dyDescent="0.3">
      <c r="A14" s="6" t="s">
        <v>2</v>
      </c>
      <c r="B14" s="7" t="s">
        <v>7</v>
      </c>
      <c r="C14" s="8"/>
      <c r="D14" s="8"/>
      <c r="E14" s="10"/>
    </row>
    <row r="15" spans="1:5" ht="24.95" customHeight="1" thickBot="1" x14ac:dyDescent="0.3">
      <c r="A15" s="6" t="s">
        <v>3</v>
      </c>
      <c r="B15" s="7" t="s">
        <v>7</v>
      </c>
      <c r="C15" s="15" t="s">
        <v>19</v>
      </c>
      <c r="D15" s="12" t="e">
        <f>(B13-B14)*B15*0.494*365*8</f>
        <v>#VALUE!</v>
      </c>
      <c r="E15" s="4" t="s">
        <v>16</v>
      </c>
    </row>
    <row r="16" spans="1:5" ht="14.25" customHeight="1" x14ac:dyDescent="0.25"/>
    <row r="17" spans="1:5" ht="25.5" customHeight="1" x14ac:dyDescent="0.25">
      <c r="A17" s="16" t="s">
        <v>37</v>
      </c>
      <c r="B17" s="16"/>
      <c r="C17" s="16"/>
      <c r="D17" s="16"/>
      <c r="E17" s="16"/>
    </row>
    <row r="18" spans="1:5" ht="22.5" customHeight="1" x14ac:dyDescent="0.25">
      <c r="A18" s="19" t="s">
        <v>38</v>
      </c>
      <c r="B18" s="19"/>
      <c r="C18" s="19"/>
      <c r="D18" s="19"/>
      <c r="E18" s="19"/>
    </row>
    <row r="19" spans="1:5" ht="21" customHeight="1" x14ac:dyDescent="0.25">
      <c r="A19" s="3" t="s">
        <v>7</v>
      </c>
      <c r="B19" s="5" t="s">
        <v>17</v>
      </c>
      <c r="C19" s="14" t="s">
        <v>18</v>
      </c>
      <c r="D19" s="11" t="e">
        <f>A19*0.156*6</f>
        <v>#VALUE!</v>
      </c>
      <c r="E19" s="4" t="s">
        <v>16</v>
      </c>
    </row>
    <row r="20" spans="1:5" ht="20.25" customHeight="1" x14ac:dyDescent="0.25"/>
    <row r="21" spans="1:5" ht="23.25" customHeight="1" x14ac:dyDescent="0.25">
      <c r="A21" s="16" t="s">
        <v>42</v>
      </c>
      <c r="B21" s="16"/>
      <c r="C21" s="16" t="s">
        <v>42</v>
      </c>
      <c r="D21" s="16"/>
      <c r="E21" s="16"/>
    </row>
    <row r="22" spans="1:5" ht="23.25" customHeight="1" thickBot="1" x14ac:dyDescent="0.3">
      <c r="A22" s="19" t="s">
        <v>43</v>
      </c>
      <c r="B22" s="19"/>
      <c r="C22" s="19"/>
      <c r="D22" s="19"/>
      <c r="E22" s="19"/>
    </row>
    <row r="23" spans="1:5" ht="23.25" customHeight="1" thickBot="1" x14ac:dyDescent="0.3">
      <c r="A23" s="3" t="s">
        <v>7</v>
      </c>
      <c r="B23" s="23" t="s">
        <v>44</v>
      </c>
      <c r="C23" s="15" t="s">
        <v>46</v>
      </c>
      <c r="D23" s="3" t="s">
        <v>7</v>
      </c>
      <c r="E23" s="1" t="s">
        <v>45</v>
      </c>
    </row>
    <row r="24" spans="1:5" ht="8.25" customHeight="1" x14ac:dyDescent="0.25">
      <c r="A24" s="24"/>
      <c r="B24" s="25"/>
      <c r="C24" s="26"/>
      <c r="D24" s="24"/>
      <c r="E24" s="27"/>
    </row>
    <row r="25" spans="1:5" ht="23.25" customHeight="1" x14ac:dyDescent="0.25">
      <c r="C25" s="14" t="s">
        <v>18</v>
      </c>
      <c r="D25" s="11" t="e">
        <f>A23*D23*3</f>
        <v>#VALUE!</v>
      </c>
      <c r="E25" s="4" t="s">
        <v>16</v>
      </c>
    </row>
    <row r="26" spans="1:5" ht="16.5" customHeight="1" x14ac:dyDescent="0.25"/>
    <row r="27" spans="1:5" ht="23.25" customHeight="1" x14ac:dyDescent="0.25">
      <c r="A27" s="16" t="s">
        <v>36</v>
      </c>
      <c r="B27" s="16"/>
      <c r="C27" s="16"/>
      <c r="D27" s="16"/>
      <c r="E27" s="16"/>
    </row>
    <row r="28" spans="1:5" ht="27.75" customHeight="1" x14ac:dyDescent="0.25">
      <c r="A28" s="19" t="s">
        <v>33</v>
      </c>
      <c r="B28" s="19"/>
      <c r="C28" s="19"/>
      <c r="D28" s="19"/>
      <c r="E28" s="19"/>
    </row>
    <row r="29" spans="1:5" ht="24.95" customHeight="1" x14ac:dyDescent="0.25">
      <c r="A29" s="20" t="s">
        <v>4</v>
      </c>
      <c r="B29" s="21"/>
      <c r="C29" s="21"/>
      <c r="D29" s="21"/>
      <c r="E29" s="21"/>
    </row>
    <row r="30" spans="1:5" ht="27.75" customHeight="1" x14ac:dyDescent="0.25">
      <c r="A30" s="3" t="s">
        <v>7</v>
      </c>
      <c r="B30" s="9" t="s">
        <v>13</v>
      </c>
      <c r="C30" s="14" t="s">
        <v>18</v>
      </c>
      <c r="D30" s="11" t="e">
        <f>A30*4.2</f>
        <v>#VALUE!</v>
      </c>
      <c r="E30" s="4" t="s">
        <v>16</v>
      </c>
    </row>
    <row r="31" spans="1:5" ht="24.95" customHeight="1" x14ac:dyDescent="0.25">
      <c r="A31" s="20" t="s">
        <v>34</v>
      </c>
      <c r="B31" s="21"/>
      <c r="C31" s="21"/>
      <c r="D31" s="21"/>
      <c r="E31" s="21"/>
    </row>
    <row r="32" spans="1:5" ht="24.95" customHeight="1" x14ac:dyDescent="0.25">
      <c r="A32" s="3" t="s">
        <v>7</v>
      </c>
      <c r="B32" s="9" t="s">
        <v>13</v>
      </c>
      <c r="C32" s="14" t="s">
        <v>18</v>
      </c>
      <c r="D32" s="11" t="e">
        <f>A32*0.68</f>
        <v>#VALUE!</v>
      </c>
      <c r="E32" s="4" t="s">
        <v>16</v>
      </c>
    </row>
    <row r="33" spans="1:5" ht="24.95" customHeight="1" x14ac:dyDescent="0.25">
      <c r="A33" s="20" t="s">
        <v>35</v>
      </c>
      <c r="B33" s="21"/>
      <c r="C33" s="21"/>
      <c r="D33" s="21"/>
      <c r="E33" s="21"/>
    </row>
    <row r="34" spans="1:5" ht="15.75" customHeight="1" x14ac:dyDescent="0.25">
      <c r="A34" s="3" t="s">
        <v>7</v>
      </c>
      <c r="B34" s="9" t="s">
        <v>13</v>
      </c>
      <c r="C34" s="14" t="s">
        <v>18</v>
      </c>
      <c r="D34" s="11" t="e">
        <f>A34*5</f>
        <v>#VALUE!</v>
      </c>
      <c r="E34" s="4" t="s">
        <v>16</v>
      </c>
    </row>
    <row r="36" spans="1:5" ht="30.75" customHeight="1" x14ac:dyDescent="0.25">
      <c r="A36" s="16" t="s">
        <v>20</v>
      </c>
      <c r="B36" s="16"/>
      <c r="C36" s="16"/>
      <c r="D36" s="16"/>
      <c r="E36" s="16"/>
    </row>
    <row r="37" spans="1:5" ht="24.95" customHeight="1" thickBot="1" x14ac:dyDescent="0.3">
      <c r="A37" s="17" t="s">
        <v>40</v>
      </c>
      <c r="B37" s="17"/>
      <c r="C37" s="17"/>
      <c r="D37" s="17"/>
      <c r="E37" s="17"/>
    </row>
    <row r="38" spans="1:5" ht="24.95" customHeight="1" thickBot="1" x14ac:dyDescent="0.3">
      <c r="A38" s="9" t="s">
        <v>21</v>
      </c>
      <c r="B38" s="7" t="s">
        <v>7</v>
      </c>
    </row>
    <row r="39" spans="1:5" ht="24.95" customHeight="1" thickBot="1" x14ac:dyDescent="0.3">
      <c r="A39" s="9" t="s">
        <v>22</v>
      </c>
      <c r="B39" s="7" t="s">
        <v>7</v>
      </c>
    </row>
    <row r="40" spans="1:5" ht="24.95" customHeight="1" thickBot="1" x14ac:dyDescent="0.3">
      <c r="A40" s="9" t="s">
        <v>23</v>
      </c>
      <c r="B40" s="7" t="s">
        <v>7</v>
      </c>
      <c r="C40" s="14" t="s">
        <v>18</v>
      </c>
      <c r="D40" s="11" t="e">
        <f>(B38*0.36)+(B39*0.314)+(B40*0.36035)*52</f>
        <v>#VALUE!</v>
      </c>
      <c r="E40" s="4" t="s">
        <v>16</v>
      </c>
    </row>
    <row r="43" spans="1:5" ht="24.95" customHeight="1" x14ac:dyDescent="0.25">
      <c r="A43" s="16" t="s">
        <v>24</v>
      </c>
      <c r="B43" s="16"/>
      <c r="C43" s="16"/>
      <c r="D43" s="16"/>
      <c r="E43" s="16"/>
    </row>
    <row r="44" spans="1:5" ht="24.95" customHeight="1" thickBot="1" x14ac:dyDescent="0.3">
      <c r="A44" s="17" t="s">
        <v>41</v>
      </c>
      <c r="B44" s="17"/>
      <c r="C44" s="17"/>
      <c r="D44" s="17"/>
      <c r="E44" s="17"/>
    </row>
    <row r="45" spans="1:5" ht="24.95" customHeight="1" thickBot="1" x14ac:dyDescent="0.3">
      <c r="A45" s="6" t="s">
        <v>25</v>
      </c>
      <c r="B45" s="7" t="s">
        <v>7</v>
      </c>
    </row>
    <row r="46" spans="1:5" ht="24.95" customHeight="1" thickBot="1" x14ac:dyDescent="0.3">
      <c r="A46" s="6" t="s">
        <v>5</v>
      </c>
      <c r="B46" s="7" t="s">
        <v>7</v>
      </c>
    </row>
    <row r="47" spans="1:5" ht="24.95" customHeight="1" thickBot="1" x14ac:dyDescent="0.3">
      <c r="A47" s="6" t="s">
        <v>6</v>
      </c>
      <c r="B47" s="7" t="s">
        <v>7</v>
      </c>
      <c r="C47" s="14" t="s">
        <v>18</v>
      </c>
      <c r="D47" s="11" t="e">
        <f>(B45*0.05)+(B46*0.00603)+(B47*0.00484)</f>
        <v>#VALUE!</v>
      </c>
      <c r="E47" s="4" t="s">
        <v>16</v>
      </c>
    </row>
    <row r="49" spans="1:5" ht="24.95" customHeight="1" x14ac:dyDescent="0.25">
      <c r="A49" s="16" t="s">
        <v>26</v>
      </c>
      <c r="B49" s="16"/>
      <c r="C49" s="16"/>
      <c r="D49" s="16"/>
      <c r="E49" s="16"/>
    </row>
    <row r="50" spans="1:5" ht="24.95" customHeight="1" thickBot="1" x14ac:dyDescent="0.3">
      <c r="A50" s="17" t="s">
        <v>32</v>
      </c>
      <c r="B50" s="17"/>
      <c r="C50" s="17"/>
      <c r="D50" s="17"/>
      <c r="E50" s="17"/>
    </row>
    <row r="51" spans="1:5" ht="24.95" customHeight="1" thickBot="1" x14ac:dyDescent="0.3">
      <c r="A51" s="9" t="s">
        <v>27</v>
      </c>
      <c r="B51" s="7" t="s">
        <v>7</v>
      </c>
      <c r="C51" s="9" t="s">
        <v>31</v>
      </c>
      <c r="D51" s="7" t="s">
        <v>7</v>
      </c>
    </row>
    <row r="52" spans="1:5" ht="24.95" customHeight="1" thickBot="1" x14ac:dyDescent="0.3">
      <c r="A52" s="9" t="s">
        <v>28</v>
      </c>
      <c r="B52" s="7" t="s">
        <v>7</v>
      </c>
      <c r="C52" s="9" t="s">
        <v>31</v>
      </c>
      <c r="D52" s="7" t="s">
        <v>7</v>
      </c>
    </row>
    <row r="53" spans="1:5" ht="24.95" customHeight="1" thickBot="1" x14ac:dyDescent="0.3">
      <c r="A53" s="9" t="s">
        <v>29</v>
      </c>
      <c r="B53" s="7" t="s">
        <v>7</v>
      </c>
    </row>
    <row r="54" spans="1:5" ht="24.95" customHeight="1" thickBot="1" x14ac:dyDescent="0.3">
      <c r="A54" s="9" t="s">
        <v>30</v>
      </c>
      <c r="B54" s="7" t="s">
        <v>7</v>
      </c>
      <c r="C54" s="14" t="s">
        <v>18</v>
      </c>
      <c r="D54" s="11" t="e">
        <f>(D51/17.2*2.26*365*B51)+(D52/49.05*2.26*365*B52)+(B53*0)+(B54*0)</f>
        <v>#VALUE!</v>
      </c>
      <c r="E54" s="4" t="s">
        <v>16</v>
      </c>
    </row>
  </sheetData>
  <sheetProtection sheet="1" selectLockedCells="1"/>
  <mergeCells count="23">
    <mergeCell ref="A22:E22"/>
    <mergeCell ref="A21:E21"/>
    <mergeCell ref="B1:D1"/>
    <mergeCell ref="A3:E3"/>
    <mergeCell ref="A4:E4"/>
    <mergeCell ref="A7:E7"/>
    <mergeCell ref="A8:E8"/>
    <mergeCell ref="A43:E43"/>
    <mergeCell ref="A44:E44"/>
    <mergeCell ref="A49:E49"/>
    <mergeCell ref="A50:E50"/>
    <mergeCell ref="A2:E2"/>
    <mergeCell ref="A31:E31"/>
    <mergeCell ref="A33:E33"/>
    <mergeCell ref="A17:E17"/>
    <mergeCell ref="A18:E18"/>
    <mergeCell ref="A11:E11"/>
    <mergeCell ref="A37:E37"/>
    <mergeCell ref="A27:E27"/>
    <mergeCell ref="A12:E12"/>
    <mergeCell ref="A28:E28"/>
    <mergeCell ref="A29:E29"/>
    <mergeCell ref="A36:E36"/>
  </mergeCells>
  <phoneticPr fontId="1" type="noConversion"/>
  <pageMargins left="1" right="1" top="1" bottom="1" header="0.5" footer="0.5"/>
  <pageSetup paperSize="9" orientation="portrait" r:id="rId1"/>
  <headerFooter>
    <oddHeader>&amp;C&amp;"微軟正黑體,標準"&amp;14高雄市宗教碳排計算表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蘋果綠 高雄組</dc:creator>
  <cp:lastModifiedBy>蘋果綠 高雄組</cp:lastModifiedBy>
  <cp:lastPrinted>2025-03-21T01:29:09Z</cp:lastPrinted>
  <dcterms:created xsi:type="dcterms:W3CDTF">2025-03-05T01:25:29Z</dcterms:created>
  <dcterms:modified xsi:type="dcterms:W3CDTF">2025-04-24T02:12:01Z</dcterms:modified>
</cp:coreProperties>
</file>