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ATA\其它(各局處科室)\職重科\資訊\資訊小組及系統\其他\111年EXCEL檢核檔\"/>
    </mc:Choice>
  </mc:AlternateContent>
  <xr:revisionPtr revIDLastSave="0" documentId="13_ncr:1_{4AC4BA74-092C-4780-A516-52929F02786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身障定額檢核總表" sheetId="1" r:id="rId1"/>
    <sheet name="實際進用身心障礙員工名冊" sheetId="2" r:id="rId2"/>
    <sheet name="基本工資設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V4" i="2"/>
  <c r="N9" i="2"/>
  <c r="A7" i="2" l="1"/>
  <c r="M980" i="2"/>
  <c r="M979" i="2"/>
  <c r="P978" i="2"/>
  <c r="M978" i="2"/>
  <c r="O978" i="2" s="1"/>
  <c r="P977" i="2"/>
  <c r="M977" i="2"/>
  <c r="O977" i="2" s="1"/>
  <c r="P976" i="2"/>
  <c r="M976" i="2"/>
  <c r="O976" i="2" s="1"/>
  <c r="P975" i="2"/>
  <c r="M975" i="2"/>
  <c r="O975" i="2" s="1"/>
  <c r="P974" i="2"/>
  <c r="M974" i="2"/>
  <c r="O974" i="2" s="1"/>
  <c r="P973" i="2"/>
  <c r="M973" i="2"/>
  <c r="O973" i="2" s="1"/>
  <c r="P972" i="2"/>
  <c r="M972" i="2"/>
  <c r="O972" i="2" s="1"/>
  <c r="P971" i="2"/>
  <c r="M971" i="2"/>
  <c r="O971" i="2" s="1"/>
  <c r="P970" i="2"/>
  <c r="M970" i="2"/>
  <c r="O970" i="2" s="1"/>
  <c r="P969" i="2"/>
  <c r="M969" i="2"/>
  <c r="O969" i="2" s="1"/>
  <c r="P968" i="2"/>
  <c r="M968" i="2"/>
  <c r="O968" i="2" s="1"/>
  <c r="M967" i="2"/>
  <c r="P966" i="2"/>
  <c r="M966" i="2"/>
  <c r="M965" i="2"/>
  <c r="P964" i="2"/>
  <c r="M964" i="2"/>
  <c r="M963" i="2"/>
  <c r="P962" i="2"/>
  <c r="M962" i="2"/>
  <c r="M961" i="2"/>
  <c r="P960" i="2"/>
  <c r="M960" i="2"/>
  <c r="P959" i="2"/>
  <c r="O959" i="2"/>
  <c r="N959" i="2"/>
  <c r="M959" i="2"/>
  <c r="P958" i="2"/>
  <c r="O958" i="2"/>
  <c r="N958" i="2"/>
  <c r="M958" i="2"/>
  <c r="P957" i="2"/>
  <c r="O957" i="2"/>
  <c r="N957" i="2"/>
  <c r="M957" i="2"/>
  <c r="P956" i="2"/>
  <c r="O956" i="2"/>
  <c r="N956" i="2"/>
  <c r="M956" i="2"/>
  <c r="P955" i="2"/>
  <c r="O955" i="2"/>
  <c r="N955" i="2"/>
  <c r="M955" i="2"/>
  <c r="P954" i="2"/>
  <c r="O954" i="2"/>
  <c r="N954" i="2"/>
  <c r="M954" i="2"/>
  <c r="P953" i="2"/>
  <c r="O953" i="2"/>
  <c r="N953" i="2"/>
  <c r="M953" i="2"/>
  <c r="P952" i="2"/>
  <c r="O952" i="2"/>
  <c r="N952" i="2"/>
  <c r="M952" i="2"/>
  <c r="P951" i="2"/>
  <c r="O951" i="2"/>
  <c r="N951" i="2"/>
  <c r="M951" i="2"/>
  <c r="O950" i="2"/>
  <c r="N950" i="2"/>
  <c r="M950" i="2"/>
  <c r="P950" i="2" s="1"/>
  <c r="O949" i="2"/>
  <c r="N949" i="2"/>
  <c r="M949" i="2"/>
  <c r="P949" i="2" s="1"/>
  <c r="O948" i="2"/>
  <c r="N948" i="2"/>
  <c r="M948" i="2"/>
  <c r="P948" i="2" s="1"/>
  <c r="O947" i="2"/>
  <c r="N947" i="2"/>
  <c r="M947" i="2"/>
  <c r="P947" i="2" s="1"/>
  <c r="O946" i="2"/>
  <c r="M946" i="2"/>
  <c r="P946" i="2" s="1"/>
  <c r="O945" i="2"/>
  <c r="M945" i="2"/>
  <c r="P945" i="2" s="1"/>
  <c r="O944" i="2"/>
  <c r="M944" i="2"/>
  <c r="P944" i="2" s="1"/>
  <c r="O943" i="2"/>
  <c r="M943" i="2"/>
  <c r="P943" i="2" s="1"/>
  <c r="O942" i="2"/>
  <c r="M942" i="2"/>
  <c r="P942" i="2" s="1"/>
  <c r="O941" i="2"/>
  <c r="M941" i="2"/>
  <c r="P941" i="2" s="1"/>
  <c r="O940" i="2"/>
  <c r="M940" i="2"/>
  <c r="P940" i="2" s="1"/>
  <c r="O939" i="2"/>
  <c r="M939" i="2"/>
  <c r="P939" i="2" s="1"/>
  <c r="P938" i="2"/>
  <c r="O938" i="2"/>
  <c r="M938" i="2"/>
  <c r="N938" i="2" s="1"/>
  <c r="P937" i="2"/>
  <c r="O937" i="2"/>
  <c r="M937" i="2"/>
  <c r="N937" i="2" s="1"/>
  <c r="P936" i="2"/>
  <c r="O936" i="2"/>
  <c r="M936" i="2"/>
  <c r="N936" i="2" s="1"/>
  <c r="P935" i="2"/>
  <c r="O935" i="2"/>
  <c r="M935" i="2"/>
  <c r="N935" i="2" s="1"/>
  <c r="P934" i="2"/>
  <c r="O934" i="2"/>
  <c r="M934" i="2"/>
  <c r="N934" i="2" s="1"/>
  <c r="P933" i="2"/>
  <c r="O933" i="2"/>
  <c r="N933" i="2"/>
  <c r="M933" i="2"/>
  <c r="P932" i="2"/>
  <c r="O932" i="2"/>
  <c r="N932" i="2"/>
  <c r="M932" i="2"/>
  <c r="P931" i="2"/>
  <c r="O931" i="2"/>
  <c r="N931" i="2"/>
  <c r="M931" i="2"/>
  <c r="P930" i="2"/>
  <c r="O930" i="2"/>
  <c r="N930" i="2"/>
  <c r="M930" i="2"/>
  <c r="P929" i="2"/>
  <c r="O929" i="2"/>
  <c r="N929" i="2"/>
  <c r="M929" i="2"/>
  <c r="P928" i="2"/>
  <c r="O928" i="2"/>
  <c r="N928" i="2"/>
  <c r="M928" i="2"/>
  <c r="P927" i="2"/>
  <c r="O927" i="2"/>
  <c r="N927" i="2"/>
  <c r="M927" i="2"/>
  <c r="P926" i="2"/>
  <c r="O926" i="2"/>
  <c r="N926" i="2"/>
  <c r="M926" i="2"/>
  <c r="P925" i="2"/>
  <c r="O925" i="2"/>
  <c r="N925" i="2"/>
  <c r="M925" i="2"/>
  <c r="P924" i="2"/>
  <c r="O924" i="2"/>
  <c r="N924" i="2"/>
  <c r="M924" i="2"/>
  <c r="P923" i="2"/>
  <c r="O923" i="2"/>
  <c r="N923" i="2"/>
  <c r="M923" i="2"/>
  <c r="P922" i="2"/>
  <c r="O922" i="2"/>
  <c r="N922" i="2"/>
  <c r="M922" i="2"/>
  <c r="P921" i="2"/>
  <c r="O921" i="2"/>
  <c r="N921" i="2"/>
  <c r="M921" i="2"/>
  <c r="P920" i="2"/>
  <c r="O920" i="2"/>
  <c r="N920" i="2"/>
  <c r="M920" i="2"/>
  <c r="P919" i="2"/>
  <c r="O919" i="2"/>
  <c r="N919" i="2"/>
  <c r="M919" i="2"/>
  <c r="P918" i="2"/>
  <c r="O918" i="2"/>
  <c r="N918" i="2"/>
  <c r="M918" i="2"/>
  <c r="P917" i="2"/>
  <c r="O917" i="2"/>
  <c r="N917" i="2"/>
  <c r="M917" i="2"/>
  <c r="P916" i="2"/>
  <c r="O916" i="2"/>
  <c r="N916" i="2"/>
  <c r="M916" i="2"/>
  <c r="P915" i="2"/>
  <c r="O915" i="2"/>
  <c r="N915" i="2"/>
  <c r="M915" i="2"/>
  <c r="P914" i="2"/>
  <c r="O914" i="2"/>
  <c r="N914" i="2"/>
  <c r="M914" i="2"/>
  <c r="P913" i="2"/>
  <c r="O913" i="2"/>
  <c r="N913" i="2"/>
  <c r="M913" i="2"/>
  <c r="P912" i="2"/>
  <c r="O912" i="2"/>
  <c r="N912" i="2"/>
  <c r="M912" i="2"/>
  <c r="P911" i="2"/>
  <c r="O911" i="2"/>
  <c r="N911" i="2"/>
  <c r="M911" i="2"/>
  <c r="P910" i="2"/>
  <c r="O910" i="2"/>
  <c r="N910" i="2"/>
  <c r="M910" i="2"/>
  <c r="P909" i="2"/>
  <c r="O909" i="2"/>
  <c r="N909" i="2"/>
  <c r="M909" i="2"/>
  <c r="P908" i="2"/>
  <c r="O908" i="2"/>
  <c r="N908" i="2"/>
  <c r="Q908" i="2" s="1"/>
  <c r="T908" i="2" s="1"/>
  <c r="M908" i="2"/>
  <c r="P907" i="2"/>
  <c r="O907" i="2"/>
  <c r="N907" i="2"/>
  <c r="M907" i="2"/>
  <c r="P906" i="2"/>
  <c r="O906" i="2"/>
  <c r="N906" i="2"/>
  <c r="M906" i="2"/>
  <c r="P905" i="2"/>
  <c r="O905" i="2"/>
  <c r="N905" i="2"/>
  <c r="M905" i="2"/>
  <c r="P904" i="2"/>
  <c r="O904" i="2"/>
  <c r="N904" i="2"/>
  <c r="M904" i="2"/>
  <c r="P903" i="2"/>
  <c r="O903" i="2"/>
  <c r="N903" i="2"/>
  <c r="M903" i="2"/>
  <c r="P902" i="2"/>
  <c r="O902" i="2"/>
  <c r="N902" i="2"/>
  <c r="M902" i="2"/>
  <c r="P901" i="2"/>
  <c r="O901" i="2"/>
  <c r="N901" i="2"/>
  <c r="M901" i="2"/>
  <c r="P900" i="2"/>
  <c r="O900" i="2"/>
  <c r="N900" i="2"/>
  <c r="M900" i="2"/>
  <c r="P899" i="2"/>
  <c r="O899" i="2"/>
  <c r="N899" i="2"/>
  <c r="M899" i="2"/>
  <c r="P898" i="2"/>
  <c r="O898" i="2"/>
  <c r="N898" i="2"/>
  <c r="M898" i="2"/>
  <c r="P897" i="2"/>
  <c r="O897" i="2"/>
  <c r="N897" i="2"/>
  <c r="M897" i="2"/>
  <c r="P896" i="2"/>
  <c r="O896" i="2"/>
  <c r="N896" i="2"/>
  <c r="M896" i="2"/>
  <c r="P895" i="2"/>
  <c r="O895" i="2"/>
  <c r="N895" i="2"/>
  <c r="M895" i="2"/>
  <c r="P894" i="2"/>
  <c r="O894" i="2"/>
  <c r="N894" i="2"/>
  <c r="M894" i="2"/>
  <c r="M893" i="2"/>
  <c r="M892" i="2"/>
  <c r="O891" i="2"/>
  <c r="M891" i="2"/>
  <c r="M890" i="2"/>
  <c r="M889" i="2"/>
  <c r="M888" i="2"/>
  <c r="O887" i="2"/>
  <c r="M887" i="2"/>
  <c r="M886" i="2"/>
  <c r="M885" i="2"/>
  <c r="M884" i="2"/>
  <c r="O883" i="2"/>
  <c r="M883" i="2"/>
  <c r="M882" i="2"/>
  <c r="M881" i="2"/>
  <c r="M880" i="2"/>
  <c r="O879" i="2"/>
  <c r="M879" i="2"/>
  <c r="M878" i="2"/>
  <c r="M877" i="2"/>
  <c r="M876" i="2"/>
  <c r="P875" i="2"/>
  <c r="M875" i="2"/>
  <c r="O875" i="2" s="1"/>
  <c r="P874" i="2"/>
  <c r="M874" i="2"/>
  <c r="O874" i="2" s="1"/>
  <c r="P873" i="2"/>
  <c r="M873" i="2"/>
  <c r="O873" i="2" s="1"/>
  <c r="P872" i="2"/>
  <c r="M872" i="2"/>
  <c r="O872" i="2" s="1"/>
  <c r="P871" i="2"/>
  <c r="M871" i="2"/>
  <c r="O871" i="2" s="1"/>
  <c r="P870" i="2"/>
  <c r="M870" i="2"/>
  <c r="O870" i="2" s="1"/>
  <c r="P869" i="2"/>
  <c r="M869" i="2"/>
  <c r="O869" i="2" s="1"/>
  <c r="P868" i="2"/>
  <c r="M868" i="2"/>
  <c r="O868" i="2" s="1"/>
  <c r="P867" i="2"/>
  <c r="M867" i="2"/>
  <c r="O867" i="2" s="1"/>
  <c r="P866" i="2"/>
  <c r="M866" i="2"/>
  <c r="O866" i="2" s="1"/>
  <c r="P865" i="2"/>
  <c r="M865" i="2"/>
  <c r="O865" i="2" s="1"/>
  <c r="P864" i="2"/>
  <c r="M864" i="2"/>
  <c r="O864" i="2" s="1"/>
  <c r="P863" i="2"/>
  <c r="M863" i="2"/>
  <c r="O863" i="2" s="1"/>
  <c r="P862" i="2"/>
  <c r="M862" i="2"/>
  <c r="O862" i="2" s="1"/>
  <c r="P861" i="2"/>
  <c r="M861" i="2"/>
  <c r="O861" i="2" s="1"/>
  <c r="P860" i="2"/>
  <c r="M860" i="2"/>
  <c r="O860" i="2" s="1"/>
  <c r="P859" i="2"/>
  <c r="M859" i="2"/>
  <c r="O859" i="2" s="1"/>
  <c r="P858" i="2"/>
  <c r="M858" i="2"/>
  <c r="O858" i="2" s="1"/>
  <c r="P857" i="2"/>
  <c r="M857" i="2"/>
  <c r="O857" i="2" s="1"/>
  <c r="P856" i="2"/>
  <c r="M856" i="2"/>
  <c r="O856" i="2" s="1"/>
  <c r="P855" i="2"/>
  <c r="M855" i="2"/>
  <c r="O855" i="2" s="1"/>
  <c r="P854" i="2"/>
  <c r="M854" i="2"/>
  <c r="O854" i="2" s="1"/>
  <c r="P853" i="2"/>
  <c r="M853" i="2"/>
  <c r="O853" i="2" s="1"/>
  <c r="P852" i="2"/>
  <c r="M852" i="2"/>
  <c r="O852" i="2" s="1"/>
  <c r="P851" i="2"/>
  <c r="M851" i="2"/>
  <c r="O851" i="2" s="1"/>
  <c r="P850" i="2"/>
  <c r="M850" i="2"/>
  <c r="O850" i="2" s="1"/>
  <c r="P849" i="2"/>
  <c r="M849" i="2"/>
  <c r="O849" i="2" s="1"/>
  <c r="P848" i="2"/>
  <c r="M848" i="2"/>
  <c r="O848" i="2" s="1"/>
  <c r="P847" i="2"/>
  <c r="M847" i="2"/>
  <c r="O847" i="2" s="1"/>
  <c r="P846" i="2"/>
  <c r="M846" i="2"/>
  <c r="O846" i="2" s="1"/>
  <c r="P845" i="2"/>
  <c r="M845" i="2"/>
  <c r="O845" i="2" s="1"/>
  <c r="P844" i="2"/>
  <c r="M844" i="2"/>
  <c r="O844" i="2" s="1"/>
  <c r="P843" i="2"/>
  <c r="M843" i="2"/>
  <c r="O843" i="2" s="1"/>
  <c r="P842" i="2"/>
  <c r="M842" i="2"/>
  <c r="O842" i="2" s="1"/>
  <c r="P841" i="2"/>
  <c r="M841" i="2"/>
  <c r="O841" i="2" s="1"/>
  <c r="P840" i="2"/>
  <c r="M840" i="2"/>
  <c r="O840" i="2" s="1"/>
  <c r="P839" i="2"/>
  <c r="M839" i="2"/>
  <c r="O839" i="2" s="1"/>
  <c r="P838" i="2"/>
  <c r="M838" i="2"/>
  <c r="O838" i="2" s="1"/>
  <c r="P837" i="2"/>
  <c r="M837" i="2"/>
  <c r="O837" i="2" s="1"/>
  <c r="P836" i="2"/>
  <c r="M836" i="2"/>
  <c r="O836" i="2" s="1"/>
  <c r="P835" i="2"/>
  <c r="M835" i="2"/>
  <c r="O835" i="2" s="1"/>
  <c r="P834" i="2"/>
  <c r="M834" i="2"/>
  <c r="O834" i="2" s="1"/>
  <c r="P833" i="2"/>
  <c r="M833" i="2"/>
  <c r="O833" i="2" s="1"/>
  <c r="P832" i="2"/>
  <c r="M832" i="2"/>
  <c r="O832" i="2" s="1"/>
  <c r="P831" i="2"/>
  <c r="M831" i="2"/>
  <c r="O831" i="2" s="1"/>
  <c r="P830" i="2"/>
  <c r="M830" i="2"/>
  <c r="O830" i="2" s="1"/>
  <c r="P829" i="2"/>
  <c r="M829" i="2"/>
  <c r="O829" i="2" s="1"/>
  <c r="P828" i="2"/>
  <c r="M828" i="2"/>
  <c r="O828" i="2" s="1"/>
  <c r="P827" i="2"/>
  <c r="M827" i="2"/>
  <c r="O827" i="2" s="1"/>
  <c r="P826" i="2"/>
  <c r="M826" i="2"/>
  <c r="O826" i="2" s="1"/>
  <c r="P825" i="2"/>
  <c r="M825" i="2"/>
  <c r="O825" i="2" s="1"/>
  <c r="P824" i="2"/>
  <c r="M824" i="2"/>
  <c r="O824" i="2" s="1"/>
  <c r="P823" i="2"/>
  <c r="M823" i="2"/>
  <c r="O823" i="2" s="1"/>
  <c r="P822" i="2"/>
  <c r="M822" i="2"/>
  <c r="O822" i="2" s="1"/>
  <c r="P821" i="2"/>
  <c r="M821" i="2"/>
  <c r="O821" i="2" s="1"/>
  <c r="P820" i="2"/>
  <c r="M820" i="2"/>
  <c r="O820" i="2" s="1"/>
  <c r="P819" i="2"/>
  <c r="O819" i="2"/>
  <c r="M819" i="2"/>
  <c r="N819" i="2" s="1"/>
  <c r="M818" i="2"/>
  <c r="M817" i="2"/>
  <c r="M816" i="2"/>
  <c r="M815" i="2"/>
  <c r="M814" i="2"/>
  <c r="M813" i="2"/>
  <c r="M812" i="2"/>
  <c r="M811" i="2"/>
  <c r="M810" i="2"/>
  <c r="M809" i="2"/>
  <c r="M808" i="2"/>
  <c r="M807" i="2"/>
  <c r="O806" i="2"/>
  <c r="M806" i="2"/>
  <c r="M805" i="2"/>
  <c r="O804" i="2"/>
  <c r="M804" i="2"/>
  <c r="M803" i="2"/>
  <c r="O802" i="2"/>
  <c r="M802" i="2"/>
  <c r="M801" i="2"/>
  <c r="O800" i="2"/>
  <c r="M800" i="2"/>
  <c r="M799" i="2"/>
  <c r="O798" i="2"/>
  <c r="M798" i="2"/>
  <c r="M797" i="2"/>
  <c r="O796" i="2"/>
  <c r="M796" i="2"/>
  <c r="M795" i="2"/>
  <c r="O794" i="2"/>
  <c r="M794" i="2"/>
  <c r="M793" i="2"/>
  <c r="O792" i="2"/>
  <c r="M792" i="2"/>
  <c r="M791" i="2"/>
  <c r="O790" i="2"/>
  <c r="M790" i="2"/>
  <c r="M789" i="2"/>
  <c r="P788" i="2"/>
  <c r="O788" i="2"/>
  <c r="N788" i="2"/>
  <c r="M788" i="2"/>
  <c r="P787" i="2"/>
  <c r="O787" i="2"/>
  <c r="N787" i="2"/>
  <c r="M787" i="2"/>
  <c r="P786" i="2"/>
  <c r="O786" i="2"/>
  <c r="N786" i="2"/>
  <c r="M786" i="2"/>
  <c r="P785" i="2"/>
  <c r="O785" i="2"/>
  <c r="N785" i="2"/>
  <c r="M785" i="2"/>
  <c r="P784" i="2"/>
  <c r="O784" i="2"/>
  <c r="N784" i="2"/>
  <c r="M784" i="2"/>
  <c r="P783" i="2"/>
  <c r="O783" i="2"/>
  <c r="N783" i="2"/>
  <c r="M783" i="2"/>
  <c r="P782" i="2"/>
  <c r="O782" i="2"/>
  <c r="N782" i="2"/>
  <c r="M782" i="2"/>
  <c r="P781" i="2"/>
  <c r="O781" i="2"/>
  <c r="N781" i="2"/>
  <c r="M781" i="2"/>
  <c r="P780" i="2"/>
  <c r="O780" i="2"/>
  <c r="N780" i="2"/>
  <c r="M780" i="2"/>
  <c r="P779" i="2"/>
  <c r="O779" i="2"/>
  <c r="N779" i="2"/>
  <c r="M779" i="2"/>
  <c r="P778" i="2"/>
  <c r="O778" i="2"/>
  <c r="N778" i="2"/>
  <c r="M778" i="2"/>
  <c r="P777" i="2"/>
  <c r="O777" i="2"/>
  <c r="N777" i="2"/>
  <c r="M777" i="2"/>
  <c r="P776" i="2"/>
  <c r="O776" i="2"/>
  <c r="N776" i="2"/>
  <c r="M776" i="2"/>
  <c r="P775" i="2"/>
  <c r="O775" i="2"/>
  <c r="N775" i="2"/>
  <c r="M775" i="2"/>
  <c r="P774" i="2"/>
  <c r="O774" i="2"/>
  <c r="N774" i="2"/>
  <c r="M774" i="2"/>
  <c r="P773" i="2"/>
  <c r="O773" i="2"/>
  <c r="N773" i="2"/>
  <c r="M773" i="2"/>
  <c r="P772" i="2"/>
  <c r="O772" i="2"/>
  <c r="N772" i="2"/>
  <c r="M772" i="2"/>
  <c r="P771" i="2"/>
  <c r="O771" i="2"/>
  <c r="N771" i="2"/>
  <c r="M771" i="2"/>
  <c r="P770" i="2"/>
  <c r="O770" i="2"/>
  <c r="N770" i="2"/>
  <c r="M770" i="2"/>
  <c r="P769" i="2"/>
  <c r="O769" i="2"/>
  <c r="N769" i="2"/>
  <c r="M769" i="2"/>
  <c r="P768" i="2"/>
  <c r="O768" i="2"/>
  <c r="N768" i="2"/>
  <c r="M768" i="2"/>
  <c r="P767" i="2"/>
  <c r="O767" i="2"/>
  <c r="N767" i="2"/>
  <c r="M767" i="2"/>
  <c r="P766" i="2"/>
  <c r="O766" i="2"/>
  <c r="N766" i="2"/>
  <c r="M766" i="2"/>
  <c r="P765" i="2"/>
  <c r="O765" i="2"/>
  <c r="N765" i="2"/>
  <c r="M765" i="2"/>
  <c r="P764" i="2"/>
  <c r="O764" i="2"/>
  <c r="N764" i="2"/>
  <c r="M764" i="2"/>
  <c r="P763" i="2"/>
  <c r="O763" i="2"/>
  <c r="N763" i="2"/>
  <c r="M763" i="2"/>
  <c r="P762" i="2"/>
  <c r="O762" i="2"/>
  <c r="N762" i="2"/>
  <c r="M762" i="2"/>
  <c r="P761" i="2"/>
  <c r="O761" i="2"/>
  <c r="N761" i="2"/>
  <c r="M761" i="2"/>
  <c r="P760" i="2"/>
  <c r="O760" i="2"/>
  <c r="N760" i="2"/>
  <c r="M760" i="2"/>
  <c r="P759" i="2"/>
  <c r="O759" i="2"/>
  <c r="N759" i="2"/>
  <c r="M759" i="2"/>
  <c r="P758" i="2"/>
  <c r="O758" i="2"/>
  <c r="N758" i="2"/>
  <c r="M758" i="2"/>
  <c r="P757" i="2"/>
  <c r="O757" i="2"/>
  <c r="N757" i="2"/>
  <c r="M757" i="2"/>
  <c r="P756" i="2"/>
  <c r="O756" i="2"/>
  <c r="N756" i="2"/>
  <c r="M756" i="2"/>
  <c r="P755" i="2"/>
  <c r="O755" i="2"/>
  <c r="N755" i="2"/>
  <c r="M755" i="2"/>
  <c r="P754" i="2"/>
  <c r="O754" i="2"/>
  <c r="N754" i="2"/>
  <c r="M754" i="2"/>
  <c r="P753" i="2"/>
  <c r="O753" i="2"/>
  <c r="N753" i="2"/>
  <c r="M753" i="2"/>
  <c r="P752" i="2"/>
  <c r="O752" i="2"/>
  <c r="N752" i="2"/>
  <c r="M752" i="2"/>
  <c r="P751" i="2"/>
  <c r="O751" i="2"/>
  <c r="N751" i="2"/>
  <c r="M751" i="2"/>
  <c r="P750" i="2"/>
  <c r="O750" i="2"/>
  <c r="N750" i="2"/>
  <c r="M750" i="2"/>
  <c r="P749" i="2"/>
  <c r="O749" i="2"/>
  <c r="N749" i="2"/>
  <c r="M749" i="2"/>
  <c r="P748" i="2"/>
  <c r="O748" i="2"/>
  <c r="N748" i="2"/>
  <c r="M748" i="2"/>
  <c r="P747" i="2"/>
  <c r="O747" i="2"/>
  <c r="N747" i="2"/>
  <c r="M747" i="2"/>
  <c r="P746" i="2"/>
  <c r="O746" i="2"/>
  <c r="N746" i="2"/>
  <c r="M746" i="2"/>
  <c r="P745" i="2"/>
  <c r="O745" i="2"/>
  <c r="N745" i="2"/>
  <c r="M745" i="2"/>
  <c r="P744" i="2"/>
  <c r="O744" i="2"/>
  <c r="N744" i="2"/>
  <c r="M744" i="2"/>
  <c r="P743" i="2"/>
  <c r="O743" i="2"/>
  <c r="N743" i="2"/>
  <c r="M743" i="2"/>
  <c r="P742" i="2"/>
  <c r="O742" i="2"/>
  <c r="N742" i="2"/>
  <c r="M742" i="2"/>
  <c r="P741" i="2"/>
  <c r="O741" i="2"/>
  <c r="N741" i="2"/>
  <c r="M741" i="2"/>
  <c r="P740" i="2"/>
  <c r="O740" i="2"/>
  <c r="N740" i="2"/>
  <c r="M740" i="2"/>
  <c r="P739" i="2"/>
  <c r="O739" i="2"/>
  <c r="N739" i="2"/>
  <c r="M739" i="2"/>
  <c r="P738" i="2"/>
  <c r="O738" i="2"/>
  <c r="N738" i="2"/>
  <c r="M738" i="2"/>
  <c r="P737" i="2"/>
  <c r="O737" i="2"/>
  <c r="N737" i="2"/>
  <c r="M737" i="2"/>
  <c r="P736" i="2"/>
  <c r="O736" i="2"/>
  <c r="N736" i="2"/>
  <c r="M736" i="2"/>
  <c r="P735" i="2"/>
  <c r="O735" i="2"/>
  <c r="N735" i="2"/>
  <c r="M735" i="2"/>
  <c r="P734" i="2"/>
  <c r="O734" i="2"/>
  <c r="N734" i="2"/>
  <c r="M734" i="2"/>
  <c r="P733" i="2"/>
  <c r="O733" i="2"/>
  <c r="N733" i="2"/>
  <c r="M733" i="2"/>
  <c r="P732" i="2"/>
  <c r="O732" i="2"/>
  <c r="N732" i="2"/>
  <c r="M732" i="2"/>
  <c r="P731" i="2"/>
  <c r="O731" i="2"/>
  <c r="N731" i="2"/>
  <c r="M731" i="2"/>
  <c r="P730" i="2"/>
  <c r="O730" i="2"/>
  <c r="N730" i="2"/>
  <c r="M730" i="2"/>
  <c r="P729" i="2"/>
  <c r="O729" i="2"/>
  <c r="N729" i="2"/>
  <c r="M729" i="2"/>
  <c r="P728" i="2"/>
  <c r="O728" i="2"/>
  <c r="N728" i="2"/>
  <c r="M728" i="2"/>
  <c r="P727" i="2"/>
  <c r="O727" i="2"/>
  <c r="N727" i="2"/>
  <c r="M727" i="2"/>
  <c r="P726" i="2"/>
  <c r="O726" i="2"/>
  <c r="N726" i="2"/>
  <c r="M726" i="2"/>
  <c r="P725" i="2"/>
  <c r="O725" i="2"/>
  <c r="N725" i="2"/>
  <c r="M725" i="2"/>
  <c r="P724" i="2"/>
  <c r="O724" i="2"/>
  <c r="N724" i="2"/>
  <c r="M724" i="2"/>
  <c r="P723" i="2"/>
  <c r="O723" i="2"/>
  <c r="N723" i="2"/>
  <c r="M723" i="2"/>
  <c r="P722" i="2"/>
  <c r="O722" i="2"/>
  <c r="N722" i="2"/>
  <c r="M722" i="2"/>
  <c r="P721" i="2"/>
  <c r="O721" i="2"/>
  <c r="N721" i="2"/>
  <c r="M721" i="2"/>
  <c r="P720" i="2"/>
  <c r="O720" i="2"/>
  <c r="N720" i="2"/>
  <c r="M720" i="2"/>
  <c r="P719" i="2"/>
  <c r="O719" i="2"/>
  <c r="N719" i="2"/>
  <c r="M719" i="2"/>
  <c r="P718" i="2"/>
  <c r="O718" i="2"/>
  <c r="N718" i="2"/>
  <c r="M718" i="2"/>
  <c r="P717" i="2"/>
  <c r="O717" i="2"/>
  <c r="N717" i="2"/>
  <c r="M717" i="2"/>
  <c r="P716" i="2"/>
  <c r="O716" i="2"/>
  <c r="N716" i="2"/>
  <c r="M716" i="2"/>
  <c r="P715" i="2"/>
  <c r="O715" i="2"/>
  <c r="N715" i="2"/>
  <c r="M715" i="2"/>
  <c r="O714" i="2"/>
  <c r="N714" i="2"/>
  <c r="M714" i="2"/>
  <c r="P714" i="2" s="1"/>
  <c r="O713" i="2"/>
  <c r="N713" i="2"/>
  <c r="M713" i="2"/>
  <c r="P713" i="2" s="1"/>
  <c r="O712" i="2"/>
  <c r="N712" i="2"/>
  <c r="M712" i="2"/>
  <c r="P712" i="2" s="1"/>
  <c r="N711" i="2"/>
  <c r="M711" i="2"/>
  <c r="P711" i="2" s="1"/>
  <c r="P710" i="2"/>
  <c r="O710" i="2"/>
  <c r="N710" i="2"/>
  <c r="M710" i="2"/>
  <c r="P709" i="2"/>
  <c r="O709" i="2"/>
  <c r="N709" i="2"/>
  <c r="M709" i="2"/>
  <c r="P708" i="2"/>
  <c r="O708" i="2"/>
  <c r="N708" i="2"/>
  <c r="M708" i="2"/>
  <c r="O707" i="2"/>
  <c r="N707" i="2"/>
  <c r="M707" i="2"/>
  <c r="P707" i="2" s="1"/>
  <c r="O706" i="2"/>
  <c r="N706" i="2"/>
  <c r="M706" i="2"/>
  <c r="P706" i="2" s="1"/>
  <c r="O705" i="2"/>
  <c r="N705" i="2"/>
  <c r="M705" i="2"/>
  <c r="P705" i="2" s="1"/>
  <c r="O704" i="2"/>
  <c r="N704" i="2"/>
  <c r="M704" i="2"/>
  <c r="P704" i="2" s="1"/>
  <c r="O703" i="2"/>
  <c r="N703" i="2"/>
  <c r="M703" i="2"/>
  <c r="P703" i="2" s="1"/>
  <c r="O702" i="2"/>
  <c r="N702" i="2"/>
  <c r="M702" i="2"/>
  <c r="P702" i="2" s="1"/>
  <c r="O701" i="2"/>
  <c r="N701" i="2"/>
  <c r="M701" i="2"/>
  <c r="P701" i="2" s="1"/>
  <c r="O700" i="2"/>
  <c r="N700" i="2"/>
  <c r="M700" i="2"/>
  <c r="P700" i="2" s="1"/>
  <c r="O699" i="2"/>
  <c r="N699" i="2"/>
  <c r="M699" i="2"/>
  <c r="P699" i="2" s="1"/>
  <c r="O698" i="2"/>
  <c r="N698" i="2"/>
  <c r="M698" i="2"/>
  <c r="P698" i="2" s="1"/>
  <c r="O697" i="2"/>
  <c r="N697" i="2"/>
  <c r="M697" i="2"/>
  <c r="P697" i="2" s="1"/>
  <c r="O696" i="2"/>
  <c r="N696" i="2"/>
  <c r="M696" i="2"/>
  <c r="P696" i="2" s="1"/>
  <c r="O695" i="2"/>
  <c r="N695" i="2"/>
  <c r="M695" i="2"/>
  <c r="P695" i="2" s="1"/>
  <c r="O694" i="2"/>
  <c r="N694" i="2"/>
  <c r="M694" i="2"/>
  <c r="P694" i="2" s="1"/>
  <c r="O693" i="2"/>
  <c r="N693" i="2"/>
  <c r="M693" i="2"/>
  <c r="P693" i="2" s="1"/>
  <c r="O692" i="2"/>
  <c r="N692" i="2"/>
  <c r="M692" i="2"/>
  <c r="P692" i="2" s="1"/>
  <c r="O691" i="2"/>
  <c r="N691" i="2"/>
  <c r="M691" i="2"/>
  <c r="P691" i="2" s="1"/>
  <c r="O690" i="2"/>
  <c r="N690" i="2"/>
  <c r="M690" i="2"/>
  <c r="P690" i="2" s="1"/>
  <c r="O689" i="2"/>
  <c r="N689" i="2"/>
  <c r="M689" i="2"/>
  <c r="P689" i="2" s="1"/>
  <c r="O688" i="2"/>
  <c r="N688" i="2"/>
  <c r="M688" i="2"/>
  <c r="P688" i="2" s="1"/>
  <c r="O687" i="2"/>
  <c r="N687" i="2"/>
  <c r="M687" i="2"/>
  <c r="P687" i="2" s="1"/>
  <c r="O686" i="2"/>
  <c r="N686" i="2"/>
  <c r="M686" i="2"/>
  <c r="P686" i="2" s="1"/>
  <c r="O685" i="2"/>
  <c r="N685" i="2"/>
  <c r="M685" i="2"/>
  <c r="P685" i="2" s="1"/>
  <c r="O684" i="2"/>
  <c r="N684" i="2"/>
  <c r="M684" i="2"/>
  <c r="P684" i="2" s="1"/>
  <c r="O683" i="2"/>
  <c r="N683" i="2"/>
  <c r="M683" i="2"/>
  <c r="P683" i="2" s="1"/>
  <c r="O682" i="2"/>
  <c r="N682" i="2"/>
  <c r="M682" i="2"/>
  <c r="P682" i="2" s="1"/>
  <c r="O681" i="2"/>
  <c r="N681" i="2"/>
  <c r="M681" i="2"/>
  <c r="P681" i="2" s="1"/>
  <c r="O680" i="2"/>
  <c r="N680" i="2"/>
  <c r="M680" i="2"/>
  <c r="P680" i="2" s="1"/>
  <c r="O679" i="2"/>
  <c r="N679" i="2"/>
  <c r="M679" i="2"/>
  <c r="P679" i="2" s="1"/>
  <c r="O678" i="2"/>
  <c r="N678" i="2"/>
  <c r="M678" i="2"/>
  <c r="P678" i="2" s="1"/>
  <c r="O677" i="2"/>
  <c r="N677" i="2"/>
  <c r="M677" i="2"/>
  <c r="P677" i="2" s="1"/>
  <c r="O676" i="2"/>
  <c r="N676" i="2"/>
  <c r="M676" i="2"/>
  <c r="P676" i="2" s="1"/>
  <c r="O675" i="2"/>
  <c r="N675" i="2"/>
  <c r="M675" i="2"/>
  <c r="P675" i="2" s="1"/>
  <c r="O674" i="2"/>
  <c r="N674" i="2"/>
  <c r="M674" i="2"/>
  <c r="P674" i="2" s="1"/>
  <c r="O673" i="2"/>
  <c r="N673" i="2"/>
  <c r="M673" i="2"/>
  <c r="P673" i="2" s="1"/>
  <c r="O672" i="2"/>
  <c r="N672" i="2"/>
  <c r="M672" i="2"/>
  <c r="P672" i="2" s="1"/>
  <c r="O671" i="2"/>
  <c r="N671" i="2"/>
  <c r="M671" i="2"/>
  <c r="P671" i="2" s="1"/>
  <c r="O670" i="2"/>
  <c r="N670" i="2"/>
  <c r="M670" i="2"/>
  <c r="P670" i="2" s="1"/>
  <c r="O669" i="2"/>
  <c r="N669" i="2"/>
  <c r="M669" i="2"/>
  <c r="P669" i="2" s="1"/>
  <c r="O668" i="2"/>
  <c r="N668" i="2"/>
  <c r="M668" i="2"/>
  <c r="P668" i="2" s="1"/>
  <c r="O667" i="2"/>
  <c r="N667" i="2"/>
  <c r="M667" i="2"/>
  <c r="P667" i="2" s="1"/>
  <c r="O666" i="2"/>
  <c r="N666" i="2"/>
  <c r="M666" i="2"/>
  <c r="P666" i="2" s="1"/>
  <c r="O665" i="2"/>
  <c r="N665" i="2"/>
  <c r="M665" i="2"/>
  <c r="P665" i="2" s="1"/>
  <c r="O664" i="2"/>
  <c r="N664" i="2"/>
  <c r="M664" i="2"/>
  <c r="P664" i="2" s="1"/>
  <c r="O663" i="2"/>
  <c r="N663" i="2"/>
  <c r="M663" i="2"/>
  <c r="P663" i="2" s="1"/>
  <c r="O662" i="2"/>
  <c r="M662" i="2"/>
  <c r="P662" i="2" s="1"/>
  <c r="O661" i="2"/>
  <c r="M661" i="2"/>
  <c r="P661" i="2" s="1"/>
  <c r="O660" i="2"/>
  <c r="M660" i="2"/>
  <c r="P660" i="2" s="1"/>
  <c r="O659" i="2"/>
  <c r="M659" i="2"/>
  <c r="P659" i="2" s="1"/>
  <c r="O658" i="2"/>
  <c r="M658" i="2"/>
  <c r="P658" i="2" s="1"/>
  <c r="O657" i="2"/>
  <c r="M657" i="2"/>
  <c r="P657" i="2" s="1"/>
  <c r="O656" i="2"/>
  <c r="M656" i="2"/>
  <c r="P656" i="2" s="1"/>
  <c r="M655" i="2"/>
  <c r="P655" i="2" s="1"/>
  <c r="M654" i="2"/>
  <c r="P654" i="2" s="1"/>
  <c r="M653" i="2"/>
  <c r="P653" i="2" s="1"/>
  <c r="M652" i="2"/>
  <c r="P652" i="2" s="1"/>
  <c r="M651" i="2"/>
  <c r="P651" i="2" s="1"/>
  <c r="M650" i="2"/>
  <c r="P650" i="2" s="1"/>
  <c r="M649" i="2"/>
  <c r="P649" i="2" s="1"/>
  <c r="M648" i="2"/>
  <c r="P648" i="2" s="1"/>
  <c r="M647" i="2"/>
  <c r="P647" i="2" s="1"/>
  <c r="M646" i="2"/>
  <c r="P646" i="2" s="1"/>
  <c r="M645" i="2"/>
  <c r="P645" i="2" s="1"/>
  <c r="M644" i="2"/>
  <c r="P644" i="2" s="1"/>
  <c r="M643" i="2"/>
  <c r="P643" i="2" s="1"/>
  <c r="M642" i="2"/>
  <c r="P642" i="2" s="1"/>
  <c r="M641" i="2"/>
  <c r="P641" i="2" s="1"/>
  <c r="M640" i="2"/>
  <c r="P640" i="2" s="1"/>
  <c r="M639" i="2"/>
  <c r="P639" i="2" s="1"/>
  <c r="M638" i="2"/>
  <c r="P638" i="2" s="1"/>
  <c r="M637" i="2"/>
  <c r="P637" i="2" s="1"/>
  <c r="M636" i="2"/>
  <c r="P636" i="2" s="1"/>
  <c r="M635" i="2"/>
  <c r="P635" i="2" s="1"/>
  <c r="M634" i="2"/>
  <c r="P634" i="2" s="1"/>
  <c r="M633" i="2"/>
  <c r="P633" i="2" s="1"/>
  <c r="M632" i="2"/>
  <c r="P632" i="2" s="1"/>
  <c r="M631" i="2"/>
  <c r="P631" i="2" s="1"/>
  <c r="P630" i="2"/>
  <c r="O630" i="2"/>
  <c r="N630" i="2"/>
  <c r="M630" i="2"/>
  <c r="P629" i="2"/>
  <c r="O629" i="2"/>
  <c r="N629" i="2"/>
  <c r="M629" i="2"/>
  <c r="P628" i="2"/>
  <c r="O628" i="2"/>
  <c r="N628" i="2"/>
  <c r="M628" i="2"/>
  <c r="P627" i="2"/>
  <c r="O627" i="2"/>
  <c r="N627" i="2"/>
  <c r="M627" i="2"/>
  <c r="P626" i="2"/>
  <c r="O626" i="2"/>
  <c r="N626" i="2"/>
  <c r="M626" i="2"/>
  <c r="P625" i="2"/>
  <c r="O625" i="2"/>
  <c r="N625" i="2"/>
  <c r="M625" i="2"/>
  <c r="P624" i="2"/>
  <c r="O624" i="2"/>
  <c r="N624" i="2"/>
  <c r="M624" i="2"/>
  <c r="P623" i="2"/>
  <c r="O623" i="2"/>
  <c r="N623" i="2"/>
  <c r="M623" i="2"/>
  <c r="P622" i="2"/>
  <c r="O622" i="2"/>
  <c r="N622" i="2"/>
  <c r="M622" i="2"/>
  <c r="P621" i="2"/>
  <c r="O621" i="2"/>
  <c r="N621" i="2"/>
  <c r="M621" i="2"/>
  <c r="P620" i="2"/>
  <c r="O620" i="2"/>
  <c r="N620" i="2"/>
  <c r="M620" i="2"/>
  <c r="P619" i="2"/>
  <c r="O619" i="2"/>
  <c r="N619" i="2"/>
  <c r="M619" i="2"/>
  <c r="P618" i="2"/>
  <c r="O618" i="2"/>
  <c r="N618" i="2"/>
  <c r="M618" i="2"/>
  <c r="P617" i="2"/>
  <c r="O617" i="2"/>
  <c r="N617" i="2"/>
  <c r="M617" i="2"/>
  <c r="P616" i="2"/>
  <c r="O616" i="2"/>
  <c r="N616" i="2"/>
  <c r="M616" i="2"/>
  <c r="P615" i="2"/>
  <c r="O615" i="2"/>
  <c r="M615" i="2"/>
  <c r="N615" i="2" s="1"/>
  <c r="P614" i="2"/>
  <c r="O614" i="2"/>
  <c r="M614" i="2"/>
  <c r="N614" i="2" s="1"/>
  <c r="P613" i="2"/>
  <c r="O613" i="2"/>
  <c r="M613" i="2"/>
  <c r="N613" i="2" s="1"/>
  <c r="P612" i="2"/>
  <c r="O612" i="2"/>
  <c r="M612" i="2"/>
  <c r="N612" i="2" s="1"/>
  <c r="P611" i="2"/>
  <c r="O611" i="2"/>
  <c r="M611" i="2"/>
  <c r="N611" i="2" s="1"/>
  <c r="P610" i="2"/>
  <c r="O610" i="2"/>
  <c r="M610" i="2"/>
  <c r="N610" i="2" s="1"/>
  <c r="P609" i="2"/>
  <c r="O609" i="2"/>
  <c r="N609" i="2"/>
  <c r="M609" i="2"/>
  <c r="P608" i="2"/>
  <c r="O608" i="2"/>
  <c r="M608" i="2"/>
  <c r="N608" i="2" s="1"/>
  <c r="P607" i="2"/>
  <c r="O607" i="2"/>
  <c r="N607" i="2"/>
  <c r="M607" i="2"/>
  <c r="P606" i="2"/>
  <c r="O606" i="2"/>
  <c r="N606" i="2"/>
  <c r="M606" i="2"/>
  <c r="P605" i="2"/>
  <c r="O605" i="2"/>
  <c r="N605" i="2"/>
  <c r="M605" i="2"/>
  <c r="P604" i="2"/>
  <c r="O604" i="2"/>
  <c r="N604" i="2"/>
  <c r="M604" i="2"/>
  <c r="P603" i="2"/>
  <c r="O603" i="2"/>
  <c r="N603" i="2"/>
  <c r="M603" i="2"/>
  <c r="P602" i="2"/>
  <c r="O602" i="2"/>
  <c r="N602" i="2"/>
  <c r="M602" i="2"/>
  <c r="P601" i="2"/>
  <c r="O601" i="2"/>
  <c r="N601" i="2"/>
  <c r="M601" i="2"/>
  <c r="P600" i="2"/>
  <c r="O600" i="2"/>
  <c r="N600" i="2"/>
  <c r="M600" i="2"/>
  <c r="P599" i="2"/>
  <c r="O599" i="2"/>
  <c r="N599" i="2"/>
  <c r="M599" i="2"/>
  <c r="P598" i="2"/>
  <c r="O598" i="2"/>
  <c r="N598" i="2"/>
  <c r="M598" i="2"/>
  <c r="P597" i="2"/>
  <c r="O597" i="2"/>
  <c r="N597" i="2"/>
  <c r="M597" i="2"/>
  <c r="P596" i="2"/>
  <c r="O596" i="2"/>
  <c r="N596" i="2"/>
  <c r="M596" i="2"/>
  <c r="P595" i="2"/>
  <c r="O595" i="2"/>
  <c r="N595" i="2"/>
  <c r="M595" i="2"/>
  <c r="P594" i="2"/>
  <c r="O594" i="2"/>
  <c r="N594" i="2"/>
  <c r="M594" i="2"/>
  <c r="P593" i="2"/>
  <c r="O593" i="2"/>
  <c r="N593" i="2"/>
  <c r="M593" i="2"/>
  <c r="P592" i="2"/>
  <c r="O592" i="2"/>
  <c r="N592" i="2"/>
  <c r="M592" i="2"/>
  <c r="P591" i="2"/>
  <c r="O591" i="2"/>
  <c r="N591" i="2"/>
  <c r="M591" i="2"/>
  <c r="P590" i="2"/>
  <c r="O590" i="2"/>
  <c r="N590" i="2"/>
  <c r="M590" i="2"/>
  <c r="P589" i="2"/>
  <c r="O589" i="2"/>
  <c r="N589" i="2"/>
  <c r="M589" i="2"/>
  <c r="P588" i="2"/>
  <c r="O588" i="2"/>
  <c r="N588" i="2"/>
  <c r="M588" i="2"/>
  <c r="P587" i="2"/>
  <c r="O587" i="2"/>
  <c r="N587" i="2"/>
  <c r="M587" i="2"/>
  <c r="P586" i="2"/>
  <c r="O586" i="2"/>
  <c r="N586" i="2"/>
  <c r="M586" i="2"/>
  <c r="P585" i="2"/>
  <c r="O585" i="2"/>
  <c r="N585" i="2"/>
  <c r="M585" i="2"/>
  <c r="P584" i="2"/>
  <c r="O584" i="2"/>
  <c r="N584" i="2"/>
  <c r="M584" i="2"/>
  <c r="P583" i="2"/>
  <c r="O583" i="2"/>
  <c r="N583" i="2"/>
  <c r="M583" i="2"/>
  <c r="P582" i="2"/>
  <c r="O582" i="2"/>
  <c r="N582" i="2"/>
  <c r="M582" i="2"/>
  <c r="P581" i="2"/>
  <c r="O581" i="2"/>
  <c r="N581" i="2"/>
  <c r="M581" i="2"/>
  <c r="P580" i="2"/>
  <c r="O580" i="2"/>
  <c r="N580" i="2"/>
  <c r="M580" i="2"/>
  <c r="P579" i="2"/>
  <c r="O579" i="2"/>
  <c r="N579" i="2"/>
  <c r="M579" i="2"/>
  <c r="P578" i="2"/>
  <c r="O578" i="2"/>
  <c r="N578" i="2"/>
  <c r="M578" i="2"/>
  <c r="P577" i="2"/>
  <c r="O577" i="2"/>
  <c r="N577" i="2"/>
  <c r="M577" i="2"/>
  <c r="P576" i="2"/>
  <c r="O576" i="2"/>
  <c r="N576" i="2"/>
  <c r="M576" i="2"/>
  <c r="P575" i="2"/>
  <c r="O575" i="2"/>
  <c r="N575" i="2"/>
  <c r="M575" i="2"/>
  <c r="P574" i="2"/>
  <c r="O574" i="2"/>
  <c r="N574" i="2"/>
  <c r="M574" i="2"/>
  <c r="P573" i="2"/>
  <c r="O573" i="2"/>
  <c r="N573" i="2"/>
  <c r="M573" i="2"/>
  <c r="P572" i="2"/>
  <c r="O572" i="2"/>
  <c r="N572" i="2"/>
  <c r="M572" i="2"/>
  <c r="P571" i="2"/>
  <c r="O571" i="2"/>
  <c r="N571" i="2"/>
  <c r="M571" i="2"/>
  <c r="P570" i="2"/>
  <c r="O570" i="2"/>
  <c r="N570" i="2"/>
  <c r="M570" i="2"/>
  <c r="P569" i="2"/>
  <c r="O569" i="2"/>
  <c r="N569" i="2"/>
  <c r="M569" i="2"/>
  <c r="P568" i="2"/>
  <c r="O568" i="2"/>
  <c r="N568" i="2"/>
  <c r="M568" i="2"/>
  <c r="P567" i="2"/>
  <c r="O567" i="2"/>
  <c r="N567" i="2"/>
  <c r="M567" i="2"/>
  <c r="P566" i="2"/>
  <c r="O566" i="2"/>
  <c r="N566" i="2"/>
  <c r="M566" i="2"/>
  <c r="P565" i="2"/>
  <c r="O565" i="2"/>
  <c r="N565" i="2"/>
  <c r="M565" i="2"/>
  <c r="P564" i="2"/>
  <c r="O564" i="2"/>
  <c r="N564" i="2"/>
  <c r="M564" i="2"/>
  <c r="P563" i="2"/>
  <c r="O563" i="2"/>
  <c r="N563" i="2"/>
  <c r="M563" i="2"/>
  <c r="P562" i="2"/>
  <c r="O562" i="2"/>
  <c r="N562" i="2"/>
  <c r="M562" i="2"/>
  <c r="P561" i="2"/>
  <c r="O561" i="2"/>
  <c r="N561" i="2"/>
  <c r="M561" i="2"/>
  <c r="P560" i="2"/>
  <c r="O560" i="2"/>
  <c r="N560" i="2"/>
  <c r="M560" i="2"/>
  <c r="P559" i="2"/>
  <c r="O559" i="2"/>
  <c r="N559" i="2"/>
  <c r="M559" i="2"/>
  <c r="P558" i="2"/>
  <c r="O558" i="2"/>
  <c r="N558" i="2"/>
  <c r="M558" i="2"/>
  <c r="P557" i="2"/>
  <c r="O557" i="2"/>
  <c r="N557" i="2"/>
  <c r="M557" i="2"/>
  <c r="P556" i="2"/>
  <c r="O556" i="2"/>
  <c r="N556" i="2"/>
  <c r="M556" i="2"/>
  <c r="P555" i="2"/>
  <c r="O555" i="2"/>
  <c r="N555" i="2"/>
  <c r="M555" i="2"/>
  <c r="P554" i="2"/>
  <c r="O554" i="2"/>
  <c r="N554" i="2"/>
  <c r="M554" i="2"/>
  <c r="O553" i="2"/>
  <c r="N553" i="2"/>
  <c r="M553" i="2"/>
  <c r="P553" i="2" s="1"/>
  <c r="O552" i="2"/>
  <c r="N552" i="2"/>
  <c r="M552" i="2"/>
  <c r="P552" i="2" s="1"/>
  <c r="O551" i="2"/>
  <c r="N551" i="2"/>
  <c r="M551" i="2"/>
  <c r="P551" i="2" s="1"/>
  <c r="O550" i="2"/>
  <c r="N550" i="2"/>
  <c r="M550" i="2"/>
  <c r="P550" i="2" s="1"/>
  <c r="O549" i="2"/>
  <c r="N549" i="2"/>
  <c r="M549" i="2"/>
  <c r="P549" i="2" s="1"/>
  <c r="O548" i="2"/>
  <c r="N548" i="2"/>
  <c r="M548" i="2"/>
  <c r="P548" i="2" s="1"/>
  <c r="O547" i="2"/>
  <c r="N547" i="2"/>
  <c r="M547" i="2"/>
  <c r="P547" i="2" s="1"/>
  <c r="O546" i="2"/>
  <c r="N546" i="2"/>
  <c r="M546" i="2"/>
  <c r="P546" i="2" s="1"/>
  <c r="O545" i="2"/>
  <c r="N545" i="2"/>
  <c r="M545" i="2"/>
  <c r="P545" i="2" s="1"/>
  <c r="O544" i="2"/>
  <c r="N544" i="2"/>
  <c r="M544" i="2"/>
  <c r="P544" i="2" s="1"/>
  <c r="O543" i="2"/>
  <c r="N543" i="2"/>
  <c r="M543" i="2"/>
  <c r="P543" i="2" s="1"/>
  <c r="O542" i="2"/>
  <c r="N542" i="2"/>
  <c r="M542" i="2"/>
  <c r="P542" i="2" s="1"/>
  <c r="O541" i="2"/>
  <c r="N541" i="2"/>
  <c r="M541" i="2"/>
  <c r="P541" i="2" s="1"/>
  <c r="O540" i="2"/>
  <c r="N540" i="2"/>
  <c r="M540" i="2"/>
  <c r="P540" i="2" s="1"/>
  <c r="O539" i="2"/>
  <c r="N539" i="2"/>
  <c r="M539" i="2"/>
  <c r="P539" i="2" s="1"/>
  <c r="O538" i="2"/>
  <c r="N538" i="2"/>
  <c r="M538" i="2"/>
  <c r="P538" i="2" s="1"/>
  <c r="O537" i="2"/>
  <c r="N537" i="2"/>
  <c r="M537" i="2"/>
  <c r="P537" i="2" s="1"/>
  <c r="O536" i="2"/>
  <c r="N536" i="2"/>
  <c r="M536" i="2"/>
  <c r="P536" i="2" s="1"/>
  <c r="O535" i="2"/>
  <c r="N535" i="2"/>
  <c r="M535" i="2"/>
  <c r="P535" i="2" s="1"/>
  <c r="O534" i="2"/>
  <c r="N534" i="2"/>
  <c r="M534" i="2"/>
  <c r="P534" i="2" s="1"/>
  <c r="O533" i="2"/>
  <c r="N533" i="2"/>
  <c r="M533" i="2"/>
  <c r="P533" i="2" s="1"/>
  <c r="O532" i="2"/>
  <c r="N532" i="2"/>
  <c r="M532" i="2"/>
  <c r="P532" i="2" s="1"/>
  <c r="O531" i="2"/>
  <c r="N531" i="2"/>
  <c r="M531" i="2"/>
  <c r="P531" i="2" s="1"/>
  <c r="O530" i="2"/>
  <c r="N530" i="2"/>
  <c r="M530" i="2"/>
  <c r="P530" i="2" s="1"/>
  <c r="O529" i="2"/>
  <c r="N529" i="2"/>
  <c r="M529" i="2"/>
  <c r="P529" i="2" s="1"/>
  <c r="O528" i="2"/>
  <c r="N528" i="2"/>
  <c r="M528" i="2"/>
  <c r="P528" i="2" s="1"/>
  <c r="O527" i="2"/>
  <c r="N527" i="2"/>
  <c r="M527" i="2"/>
  <c r="P527" i="2" s="1"/>
  <c r="O526" i="2"/>
  <c r="N526" i="2"/>
  <c r="M526" i="2"/>
  <c r="P526" i="2" s="1"/>
  <c r="O525" i="2"/>
  <c r="N525" i="2"/>
  <c r="M525" i="2"/>
  <c r="P525" i="2" s="1"/>
  <c r="O524" i="2"/>
  <c r="N524" i="2"/>
  <c r="M524" i="2"/>
  <c r="P524" i="2" s="1"/>
  <c r="O523" i="2"/>
  <c r="N523" i="2"/>
  <c r="M523" i="2"/>
  <c r="P523" i="2" s="1"/>
  <c r="O522" i="2"/>
  <c r="N522" i="2"/>
  <c r="M522" i="2"/>
  <c r="P522" i="2" s="1"/>
  <c r="O521" i="2"/>
  <c r="N521" i="2"/>
  <c r="M521" i="2"/>
  <c r="P521" i="2" s="1"/>
  <c r="O520" i="2"/>
  <c r="N520" i="2"/>
  <c r="M520" i="2"/>
  <c r="P520" i="2" s="1"/>
  <c r="O519" i="2"/>
  <c r="N519" i="2"/>
  <c r="M519" i="2"/>
  <c r="P519" i="2" s="1"/>
  <c r="O518" i="2"/>
  <c r="N518" i="2"/>
  <c r="M518" i="2"/>
  <c r="P518" i="2" s="1"/>
  <c r="O517" i="2"/>
  <c r="N517" i="2"/>
  <c r="M517" i="2"/>
  <c r="P517" i="2" s="1"/>
  <c r="O516" i="2"/>
  <c r="N516" i="2"/>
  <c r="M516" i="2"/>
  <c r="P516" i="2" s="1"/>
  <c r="O515" i="2"/>
  <c r="N515" i="2"/>
  <c r="M515" i="2"/>
  <c r="P515" i="2" s="1"/>
  <c r="O514" i="2"/>
  <c r="N514" i="2"/>
  <c r="M514" i="2"/>
  <c r="P514" i="2" s="1"/>
  <c r="O513" i="2"/>
  <c r="N513" i="2"/>
  <c r="M513" i="2"/>
  <c r="P513" i="2" s="1"/>
  <c r="O512" i="2"/>
  <c r="N512" i="2"/>
  <c r="M512" i="2"/>
  <c r="P512" i="2" s="1"/>
  <c r="N511" i="2"/>
  <c r="M511" i="2"/>
  <c r="P511" i="2" s="1"/>
  <c r="N510" i="2"/>
  <c r="M510" i="2"/>
  <c r="P510" i="2" s="1"/>
  <c r="N509" i="2"/>
  <c r="M509" i="2"/>
  <c r="P509" i="2" s="1"/>
  <c r="N508" i="2"/>
  <c r="M508" i="2"/>
  <c r="P508" i="2" s="1"/>
  <c r="M507" i="2"/>
  <c r="M506" i="2"/>
  <c r="P506" i="2" s="1"/>
  <c r="M505" i="2"/>
  <c r="P505" i="2" s="1"/>
  <c r="M504" i="2"/>
  <c r="P504" i="2" s="1"/>
  <c r="M503" i="2"/>
  <c r="P503" i="2" s="1"/>
  <c r="M502" i="2"/>
  <c r="P502" i="2" s="1"/>
  <c r="M501" i="2"/>
  <c r="P501" i="2" s="1"/>
  <c r="M500" i="2"/>
  <c r="P500" i="2" s="1"/>
  <c r="M499" i="2"/>
  <c r="P499" i="2" s="1"/>
  <c r="M498" i="2"/>
  <c r="P498" i="2" s="1"/>
  <c r="M497" i="2"/>
  <c r="P497" i="2" s="1"/>
  <c r="M496" i="2"/>
  <c r="P496" i="2" s="1"/>
  <c r="M495" i="2"/>
  <c r="P495" i="2" s="1"/>
  <c r="M494" i="2"/>
  <c r="P494" i="2" s="1"/>
  <c r="M493" i="2"/>
  <c r="P493" i="2" s="1"/>
  <c r="P492" i="2"/>
  <c r="M492" i="2"/>
  <c r="O492" i="2" s="1"/>
  <c r="M491" i="2"/>
  <c r="O491" i="2" s="1"/>
  <c r="M490" i="2"/>
  <c r="O490" i="2" s="1"/>
  <c r="M489" i="2"/>
  <c r="O489" i="2" s="1"/>
  <c r="M488" i="2"/>
  <c r="O488" i="2" s="1"/>
  <c r="M487" i="2"/>
  <c r="O487" i="2" s="1"/>
  <c r="M486" i="2"/>
  <c r="O486" i="2" s="1"/>
  <c r="M485" i="2"/>
  <c r="O485" i="2" s="1"/>
  <c r="M484" i="2"/>
  <c r="O484" i="2" s="1"/>
  <c r="M483" i="2"/>
  <c r="O483" i="2" s="1"/>
  <c r="M482" i="2"/>
  <c r="O482" i="2" s="1"/>
  <c r="M481" i="2"/>
  <c r="O481" i="2" s="1"/>
  <c r="M480" i="2"/>
  <c r="O480" i="2" s="1"/>
  <c r="M479" i="2"/>
  <c r="O479" i="2" s="1"/>
  <c r="M478" i="2"/>
  <c r="O478" i="2" s="1"/>
  <c r="M477" i="2"/>
  <c r="O477" i="2" s="1"/>
  <c r="M476" i="2"/>
  <c r="O476" i="2" s="1"/>
  <c r="M475" i="2"/>
  <c r="O475" i="2" s="1"/>
  <c r="M474" i="2"/>
  <c r="O474" i="2" s="1"/>
  <c r="M473" i="2"/>
  <c r="O473" i="2" s="1"/>
  <c r="M472" i="2"/>
  <c r="O472" i="2" s="1"/>
  <c r="M471" i="2"/>
  <c r="O471" i="2" s="1"/>
  <c r="M470" i="2"/>
  <c r="O470" i="2" s="1"/>
  <c r="M469" i="2"/>
  <c r="O469" i="2" s="1"/>
  <c r="M468" i="2"/>
  <c r="O468" i="2" s="1"/>
  <c r="M467" i="2"/>
  <c r="O467" i="2" s="1"/>
  <c r="M466" i="2"/>
  <c r="O466" i="2" s="1"/>
  <c r="M465" i="2"/>
  <c r="O465" i="2" s="1"/>
  <c r="M464" i="2"/>
  <c r="O464" i="2" s="1"/>
  <c r="M463" i="2"/>
  <c r="O463" i="2" s="1"/>
  <c r="M462" i="2"/>
  <c r="O462" i="2" s="1"/>
  <c r="M461" i="2"/>
  <c r="O461" i="2" s="1"/>
  <c r="M460" i="2"/>
  <c r="O460" i="2" s="1"/>
  <c r="M459" i="2"/>
  <c r="O459" i="2" s="1"/>
  <c r="M458" i="2"/>
  <c r="O458" i="2" s="1"/>
  <c r="M457" i="2"/>
  <c r="O457" i="2" s="1"/>
  <c r="M456" i="2"/>
  <c r="O456" i="2" s="1"/>
  <c r="M455" i="2"/>
  <c r="O455" i="2" s="1"/>
  <c r="M454" i="2"/>
  <c r="O454" i="2" s="1"/>
  <c r="M453" i="2"/>
  <c r="O453" i="2" s="1"/>
  <c r="M452" i="2"/>
  <c r="O452" i="2" s="1"/>
  <c r="M451" i="2"/>
  <c r="O451" i="2" s="1"/>
  <c r="M450" i="2"/>
  <c r="O450" i="2" s="1"/>
  <c r="M449" i="2"/>
  <c r="O449" i="2" s="1"/>
  <c r="M448" i="2"/>
  <c r="O448" i="2" s="1"/>
  <c r="M447" i="2"/>
  <c r="O447" i="2" s="1"/>
  <c r="M446" i="2"/>
  <c r="O446" i="2" s="1"/>
  <c r="M445" i="2"/>
  <c r="O445" i="2" s="1"/>
  <c r="M444" i="2"/>
  <c r="O444" i="2" s="1"/>
  <c r="M443" i="2"/>
  <c r="O443" i="2" s="1"/>
  <c r="M442" i="2"/>
  <c r="O442" i="2" s="1"/>
  <c r="M441" i="2"/>
  <c r="O441" i="2" s="1"/>
  <c r="M440" i="2"/>
  <c r="O440" i="2" s="1"/>
  <c r="M439" i="2"/>
  <c r="O439" i="2" s="1"/>
  <c r="M438" i="2"/>
  <c r="O438" i="2" s="1"/>
  <c r="M437" i="2"/>
  <c r="O437" i="2" s="1"/>
  <c r="M436" i="2"/>
  <c r="O436" i="2" s="1"/>
  <c r="M435" i="2"/>
  <c r="O435" i="2" s="1"/>
  <c r="M434" i="2"/>
  <c r="O434" i="2" s="1"/>
  <c r="M433" i="2"/>
  <c r="O433" i="2" s="1"/>
  <c r="M432" i="2"/>
  <c r="O432" i="2" s="1"/>
  <c r="M431" i="2"/>
  <c r="O431" i="2" s="1"/>
  <c r="M430" i="2"/>
  <c r="O430" i="2" s="1"/>
  <c r="M429" i="2"/>
  <c r="O429" i="2" s="1"/>
  <c r="M428" i="2"/>
  <c r="O428" i="2" s="1"/>
  <c r="M427" i="2"/>
  <c r="O427" i="2" s="1"/>
  <c r="M426" i="2"/>
  <c r="O426" i="2" s="1"/>
  <c r="M425" i="2"/>
  <c r="O425" i="2" s="1"/>
  <c r="M424" i="2"/>
  <c r="O424" i="2" s="1"/>
  <c r="M423" i="2"/>
  <c r="O423" i="2" s="1"/>
  <c r="M422" i="2"/>
  <c r="O422" i="2" s="1"/>
  <c r="M421" i="2"/>
  <c r="O421" i="2" s="1"/>
  <c r="M420" i="2"/>
  <c r="O420" i="2" s="1"/>
  <c r="M419" i="2"/>
  <c r="O419" i="2" s="1"/>
  <c r="M418" i="2"/>
  <c r="O418" i="2" s="1"/>
  <c r="M417" i="2"/>
  <c r="O417" i="2" s="1"/>
  <c r="M416" i="2"/>
  <c r="O416" i="2" s="1"/>
  <c r="M415" i="2"/>
  <c r="O415" i="2" s="1"/>
  <c r="M414" i="2"/>
  <c r="O414" i="2" s="1"/>
  <c r="M413" i="2"/>
  <c r="O413" i="2" s="1"/>
  <c r="M412" i="2"/>
  <c r="O412" i="2" s="1"/>
  <c r="M411" i="2"/>
  <c r="O411" i="2" s="1"/>
  <c r="M410" i="2"/>
  <c r="O410" i="2" s="1"/>
  <c r="M409" i="2"/>
  <c r="O409" i="2" s="1"/>
  <c r="M408" i="2"/>
  <c r="O408" i="2" s="1"/>
  <c r="M407" i="2"/>
  <c r="O407" i="2" s="1"/>
  <c r="M406" i="2"/>
  <c r="O406" i="2" s="1"/>
  <c r="M405" i="2"/>
  <c r="O405" i="2" s="1"/>
  <c r="M404" i="2"/>
  <c r="O404" i="2" s="1"/>
  <c r="M403" i="2"/>
  <c r="O403" i="2" s="1"/>
  <c r="M402" i="2"/>
  <c r="O402" i="2" s="1"/>
  <c r="M401" i="2"/>
  <c r="O401" i="2" s="1"/>
  <c r="M400" i="2"/>
  <c r="O400" i="2" s="1"/>
  <c r="M399" i="2"/>
  <c r="O399" i="2" s="1"/>
  <c r="M398" i="2"/>
  <c r="O398" i="2" s="1"/>
  <c r="M397" i="2"/>
  <c r="O397" i="2" s="1"/>
  <c r="M396" i="2"/>
  <c r="O396" i="2" s="1"/>
  <c r="M395" i="2"/>
  <c r="O395" i="2" s="1"/>
  <c r="M394" i="2"/>
  <c r="O394" i="2" s="1"/>
  <c r="M393" i="2"/>
  <c r="O393" i="2" s="1"/>
  <c r="M392" i="2"/>
  <c r="O392" i="2" s="1"/>
  <c r="M391" i="2"/>
  <c r="O391" i="2" s="1"/>
  <c r="M390" i="2"/>
  <c r="O390" i="2" s="1"/>
  <c r="M389" i="2"/>
  <c r="O389" i="2" s="1"/>
  <c r="M388" i="2"/>
  <c r="O388" i="2" s="1"/>
  <c r="M387" i="2"/>
  <c r="O387" i="2" s="1"/>
  <c r="M386" i="2"/>
  <c r="O386" i="2" s="1"/>
  <c r="M385" i="2"/>
  <c r="O385" i="2" s="1"/>
  <c r="M384" i="2"/>
  <c r="O384" i="2" s="1"/>
  <c r="M383" i="2"/>
  <c r="O383" i="2" s="1"/>
  <c r="M382" i="2"/>
  <c r="O382" i="2" s="1"/>
  <c r="M381" i="2"/>
  <c r="O381" i="2" s="1"/>
  <c r="M380" i="2"/>
  <c r="O380" i="2" s="1"/>
  <c r="M379" i="2"/>
  <c r="O379" i="2" s="1"/>
  <c r="M378" i="2"/>
  <c r="O378" i="2" s="1"/>
  <c r="M377" i="2"/>
  <c r="O377" i="2" s="1"/>
  <c r="M376" i="2"/>
  <c r="O376" i="2" s="1"/>
  <c r="M375" i="2"/>
  <c r="O375" i="2" s="1"/>
  <c r="M374" i="2"/>
  <c r="O374" i="2" s="1"/>
  <c r="M373" i="2"/>
  <c r="O373" i="2" s="1"/>
  <c r="M372" i="2"/>
  <c r="O372" i="2" s="1"/>
  <c r="M371" i="2"/>
  <c r="O371" i="2" s="1"/>
  <c r="M370" i="2"/>
  <c r="O370" i="2" s="1"/>
  <c r="M369" i="2"/>
  <c r="O369" i="2" s="1"/>
  <c r="M368" i="2"/>
  <c r="O368" i="2" s="1"/>
  <c r="M367" i="2"/>
  <c r="O367" i="2" s="1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O348" i="2"/>
  <c r="N348" i="2"/>
  <c r="M348" i="2"/>
  <c r="P348" i="2" s="1"/>
  <c r="O347" i="2"/>
  <c r="N347" i="2"/>
  <c r="M347" i="2"/>
  <c r="P347" i="2" s="1"/>
  <c r="O346" i="2"/>
  <c r="M346" i="2"/>
  <c r="P346" i="2" s="1"/>
  <c r="O345" i="2"/>
  <c r="M345" i="2"/>
  <c r="P345" i="2" s="1"/>
  <c r="O344" i="2"/>
  <c r="M344" i="2"/>
  <c r="P344" i="2" s="1"/>
  <c r="O343" i="2"/>
  <c r="M343" i="2"/>
  <c r="P343" i="2" s="1"/>
  <c r="O342" i="2"/>
  <c r="M342" i="2"/>
  <c r="P342" i="2" s="1"/>
  <c r="O341" i="2"/>
  <c r="M341" i="2"/>
  <c r="P341" i="2" s="1"/>
  <c r="O340" i="2"/>
  <c r="M340" i="2"/>
  <c r="P340" i="2" s="1"/>
  <c r="O339" i="2"/>
  <c r="M339" i="2"/>
  <c r="P339" i="2" s="1"/>
  <c r="P338" i="2"/>
  <c r="N338" i="2"/>
  <c r="M338" i="2"/>
  <c r="O338" i="2" s="1"/>
  <c r="P337" i="2"/>
  <c r="N337" i="2"/>
  <c r="M337" i="2"/>
  <c r="O337" i="2" s="1"/>
  <c r="P336" i="2"/>
  <c r="N336" i="2"/>
  <c r="M336" i="2"/>
  <c r="O336" i="2" s="1"/>
  <c r="P335" i="2"/>
  <c r="N335" i="2"/>
  <c r="M335" i="2"/>
  <c r="O335" i="2" s="1"/>
  <c r="P334" i="2"/>
  <c r="N334" i="2"/>
  <c r="M334" i="2"/>
  <c r="O334" i="2" s="1"/>
  <c r="P333" i="2"/>
  <c r="N333" i="2"/>
  <c r="M333" i="2"/>
  <c r="O333" i="2" s="1"/>
  <c r="P332" i="2"/>
  <c r="N332" i="2"/>
  <c r="M332" i="2"/>
  <c r="O332" i="2" s="1"/>
  <c r="P331" i="2"/>
  <c r="N331" i="2"/>
  <c r="M331" i="2"/>
  <c r="O331" i="2" s="1"/>
  <c r="P330" i="2"/>
  <c r="N330" i="2"/>
  <c r="M330" i="2"/>
  <c r="O330" i="2" s="1"/>
  <c r="P329" i="2"/>
  <c r="N329" i="2"/>
  <c r="M329" i="2"/>
  <c r="O329" i="2" s="1"/>
  <c r="P328" i="2"/>
  <c r="N328" i="2"/>
  <c r="M328" i="2"/>
  <c r="O328" i="2" s="1"/>
  <c r="P327" i="2"/>
  <c r="N327" i="2"/>
  <c r="M327" i="2"/>
  <c r="O327" i="2" s="1"/>
  <c r="P326" i="2"/>
  <c r="N326" i="2"/>
  <c r="M326" i="2"/>
  <c r="O326" i="2" s="1"/>
  <c r="P325" i="2"/>
  <c r="N325" i="2"/>
  <c r="M325" i="2"/>
  <c r="O325" i="2" s="1"/>
  <c r="P324" i="2"/>
  <c r="N324" i="2"/>
  <c r="M324" i="2"/>
  <c r="O324" i="2" s="1"/>
  <c r="P323" i="2"/>
  <c r="N323" i="2"/>
  <c r="M323" i="2"/>
  <c r="O323" i="2" s="1"/>
  <c r="P322" i="2"/>
  <c r="N322" i="2"/>
  <c r="M322" i="2"/>
  <c r="O322" i="2" s="1"/>
  <c r="P321" i="2"/>
  <c r="N321" i="2"/>
  <c r="M321" i="2"/>
  <c r="O321" i="2" s="1"/>
  <c r="P320" i="2"/>
  <c r="N320" i="2"/>
  <c r="M320" i="2"/>
  <c r="O320" i="2" s="1"/>
  <c r="P319" i="2"/>
  <c r="N319" i="2"/>
  <c r="M319" i="2"/>
  <c r="O319" i="2" s="1"/>
  <c r="P318" i="2"/>
  <c r="N318" i="2"/>
  <c r="M318" i="2"/>
  <c r="O318" i="2" s="1"/>
  <c r="P317" i="2"/>
  <c r="N317" i="2"/>
  <c r="M317" i="2"/>
  <c r="O317" i="2" s="1"/>
  <c r="P316" i="2"/>
  <c r="N316" i="2"/>
  <c r="M316" i="2"/>
  <c r="O316" i="2" s="1"/>
  <c r="P315" i="2"/>
  <c r="N315" i="2"/>
  <c r="M315" i="2"/>
  <c r="O315" i="2" s="1"/>
  <c r="P314" i="2"/>
  <c r="N314" i="2"/>
  <c r="M314" i="2"/>
  <c r="O314" i="2" s="1"/>
  <c r="P313" i="2"/>
  <c r="N313" i="2"/>
  <c r="M313" i="2"/>
  <c r="O313" i="2" s="1"/>
  <c r="P312" i="2"/>
  <c r="N312" i="2"/>
  <c r="M312" i="2"/>
  <c r="O312" i="2" s="1"/>
  <c r="P311" i="2"/>
  <c r="N311" i="2"/>
  <c r="M311" i="2"/>
  <c r="O311" i="2" s="1"/>
  <c r="P310" i="2"/>
  <c r="N310" i="2"/>
  <c r="M310" i="2"/>
  <c r="O310" i="2" s="1"/>
  <c r="P309" i="2"/>
  <c r="N309" i="2"/>
  <c r="M309" i="2"/>
  <c r="O309" i="2" s="1"/>
  <c r="P308" i="2"/>
  <c r="N308" i="2"/>
  <c r="M308" i="2"/>
  <c r="O308" i="2" s="1"/>
  <c r="P307" i="2"/>
  <c r="N307" i="2"/>
  <c r="M307" i="2"/>
  <c r="O307" i="2" s="1"/>
  <c r="P306" i="2"/>
  <c r="N306" i="2"/>
  <c r="M306" i="2"/>
  <c r="O306" i="2" s="1"/>
  <c r="P305" i="2"/>
  <c r="N305" i="2"/>
  <c r="M305" i="2"/>
  <c r="O305" i="2" s="1"/>
  <c r="P304" i="2"/>
  <c r="N304" i="2"/>
  <c r="M304" i="2"/>
  <c r="O304" i="2" s="1"/>
  <c r="P303" i="2"/>
  <c r="N303" i="2"/>
  <c r="M303" i="2"/>
  <c r="O303" i="2" s="1"/>
  <c r="P302" i="2"/>
  <c r="N302" i="2"/>
  <c r="M302" i="2"/>
  <c r="O302" i="2" s="1"/>
  <c r="P301" i="2"/>
  <c r="N301" i="2"/>
  <c r="M301" i="2"/>
  <c r="O301" i="2" s="1"/>
  <c r="P300" i="2"/>
  <c r="N300" i="2"/>
  <c r="M300" i="2"/>
  <c r="O300" i="2" s="1"/>
  <c r="P299" i="2"/>
  <c r="N299" i="2"/>
  <c r="M299" i="2"/>
  <c r="O299" i="2" s="1"/>
  <c r="P298" i="2"/>
  <c r="N298" i="2"/>
  <c r="M298" i="2"/>
  <c r="O298" i="2" s="1"/>
  <c r="P297" i="2"/>
  <c r="N297" i="2"/>
  <c r="M297" i="2"/>
  <c r="O297" i="2" s="1"/>
  <c r="P296" i="2"/>
  <c r="N296" i="2"/>
  <c r="M296" i="2"/>
  <c r="O296" i="2" s="1"/>
  <c r="P295" i="2"/>
  <c r="N295" i="2"/>
  <c r="M295" i="2"/>
  <c r="O295" i="2" s="1"/>
  <c r="N294" i="2"/>
  <c r="M294" i="2"/>
  <c r="P294" i="2" s="1"/>
  <c r="N293" i="2"/>
  <c r="M293" i="2"/>
  <c r="P293" i="2" s="1"/>
  <c r="N292" i="2"/>
  <c r="M292" i="2"/>
  <c r="P292" i="2" s="1"/>
  <c r="N291" i="2"/>
  <c r="M291" i="2"/>
  <c r="P291" i="2" s="1"/>
  <c r="N290" i="2"/>
  <c r="M290" i="2"/>
  <c r="P290" i="2" s="1"/>
  <c r="N289" i="2"/>
  <c r="M289" i="2"/>
  <c r="P289" i="2" s="1"/>
  <c r="N288" i="2"/>
  <c r="M288" i="2"/>
  <c r="P288" i="2" s="1"/>
  <c r="N287" i="2"/>
  <c r="M287" i="2"/>
  <c r="P287" i="2" s="1"/>
  <c r="N286" i="2"/>
  <c r="M286" i="2"/>
  <c r="P286" i="2" s="1"/>
  <c r="N285" i="2"/>
  <c r="M285" i="2"/>
  <c r="P285" i="2" s="1"/>
  <c r="N284" i="2"/>
  <c r="M284" i="2"/>
  <c r="P284" i="2" s="1"/>
  <c r="N283" i="2"/>
  <c r="M283" i="2"/>
  <c r="P283" i="2" s="1"/>
  <c r="N282" i="2"/>
  <c r="M282" i="2"/>
  <c r="P282" i="2" s="1"/>
  <c r="N281" i="2"/>
  <c r="M281" i="2"/>
  <c r="P281" i="2" s="1"/>
  <c r="N280" i="2"/>
  <c r="M280" i="2"/>
  <c r="P280" i="2" s="1"/>
  <c r="N279" i="2"/>
  <c r="M279" i="2"/>
  <c r="P279" i="2" s="1"/>
  <c r="N278" i="2"/>
  <c r="M278" i="2"/>
  <c r="P278" i="2" s="1"/>
  <c r="N277" i="2"/>
  <c r="M277" i="2"/>
  <c r="P277" i="2" s="1"/>
  <c r="N276" i="2"/>
  <c r="M276" i="2"/>
  <c r="P276" i="2" s="1"/>
  <c r="N275" i="2"/>
  <c r="M275" i="2"/>
  <c r="P275" i="2" s="1"/>
  <c r="N274" i="2"/>
  <c r="M274" i="2"/>
  <c r="P274" i="2" s="1"/>
  <c r="N273" i="2"/>
  <c r="M273" i="2"/>
  <c r="P273" i="2" s="1"/>
  <c r="N272" i="2"/>
  <c r="M272" i="2"/>
  <c r="P272" i="2" s="1"/>
  <c r="N271" i="2"/>
  <c r="M271" i="2"/>
  <c r="P271" i="2" s="1"/>
  <c r="N270" i="2"/>
  <c r="M270" i="2"/>
  <c r="P270" i="2" s="1"/>
  <c r="N269" i="2"/>
  <c r="M269" i="2"/>
  <c r="P269" i="2" s="1"/>
  <c r="N268" i="2"/>
  <c r="M268" i="2"/>
  <c r="P268" i="2" s="1"/>
  <c r="N267" i="2"/>
  <c r="M267" i="2"/>
  <c r="P267" i="2" s="1"/>
  <c r="N266" i="2"/>
  <c r="M266" i="2"/>
  <c r="P266" i="2" s="1"/>
  <c r="N265" i="2"/>
  <c r="M265" i="2"/>
  <c r="P265" i="2" s="1"/>
  <c r="N264" i="2"/>
  <c r="M264" i="2"/>
  <c r="P264" i="2" s="1"/>
  <c r="N263" i="2"/>
  <c r="M263" i="2"/>
  <c r="P263" i="2" s="1"/>
  <c r="N262" i="2"/>
  <c r="M262" i="2"/>
  <c r="P262" i="2" s="1"/>
  <c r="N261" i="2"/>
  <c r="M261" i="2"/>
  <c r="P261" i="2" s="1"/>
  <c r="N260" i="2"/>
  <c r="M260" i="2"/>
  <c r="P260" i="2" s="1"/>
  <c r="N259" i="2"/>
  <c r="M259" i="2"/>
  <c r="P259" i="2" s="1"/>
  <c r="N258" i="2"/>
  <c r="M258" i="2"/>
  <c r="P258" i="2" s="1"/>
  <c r="N257" i="2"/>
  <c r="M257" i="2"/>
  <c r="P257" i="2" s="1"/>
  <c r="N256" i="2"/>
  <c r="M256" i="2"/>
  <c r="P256" i="2" s="1"/>
  <c r="N255" i="2"/>
  <c r="M255" i="2"/>
  <c r="P255" i="2" s="1"/>
  <c r="N254" i="2"/>
  <c r="M254" i="2"/>
  <c r="P254" i="2" s="1"/>
  <c r="N253" i="2"/>
  <c r="M253" i="2"/>
  <c r="P253" i="2" s="1"/>
  <c r="N252" i="2"/>
  <c r="M252" i="2"/>
  <c r="P252" i="2" s="1"/>
  <c r="N251" i="2"/>
  <c r="M251" i="2"/>
  <c r="P251" i="2" s="1"/>
  <c r="N250" i="2"/>
  <c r="M250" i="2"/>
  <c r="P250" i="2" s="1"/>
  <c r="N249" i="2"/>
  <c r="M249" i="2"/>
  <c r="P249" i="2" s="1"/>
  <c r="N248" i="2"/>
  <c r="M248" i="2"/>
  <c r="P248" i="2" s="1"/>
  <c r="N247" i="2"/>
  <c r="M247" i="2"/>
  <c r="P247" i="2" s="1"/>
  <c r="N246" i="2"/>
  <c r="M246" i="2"/>
  <c r="P246" i="2" s="1"/>
  <c r="N245" i="2"/>
  <c r="M245" i="2"/>
  <c r="P245" i="2" s="1"/>
  <c r="N244" i="2"/>
  <c r="M244" i="2"/>
  <c r="P244" i="2" s="1"/>
  <c r="N243" i="2"/>
  <c r="M243" i="2"/>
  <c r="P243" i="2" s="1"/>
  <c r="N242" i="2"/>
  <c r="M242" i="2"/>
  <c r="P242" i="2" s="1"/>
  <c r="N241" i="2"/>
  <c r="M241" i="2"/>
  <c r="P241" i="2" s="1"/>
  <c r="N240" i="2"/>
  <c r="M240" i="2"/>
  <c r="P240" i="2" s="1"/>
  <c r="N239" i="2"/>
  <c r="M239" i="2"/>
  <c r="P239" i="2" s="1"/>
  <c r="N238" i="2"/>
  <c r="M238" i="2"/>
  <c r="P238" i="2" s="1"/>
  <c r="N237" i="2"/>
  <c r="M237" i="2"/>
  <c r="P237" i="2" s="1"/>
  <c r="N236" i="2"/>
  <c r="M236" i="2"/>
  <c r="P236" i="2" s="1"/>
  <c r="N235" i="2"/>
  <c r="M235" i="2"/>
  <c r="P235" i="2" s="1"/>
  <c r="N234" i="2"/>
  <c r="M234" i="2"/>
  <c r="P234" i="2" s="1"/>
  <c r="N233" i="2"/>
  <c r="M233" i="2"/>
  <c r="P233" i="2" s="1"/>
  <c r="N232" i="2"/>
  <c r="M232" i="2"/>
  <c r="P232" i="2" s="1"/>
  <c r="N231" i="2"/>
  <c r="M231" i="2"/>
  <c r="P231" i="2" s="1"/>
  <c r="N230" i="2"/>
  <c r="M230" i="2"/>
  <c r="P230" i="2" s="1"/>
  <c r="N229" i="2"/>
  <c r="M229" i="2"/>
  <c r="P229" i="2" s="1"/>
  <c r="N228" i="2"/>
  <c r="M228" i="2"/>
  <c r="P228" i="2" s="1"/>
  <c r="N227" i="2"/>
  <c r="M227" i="2"/>
  <c r="P227" i="2" s="1"/>
  <c r="N226" i="2"/>
  <c r="M226" i="2"/>
  <c r="P226" i="2" s="1"/>
  <c r="N225" i="2"/>
  <c r="M225" i="2"/>
  <c r="P225" i="2" s="1"/>
  <c r="N224" i="2"/>
  <c r="M224" i="2"/>
  <c r="P224" i="2" s="1"/>
  <c r="N223" i="2"/>
  <c r="M223" i="2"/>
  <c r="P223" i="2" s="1"/>
  <c r="N222" i="2"/>
  <c r="M222" i="2"/>
  <c r="P222" i="2" s="1"/>
  <c r="N221" i="2"/>
  <c r="M221" i="2"/>
  <c r="P221" i="2" s="1"/>
  <c r="N220" i="2"/>
  <c r="M220" i="2"/>
  <c r="P220" i="2" s="1"/>
  <c r="N219" i="2"/>
  <c r="M219" i="2"/>
  <c r="P219" i="2" s="1"/>
  <c r="N218" i="2"/>
  <c r="M218" i="2"/>
  <c r="P218" i="2" s="1"/>
  <c r="N217" i="2"/>
  <c r="M217" i="2"/>
  <c r="P217" i="2" s="1"/>
  <c r="N216" i="2"/>
  <c r="M216" i="2"/>
  <c r="P216" i="2" s="1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P187" i="2"/>
  <c r="M187" i="2"/>
  <c r="O187" i="2" s="1"/>
  <c r="P186" i="2"/>
  <c r="M186" i="2"/>
  <c r="O186" i="2" s="1"/>
  <c r="P185" i="2"/>
  <c r="M185" i="2"/>
  <c r="O185" i="2" s="1"/>
  <c r="P184" i="2"/>
  <c r="M184" i="2"/>
  <c r="O184" i="2" s="1"/>
  <c r="P183" i="2"/>
  <c r="M183" i="2"/>
  <c r="O183" i="2" s="1"/>
  <c r="P182" i="2"/>
  <c r="M182" i="2"/>
  <c r="O182" i="2" s="1"/>
  <c r="M181" i="2"/>
  <c r="P181" i="2" s="1"/>
  <c r="M180" i="2"/>
  <c r="P180" i="2" s="1"/>
  <c r="M179" i="2"/>
  <c r="P179" i="2" s="1"/>
  <c r="M178" i="2"/>
  <c r="P178" i="2" s="1"/>
  <c r="M177" i="2"/>
  <c r="P177" i="2" s="1"/>
  <c r="M176" i="2"/>
  <c r="P176" i="2" s="1"/>
  <c r="M175" i="2"/>
  <c r="P175" i="2" s="1"/>
  <c r="M174" i="2"/>
  <c r="P174" i="2" s="1"/>
  <c r="M173" i="2"/>
  <c r="P173" i="2" s="1"/>
  <c r="M172" i="2"/>
  <c r="P172" i="2" s="1"/>
  <c r="M171" i="2"/>
  <c r="P171" i="2" s="1"/>
  <c r="M170" i="2"/>
  <c r="P170" i="2" s="1"/>
  <c r="M169" i="2"/>
  <c r="P169" i="2" s="1"/>
  <c r="M168" i="2"/>
  <c r="P168" i="2" s="1"/>
  <c r="M167" i="2"/>
  <c r="P167" i="2" s="1"/>
  <c r="M166" i="2"/>
  <c r="P166" i="2" s="1"/>
  <c r="M165" i="2"/>
  <c r="P165" i="2" s="1"/>
  <c r="M164" i="2"/>
  <c r="P164" i="2" s="1"/>
  <c r="M163" i="2"/>
  <c r="P163" i="2" s="1"/>
  <c r="M162" i="2"/>
  <c r="P162" i="2" s="1"/>
  <c r="M161" i="2"/>
  <c r="P161" i="2" s="1"/>
  <c r="M160" i="2"/>
  <c r="P160" i="2" s="1"/>
  <c r="M159" i="2"/>
  <c r="P159" i="2" s="1"/>
  <c r="M158" i="2"/>
  <c r="P158" i="2" s="1"/>
  <c r="M157" i="2"/>
  <c r="P157" i="2" s="1"/>
  <c r="M156" i="2"/>
  <c r="P156" i="2" s="1"/>
  <c r="M155" i="2"/>
  <c r="P155" i="2" s="1"/>
  <c r="M154" i="2"/>
  <c r="P154" i="2" s="1"/>
  <c r="M153" i="2"/>
  <c r="P153" i="2" s="1"/>
  <c r="M152" i="2"/>
  <c r="P152" i="2" s="1"/>
  <c r="M151" i="2"/>
  <c r="P151" i="2" s="1"/>
  <c r="M150" i="2"/>
  <c r="P150" i="2" s="1"/>
  <c r="M149" i="2"/>
  <c r="P149" i="2" s="1"/>
  <c r="M148" i="2"/>
  <c r="P148" i="2" s="1"/>
  <c r="M147" i="2"/>
  <c r="P147" i="2" s="1"/>
  <c r="M146" i="2"/>
  <c r="P146" i="2" s="1"/>
  <c r="M145" i="2"/>
  <c r="P145" i="2" s="1"/>
  <c r="M144" i="2"/>
  <c r="P144" i="2" s="1"/>
  <c r="M143" i="2"/>
  <c r="P143" i="2" s="1"/>
  <c r="M142" i="2"/>
  <c r="P142" i="2" s="1"/>
  <c r="M141" i="2"/>
  <c r="P141" i="2" s="1"/>
  <c r="M140" i="2"/>
  <c r="P140" i="2" s="1"/>
  <c r="M139" i="2"/>
  <c r="P139" i="2" s="1"/>
  <c r="M138" i="2"/>
  <c r="P138" i="2" s="1"/>
  <c r="M137" i="2"/>
  <c r="P137" i="2" s="1"/>
  <c r="M136" i="2"/>
  <c r="P136" i="2" s="1"/>
  <c r="M135" i="2"/>
  <c r="P135" i="2" s="1"/>
  <c r="M134" i="2"/>
  <c r="P134" i="2" s="1"/>
  <c r="M133" i="2"/>
  <c r="P133" i="2" s="1"/>
  <c r="M132" i="2"/>
  <c r="P132" i="2" s="1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N90" i="2"/>
  <c r="M90" i="2"/>
  <c r="N89" i="2"/>
  <c r="M89" i="2"/>
  <c r="N88" i="2"/>
  <c r="M88" i="2"/>
  <c r="N87" i="2"/>
  <c r="M87" i="2"/>
  <c r="N86" i="2"/>
  <c r="M86" i="2"/>
  <c r="N85" i="2"/>
  <c r="M85" i="2"/>
  <c r="N84" i="2"/>
  <c r="M84" i="2"/>
  <c r="N83" i="2"/>
  <c r="M83" i="2"/>
  <c r="N82" i="2"/>
  <c r="M82" i="2"/>
  <c r="N81" i="2"/>
  <c r="M81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M73" i="2"/>
  <c r="P73" i="2" s="1"/>
  <c r="M72" i="2"/>
  <c r="P72" i="2" s="1"/>
  <c r="M71" i="2"/>
  <c r="P71" i="2" s="1"/>
  <c r="M70" i="2"/>
  <c r="P70" i="2" s="1"/>
  <c r="M69" i="2"/>
  <c r="P69" i="2" s="1"/>
  <c r="M68" i="2"/>
  <c r="P68" i="2" s="1"/>
  <c r="M67" i="2"/>
  <c r="P67" i="2" s="1"/>
  <c r="M66" i="2"/>
  <c r="P66" i="2" s="1"/>
  <c r="M65" i="2"/>
  <c r="P65" i="2" s="1"/>
  <c r="M64" i="2"/>
  <c r="P64" i="2" s="1"/>
  <c r="M63" i="2"/>
  <c r="P63" i="2" s="1"/>
  <c r="M62" i="2"/>
  <c r="P62" i="2" s="1"/>
  <c r="M61" i="2"/>
  <c r="P61" i="2" s="1"/>
  <c r="M60" i="2"/>
  <c r="P60" i="2" s="1"/>
  <c r="M59" i="2"/>
  <c r="P59" i="2" s="1"/>
  <c r="M58" i="2"/>
  <c r="P58" i="2" s="1"/>
  <c r="M57" i="2"/>
  <c r="P57" i="2" s="1"/>
  <c r="P56" i="2"/>
  <c r="O56" i="2"/>
  <c r="N56" i="2"/>
  <c r="M56" i="2"/>
  <c r="P55" i="2"/>
  <c r="O55" i="2"/>
  <c r="N55" i="2"/>
  <c r="M55" i="2"/>
  <c r="P54" i="2"/>
  <c r="O54" i="2"/>
  <c r="N54" i="2"/>
  <c r="M54" i="2"/>
  <c r="P53" i="2"/>
  <c r="O53" i="2"/>
  <c r="N53" i="2"/>
  <c r="M53" i="2"/>
  <c r="P52" i="2"/>
  <c r="O52" i="2"/>
  <c r="N52" i="2"/>
  <c r="M52" i="2"/>
  <c r="P51" i="2"/>
  <c r="O51" i="2"/>
  <c r="N51" i="2"/>
  <c r="M51" i="2"/>
  <c r="P50" i="2"/>
  <c r="O50" i="2"/>
  <c r="N50" i="2"/>
  <c r="M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P34" i="2"/>
  <c r="O34" i="2"/>
  <c r="N34" i="2"/>
  <c r="M34" i="2"/>
  <c r="P33" i="2"/>
  <c r="O33" i="2"/>
  <c r="N33" i="2"/>
  <c r="M33" i="2"/>
  <c r="P32" i="2"/>
  <c r="O32" i="2"/>
  <c r="N32" i="2"/>
  <c r="M32" i="2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M8" i="2"/>
  <c r="N8" i="2" s="1"/>
  <c r="M7" i="2"/>
  <c r="N7" i="2" s="1"/>
  <c r="M6" i="2"/>
  <c r="N6" i="2" s="1"/>
  <c r="M5" i="2"/>
  <c r="N5" i="2" s="1"/>
  <c r="M4" i="2"/>
  <c r="N4" i="2" s="1"/>
  <c r="A4" i="2"/>
  <c r="A5" i="2" s="1"/>
  <c r="A6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M3" i="2"/>
  <c r="N3" i="2" s="1"/>
  <c r="A42" i="1"/>
  <c r="F18" i="1"/>
  <c r="D14" i="1"/>
  <c r="D13" i="1"/>
  <c r="F12" i="1"/>
  <c r="Q909" i="2" l="1"/>
  <c r="Q921" i="2"/>
  <c r="S921" i="2" s="1"/>
  <c r="Q923" i="2"/>
  <c r="AA923" i="2" s="1"/>
  <c r="Q623" i="2"/>
  <c r="AA623" i="2" s="1"/>
  <c r="Q624" i="2"/>
  <c r="AA624" i="2" s="1"/>
  <c r="Q610" i="2"/>
  <c r="V610" i="2" s="1"/>
  <c r="Q614" i="2"/>
  <c r="Q717" i="2"/>
  <c r="W717" i="2" s="1"/>
  <c r="Q718" i="2"/>
  <c r="U718" i="2" s="1"/>
  <c r="Q722" i="2"/>
  <c r="W722" i="2" s="1"/>
  <c r="Q725" i="2"/>
  <c r="Q608" i="2"/>
  <c r="Q609" i="2"/>
  <c r="Y609" i="2" s="1"/>
  <c r="Q613" i="2"/>
  <c r="Q741" i="2"/>
  <c r="Q742" i="2"/>
  <c r="Q743" i="2"/>
  <c r="R743" i="2" s="1"/>
  <c r="Q744" i="2"/>
  <c r="X744" i="2" s="1"/>
  <c r="Q749" i="2"/>
  <c r="Y749" i="2" s="1"/>
  <c r="Q750" i="2"/>
  <c r="Z750" i="2" s="1"/>
  <c r="Q765" i="2"/>
  <c r="W765" i="2" s="1"/>
  <c r="Q766" i="2"/>
  <c r="W766" i="2" s="1"/>
  <c r="Q767" i="2"/>
  <c r="Q768" i="2"/>
  <c r="W768" i="2" s="1"/>
  <c r="Q773" i="2"/>
  <c r="R773" i="2" s="1"/>
  <c r="Q774" i="2"/>
  <c r="AA774" i="2" s="1"/>
  <c r="R923" i="2"/>
  <c r="Q935" i="2"/>
  <c r="R766" i="2"/>
  <c r="Q300" i="2"/>
  <c r="Z909" i="2"/>
  <c r="R909" i="2"/>
  <c r="Q37" i="2"/>
  <c r="Q319" i="2"/>
  <c r="R319" i="2" s="1"/>
  <c r="Q327" i="2"/>
  <c r="X327" i="2" s="1"/>
  <c r="Q347" i="2"/>
  <c r="Q36" i="2"/>
  <c r="Q323" i="2"/>
  <c r="T323" i="2" s="1"/>
  <c r="Q331" i="2"/>
  <c r="Y331" i="2" s="1"/>
  <c r="Q335" i="2"/>
  <c r="S335" i="2" s="1"/>
  <c r="Q514" i="2"/>
  <c r="T514" i="2" s="1"/>
  <c r="Q518" i="2"/>
  <c r="X518" i="2" s="1"/>
  <c r="Q522" i="2"/>
  <c r="R522" i="2" s="1"/>
  <c r="Q526" i="2"/>
  <c r="Q530" i="2"/>
  <c r="Z530" i="2" s="1"/>
  <c r="Q534" i="2"/>
  <c r="V534" i="2" s="1"/>
  <c r="Q538" i="2"/>
  <c r="Y538" i="2" s="1"/>
  <c r="Q542" i="2"/>
  <c r="Q546" i="2"/>
  <c r="W546" i="2" s="1"/>
  <c r="Q550" i="2"/>
  <c r="Q554" i="2"/>
  <c r="Z554" i="2" s="1"/>
  <c r="Q555" i="2"/>
  <c r="V555" i="2" s="1"/>
  <c r="Q556" i="2"/>
  <c r="Q557" i="2"/>
  <c r="U557" i="2" s="1"/>
  <c r="Q558" i="2"/>
  <c r="Q559" i="2"/>
  <c r="Q560" i="2"/>
  <c r="U560" i="2" s="1"/>
  <c r="Q561" i="2"/>
  <c r="R561" i="2" s="1"/>
  <c r="Q562" i="2"/>
  <c r="Q563" i="2"/>
  <c r="X563" i="2" s="1"/>
  <c r="Q564" i="2"/>
  <c r="Q565" i="2"/>
  <c r="V565" i="2" s="1"/>
  <c r="Q566" i="2"/>
  <c r="Z566" i="2" s="1"/>
  <c r="Q567" i="2"/>
  <c r="T567" i="2" s="1"/>
  <c r="Q568" i="2"/>
  <c r="Z568" i="2" s="1"/>
  <c r="Q569" i="2"/>
  <c r="Z569" i="2" s="1"/>
  <c r="Q570" i="2"/>
  <c r="V570" i="2" s="1"/>
  <c r="Q571" i="2"/>
  <c r="Q572" i="2"/>
  <c r="Q573" i="2"/>
  <c r="W573" i="2" s="1"/>
  <c r="Q574" i="2"/>
  <c r="U574" i="2" s="1"/>
  <c r="Q575" i="2"/>
  <c r="R575" i="2" s="1"/>
  <c r="Q576" i="2"/>
  <c r="Q577" i="2"/>
  <c r="Y577" i="2" s="1"/>
  <c r="Q578" i="2"/>
  <c r="R578" i="2" s="1"/>
  <c r="Q579" i="2"/>
  <c r="X579" i="2" s="1"/>
  <c r="Q580" i="2"/>
  <c r="Y580" i="2" s="1"/>
  <c r="Q581" i="2"/>
  <c r="Z581" i="2" s="1"/>
  <c r="Q708" i="2"/>
  <c r="Q709" i="2"/>
  <c r="Q710" i="2"/>
  <c r="Q729" i="2"/>
  <c r="S729" i="2" s="1"/>
  <c r="Q730" i="2"/>
  <c r="Q751" i="2"/>
  <c r="X751" i="2" s="1"/>
  <c r="Q752" i="2"/>
  <c r="S752" i="2" s="1"/>
  <c r="Q757" i="2"/>
  <c r="R757" i="2" s="1"/>
  <c r="Q758" i="2"/>
  <c r="W758" i="2" s="1"/>
  <c r="Q775" i="2"/>
  <c r="X775" i="2" s="1"/>
  <c r="Q776" i="2"/>
  <c r="Q781" i="2"/>
  <c r="Y781" i="2" s="1"/>
  <c r="Q782" i="2"/>
  <c r="Q926" i="2"/>
  <c r="Y926" i="2" s="1"/>
  <c r="Q928" i="2"/>
  <c r="Q929" i="2"/>
  <c r="Z929" i="2" s="1"/>
  <c r="Q306" i="2"/>
  <c r="V306" i="2" s="1"/>
  <c r="Q318" i="2"/>
  <c r="Q620" i="2"/>
  <c r="W620" i="2" s="1"/>
  <c r="Q663" i="2"/>
  <c r="Q667" i="2"/>
  <c r="Q671" i="2"/>
  <c r="Y671" i="2" s="1"/>
  <c r="Q675" i="2"/>
  <c r="Y675" i="2" s="1"/>
  <c r="Q679" i="2"/>
  <c r="U679" i="2" s="1"/>
  <c r="Q739" i="2"/>
  <c r="S739" i="2" s="1"/>
  <c r="Q759" i="2"/>
  <c r="X759" i="2" s="1"/>
  <c r="Q760" i="2"/>
  <c r="Q783" i="2"/>
  <c r="AA783" i="2" s="1"/>
  <c r="Q784" i="2"/>
  <c r="R784" i="2" s="1"/>
  <c r="Q894" i="2"/>
  <c r="Q952" i="2"/>
  <c r="Q954" i="2"/>
  <c r="R954" i="2" s="1"/>
  <c r="Q956" i="2"/>
  <c r="Q958" i="2"/>
  <c r="S958" i="2" s="1"/>
  <c r="Q308" i="2"/>
  <c r="Q316" i="2"/>
  <c r="Q298" i="2"/>
  <c r="Z298" i="2" s="1"/>
  <c r="Q314" i="2"/>
  <c r="X314" i="2" s="1"/>
  <c r="Q296" i="2"/>
  <c r="X296" i="2" s="1"/>
  <c r="Q304" i="2"/>
  <c r="T304" i="2" s="1"/>
  <c r="Q312" i="2"/>
  <c r="Y312" i="2" s="1"/>
  <c r="Q320" i="2"/>
  <c r="Q324" i="2"/>
  <c r="R324" i="2" s="1"/>
  <c r="Q328" i="2"/>
  <c r="V328" i="2" s="1"/>
  <c r="Q332" i="2"/>
  <c r="U332" i="2" s="1"/>
  <c r="Q348" i="2"/>
  <c r="Z768" i="2"/>
  <c r="Q32" i="2"/>
  <c r="Q33" i="2"/>
  <c r="Q34" i="2"/>
  <c r="Q35" i="2"/>
  <c r="Q38" i="2"/>
  <c r="Q39" i="2"/>
  <c r="Q40" i="2"/>
  <c r="Y40" i="2" s="1"/>
  <c r="Q41" i="2"/>
  <c r="Q42" i="2"/>
  <c r="Y42" i="2" s="1"/>
  <c r="Q43" i="2"/>
  <c r="V43" i="2" s="1"/>
  <c r="Q44" i="2"/>
  <c r="Y44" i="2" s="1"/>
  <c r="Q45" i="2"/>
  <c r="R45" i="2" s="1"/>
  <c r="Q46" i="2"/>
  <c r="Z46" i="2" s="1"/>
  <c r="Q47" i="2"/>
  <c r="X47" i="2" s="1"/>
  <c r="Q48" i="2"/>
  <c r="Y48" i="2" s="1"/>
  <c r="Q49" i="2"/>
  <c r="Q50" i="2"/>
  <c r="V50" i="2" s="1"/>
  <c r="Q51" i="2"/>
  <c r="Q52" i="2"/>
  <c r="Y52" i="2" s="1"/>
  <c r="Q53" i="2"/>
  <c r="V53" i="2" s="1"/>
  <c r="Q54" i="2"/>
  <c r="Q55" i="2"/>
  <c r="Q56" i="2"/>
  <c r="Q302" i="2"/>
  <c r="Q310" i="2"/>
  <c r="Q625" i="2"/>
  <c r="R625" i="2" s="1"/>
  <c r="Q700" i="2"/>
  <c r="Q704" i="2"/>
  <c r="Q737" i="2"/>
  <c r="W774" i="2"/>
  <c r="Z923" i="2"/>
  <c r="Q949" i="2"/>
  <c r="Q582" i="2"/>
  <c r="V582" i="2" s="1"/>
  <c r="Q583" i="2"/>
  <c r="R583" i="2" s="1"/>
  <c r="Q584" i="2"/>
  <c r="U584" i="2" s="1"/>
  <c r="Q585" i="2"/>
  <c r="T585" i="2" s="1"/>
  <c r="Q586" i="2"/>
  <c r="Y586" i="2" s="1"/>
  <c r="Q587" i="2"/>
  <c r="X587" i="2" s="1"/>
  <c r="Q588" i="2"/>
  <c r="T588" i="2" s="1"/>
  <c r="Q589" i="2"/>
  <c r="X589" i="2" s="1"/>
  <c r="Q590" i="2"/>
  <c r="Q591" i="2"/>
  <c r="Z591" i="2" s="1"/>
  <c r="Q592" i="2"/>
  <c r="V592" i="2" s="1"/>
  <c r="Q593" i="2"/>
  <c r="Q594" i="2"/>
  <c r="Q595" i="2"/>
  <c r="R595" i="2" s="1"/>
  <c r="Q596" i="2"/>
  <c r="AA596" i="2" s="1"/>
  <c r="Q597" i="2"/>
  <c r="S597" i="2" s="1"/>
  <c r="Q598" i="2"/>
  <c r="Q599" i="2"/>
  <c r="Z599" i="2" s="1"/>
  <c r="Q600" i="2"/>
  <c r="AA600" i="2" s="1"/>
  <c r="Q601" i="2"/>
  <c r="V601" i="2" s="1"/>
  <c r="Q602" i="2"/>
  <c r="Q603" i="2"/>
  <c r="Q604" i="2"/>
  <c r="Q605" i="2"/>
  <c r="Z605" i="2" s="1"/>
  <c r="Q606" i="2"/>
  <c r="Y606" i="2" s="1"/>
  <c r="Q607" i="2"/>
  <c r="Q612" i="2"/>
  <c r="Q621" i="2"/>
  <c r="R621" i="2" s="1"/>
  <c r="Q626" i="2"/>
  <c r="V626" i="2" s="1"/>
  <c r="Q683" i="2"/>
  <c r="Q699" i="2"/>
  <c r="Q703" i="2"/>
  <c r="Y703" i="2" s="1"/>
  <c r="Q707" i="2"/>
  <c r="Q726" i="2"/>
  <c r="Q735" i="2"/>
  <c r="Q736" i="2"/>
  <c r="Q738" i="2"/>
  <c r="V738" i="2" s="1"/>
  <c r="Q740" i="2"/>
  <c r="X740" i="2" s="1"/>
  <c r="Q747" i="2"/>
  <c r="AA747" i="2" s="1"/>
  <c r="Q748" i="2"/>
  <c r="X748" i="2" s="1"/>
  <c r="Q755" i="2"/>
  <c r="Q756" i="2"/>
  <c r="Q763" i="2"/>
  <c r="Q764" i="2"/>
  <c r="Q771" i="2"/>
  <c r="S771" i="2" s="1"/>
  <c r="Q772" i="2"/>
  <c r="Q779" i="2"/>
  <c r="Z779" i="2" s="1"/>
  <c r="Q780" i="2"/>
  <c r="U780" i="2" s="1"/>
  <c r="Q787" i="2"/>
  <c r="Q788" i="2"/>
  <c r="Q897" i="2"/>
  <c r="Q900" i="2"/>
  <c r="W900" i="2" s="1"/>
  <c r="Q901" i="2"/>
  <c r="S901" i="2" s="1"/>
  <c r="Q913" i="2"/>
  <c r="R913" i="2" s="1"/>
  <c r="Q932" i="2"/>
  <c r="Q611" i="2"/>
  <c r="S611" i="2" s="1"/>
  <c r="Q615" i="2"/>
  <c r="Q617" i="2"/>
  <c r="V617" i="2" s="1"/>
  <c r="Q618" i="2"/>
  <c r="Q622" i="2"/>
  <c r="W622" i="2" s="1"/>
  <c r="Q627" i="2"/>
  <c r="Y627" i="2" s="1"/>
  <c r="Q628" i="2"/>
  <c r="R628" i="2" s="1"/>
  <c r="Q629" i="2"/>
  <c r="S629" i="2" s="1"/>
  <c r="Q630" i="2"/>
  <c r="W630" i="2" s="1"/>
  <c r="Q733" i="2"/>
  <c r="S733" i="2" s="1"/>
  <c r="Q734" i="2"/>
  <c r="Y734" i="2" s="1"/>
  <c r="Q745" i="2"/>
  <c r="Y745" i="2" s="1"/>
  <c r="Q746" i="2"/>
  <c r="Q753" i="2"/>
  <c r="Q754" i="2"/>
  <c r="Q761" i="2"/>
  <c r="Q762" i="2"/>
  <c r="Q769" i="2"/>
  <c r="Q770" i="2"/>
  <c r="Q777" i="2"/>
  <c r="Y777" i="2" s="1"/>
  <c r="Q778" i="2"/>
  <c r="U778" i="2" s="1"/>
  <c r="Q785" i="2"/>
  <c r="Q786" i="2"/>
  <c r="AA786" i="2" s="1"/>
  <c r="Q904" i="2"/>
  <c r="T904" i="2" s="1"/>
  <c r="Q910" i="2"/>
  <c r="V910" i="2" s="1"/>
  <c r="Q915" i="2"/>
  <c r="Q919" i="2"/>
  <c r="S919" i="2" s="1"/>
  <c r="R40" i="2"/>
  <c r="W50" i="2"/>
  <c r="X52" i="2"/>
  <c r="U37" i="2"/>
  <c r="X39" i="2"/>
  <c r="X45" i="2"/>
  <c r="T45" i="2"/>
  <c r="W45" i="2"/>
  <c r="S51" i="2"/>
  <c r="S53" i="2"/>
  <c r="O3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4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91" i="2"/>
  <c r="O91" i="2"/>
  <c r="N91" i="2"/>
  <c r="P92" i="2"/>
  <c r="O92" i="2"/>
  <c r="N92" i="2"/>
  <c r="P93" i="2"/>
  <c r="O93" i="2"/>
  <c r="N93" i="2"/>
  <c r="P94" i="2"/>
  <c r="O94" i="2"/>
  <c r="N94" i="2"/>
  <c r="P95" i="2"/>
  <c r="O95" i="2"/>
  <c r="N95" i="2"/>
  <c r="P96" i="2"/>
  <c r="O96" i="2"/>
  <c r="N96" i="2"/>
  <c r="P97" i="2"/>
  <c r="O97" i="2"/>
  <c r="N97" i="2"/>
  <c r="P98" i="2"/>
  <c r="O98" i="2"/>
  <c r="N98" i="2"/>
  <c r="P99" i="2"/>
  <c r="O99" i="2"/>
  <c r="N99" i="2"/>
  <c r="P100" i="2"/>
  <c r="O100" i="2"/>
  <c r="N100" i="2"/>
  <c r="P101" i="2"/>
  <c r="O101" i="2"/>
  <c r="N101" i="2"/>
  <c r="P102" i="2"/>
  <c r="O102" i="2"/>
  <c r="N102" i="2"/>
  <c r="P103" i="2"/>
  <c r="O103" i="2"/>
  <c r="N103" i="2"/>
  <c r="P104" i="2"/>
  <c r="O104" i="2"/>
  <c r="N104" i="2"/>
  <c r="P105" i="2"/>
  <c r="O105" i="2"/>
  <c r="N105" i="2"/>
  <c r="P106" i="2"/>
  <c r="O106" i="2"/>
  <c r="N106" i="2"/>
  <c r="P107" i="2"/>
  <c r="O107" i="2"/>
  <c r="N107" i="2"/>
  <c r="P108" i="2"/>
  <c r="O108" i="2"/>
  <c r="N108" i="2"/>
  <c r="P109" i="2"/>
  <c r="O109" i="2"/>
  <c r="N109" i="2"/>
  <c r="P110" i="2"/>
  <c r="O110" i="2"/>
  <c r="N110" i="2"/>
  <c r="P111" i="2"/>
  <c r="O111" i="2"/>
  <c r="N111" i="2"/>
  <c r="P112" i="2"/>
  <c r="O112" i="2"/>
  <c r="N112" i="2"/>
  <c r="P113" i="2"/>
  <c r="O113" i="2"/>
  <c r="N113" i="2"/>
  <c r="P114" i="2"/>
  <c r="O114" i="2"/>
  <c r="N114" i="2"/>
  <c r="P115" i="2"/>
  <c r="O115" i="2"/>
  <c r="N115" i="2"/>
  <c r="P116" i="2"/>
  <c r="O116" i="2"/>
  <c r="N116" i="2"/>
  <c r="P117" i="2"/>
  <c r="O117" i="2"/>
  <c r="N117" i="2"/>
  <c r="P118" i="2"/>
  <c r="O118" i="2"/>
  <c r="N118" i="2"/>
  <c r="P119" i="2"/>
  <c r="O119" i="2"/>
  <c r="N119" i="2"/>
  <c r="P120" i="2"/>
  <c r="O120" i="2"/>
  <c r="N120" i="2"/>
  <c r="P121" i="2"/>
  <c r="O121" i="2"/>
  <c r="N121" i="2"/>
  <c r="P122" i="2"/>
  <c r="O122" i="2"/>
  <c r="N122" i="2"/>
  <c r="P123" i="2"/>
  <c r="O123" i="2"/>
  <c r="N123" i="2"/>
  <c r="P124" i="2"/>
  <c r="O124" i="2"/>
  <c r="N124" i="2"/>
  <c r="P125" i="2"/>
  <c r="O125" i="2"/>
  <c r="N125" i="2"/>
  <c r="P126" i="2"/>
  <c r="O126" i="2"/>
  <c r="N126" i="2"/>
  <c r="P127" i="2"/>
  <c r="O127" i="2"/>
  <c r="N127" i="2"/>
  <c r="P128" i="2"/>
  <c r="O128" i="2"/>
  <c r="N128" i="2"/>
  <c r="P129" i="2"/>
  <c r="O129" i="2"/>
  <c r="N129" i="2"/>
  <c r="P130" i="2"/>
  <c r="O130" i="2"/>
  <c r="N130" i="2"/>
  <c r="P131" i="2"/>
  <c r="O131" i="2"/>
  <c r="N131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P74" i="2"/>
  <c r="O74" i="2"/>
  <c r="P75" i="2"/>
  <c r="O75" i="2"/>
  <c r="P76" i="2"/>
  <c r="O76" i="2"/>
  <c r="P77" i="2"/>
  <c r="O77" i="2"/>
  <c r="P78" i="2"/>
  <c r="O78" i="2"/>
  <c r="P79" i="2"/>
  <c r="O79" i="2"/>
  <c r="P80" i="2"/>
  <c r="O80" i="2"/>
  <c r="P81" i="2"/>
  <c r="O81" i="2"/>
  <c r="P82" i="2"/>
  <c r="O82" i="2"/>
  <c r="P83" i="2"/>
  <c r="O83" i="2"/>
  <c r="P84" i="2"/>
  <c r="O84" i="2"/>
  <c r="P85" i="2"/>
  <c r="O85" i="2"/>
  <c r="P86" i="2"/>
  <c r="O86" i="2"/>
  <c r="P87" i="2"/>
  <c r="O87" i="2"/>
  <c r="P88" i="2"/>
  <c r="O88" i="2"/>
  <c r="P89" i="2"/>
  <c r="O89" i="2"/>
  <c r="P90" i="2"/>
  <c r="O90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V323" i="2"/>
  <c r="R323" i="2"/>
  <c r="U327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22" i="2"/>
  <c r="Q326" i="2"/>
  <c r="Q330" i="2"/>
  <c r="Q334" i="2"/>
  <c r="Q338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P188" i="2"/>
  <c r="O188" i="2"/>
  <c r="P189" i="2"/>
  <c r="O189" i="2"/>
  <c r="P190" i="2"/>
  <c r="O190" i="2"/>
  <c r="P191" i="2"/>
  <c r="O191" i="2"/>
  <c r="P192" i="2"/>
  <c r="O192" i="2"/>
  <c r="P193" i="2"/>
  <c r="O193" i="2"/>
  <c r="P194" i="2"/>
  <c r="O194" i="2"/>
  <c r="P195" i="2"/>
  <c r="O195" i="2"/>
  <c r="P196" i="2"/>
  <c r="O196" i="2"/>
  <c r="P197" i="2"/>
  <c r="O197" i="2"/>
  <c r="P198" i="2"/>
  <c r="O198" i="2"/>
  <c r="P199" i="2"/>
  <c r="O199" i="2"/>
  <c r="P200" i="2"/>
  <c r="O200" i="2"/>
  <c r="P201" i="2"/>
  <c r="O201" i="2"/>
  <c r="P202" i="2"/>
  <c r="O202" i="2"/>
  <c r="P203" i="2"/>
  <c r="O203" i="2"/>
  <c r="P204" i="2"/>
  <c r="O204" i="2"/>
  <c r="P205" i="2"/>
  <c r="O205" i="2"/>
  <c r="P206" i="2"/>
  <c r="O206" i="2"/>
  <c r="P207" i="2"/>
  <c r="O207" i="2"/>
  <c r="P208" i="2"/>
  <c r="O208" i="2"/>
  <c r="P209" i="2"/>
  <c r="O209" i="2"/>
  <c r="P210" i="2"/>
  <c r="O210" i="2"/>
  <c r="P211" i="2"/>
  <c r="O211" i="2"/>
  <c r="P212" i="2"/>
  <c r="O212" i="2"/>
  <c r="P213" i="2"/>
  <c r="O213" i="2"/>
  <c r="P214" i="2"/>
  <c r="O214" i="2"/>
  <c r="P215" i="2"/>
  <c r="O215" i="2"/>
  <c r="Q321" i="2"/>
  <c r="Q325" i="2"/>
  <c r="Q329" i="2"/>
  <c r="Q333" i="2"/>
  <c r="Q337" i="2"/>
  <c r="N182" i="2"/>
  <c r="Q182" i="2" s="1"/>
  <c r="N183" i="2"/>
  <c r="Q183" i="2" s="1"/>
  <c r="N184" i="2"/>
  <c r="Q184" i="2" s="1"/>
  <c r="N185" i="2"/>
  <c r="Q185" i="2" s="1"/>
  <c r="N186" i="2"/>
  <c r="Q186" i="2" s="1"/>
  <c r="N187" i="2"/>
  <c r="Q187" i="2" s="1"/>
  <c r="N188" i="2"/>
  <c r="N189" i="2"/>
  <c r="N190" i="2"/>
  <c r="N191" i="2"/>
  <c r="N192" i="2"/>
  <c r="N193" i="2"/>
  <c r="N194" i="2"/>
  <c r="Q194" i="2" s="1"/>
  <c r="N195" i="2"/>
  <c r="N196" i="2"/>
  <c r="N197" i="2"/>
  <c r="N198" i="2"/>
  <c r="N199" i="2"/>
  <c r="N200" i="2"/>
  <c r="N201" i="2"/>
  <c r="N202" i="2"/>
  <c r="Q202" i="2" s="1"/>
  <c r="N203" i="2"/>
  <c r="N204" i="2"/>
  <c r="N205" i="2"/>
  <c r="N206" i="2"/>
  <c r="N207" i="2"/>
  <c r="N208" i="2"/>
  <c r="N209" i="2"/>
  <c r="N210" i="2"/>
  <c r="N211" i="2"/>
  <c r="N212" i="2"/>
  <c r="N213" i="2"/>
  <c r="N214" i="2"/>
  <c r="Q214" i="2" s="1"/>
  <c r="N215" i="2"/>
  <c r="Y298" i="2"/>
  <c r="U298" i="2"/>
  <c r="X298" i="2"/>
  <c r="Z306" i="2"/>
  <c r="X320" i="2"/>
  <c r="X324" i="2"/>
  <c r="S324" i="2"/>
  <c r="Z324" i="2"/>
  <c r="V324" i="2"/>
  <c r="Y328" i="2"/>
  <c r="U328" i="2"/>
  <c r="X328" i="2"/>
  <c r="T328" i="2"/>
  <c r="AA328" i="2"/>
  <c r="W328" i="2"/>
  <c r="S328" i="2"/>
  <c r="Z328" i="2"/>
  <c r="R328" i="2"/>
  <c r="Y332" i="2"/>
  <c r="AA332" i="2"/>
  <c r="V332" i="2"/>
  <c r="Q336" i="2"/>
  <c r="O364" i="2"/>
  <c r="N364" i="2"/>
  <c r="P364" i="2"/>
  <c r="O365" i="2"/>
  <c r="N365" i="2"/>
  <c r="P365" i="2"/>
  <c r="O366" i="2"/>
  <c r="N366" i="2"/>
  <c r="P366" i="2"/>
  <c r="O216" i="2"/>
  <c r="Q216" i="2" s="1"/>
  <c r="O217" i="2"/>
  <c r="Q217" i="2" s="1"/>
  <c r="O218" i="2"/>
  <c r="Q218" i="2" s="1"/>
  <c r="O219" i="2"/>
  <c r="Q219" i="2" s="1"/>
  <c r="O220" i="2"/>
  <c r="Q220" i="2" s="1"/>
  <c r="O221" i="2"/>
  <c r="Q221" i="2" s="1"/>
  <c r="O222" i="2"/>
  <c r="Q222" i="2" s="1"/>
  <c r="O223" i="2"/>
  <c r="Q223" i="2" s="1"/>
  <c r="O224" i="2"/>
  <c r="Q224" i="2" s="1"/>
  <c r="O225" i="2"/>
  <c r="Q225" i="2" s="1"/>
  <c r="O226" i="2"/>
  <c r="Q226" i="2" s="1"/>
  <c r="O227" i="2"/>
  <c r="Q227" i="2" s="1"/>
  <c r="O228" i="2"/>
  <c r="Q228" i="2" s="1"/>
  <c r="O229" i="2"/>
  <c r="Q229" i="2" s="1"/>
  <c r="O230" i="2"/>
  <c r="Q230" i="2" s="1"/>
  <c r="O231" i="2"/>
  <c r="Q231" i="2" s="1"/>
  <c r="O232" i="2"/>
  <c r="Q232" i="2" s="1"/>
  <c r="O233" i="2"/>
  <c r="Q233" i="2" s="1"/>
  <c r="O234" i="2"/>
  <c r="Q234" i="2" s="1"/>
  <c r="O235" i="2"/>
  <c r="Q235" i="2" s="1"/>
  <c r="O236" i="2"/>
  <c r="Q236" i="2" s="1"/>
  <c r="O237" i="2"/>
  <c r="Q237" i="2" s="1"/>
  <c r="O238" i="2"/>
  <c r="Q238" i="2" s="1"/>
  <c r="O239" i="2"/>
  <c r="Q239" i="2" s="1"/>
  <c r="O240" i="2"/>
  <c r="Q240" i="2" s="1"/>
  <c r="O241" i="2"/>
  <c r="Q241" i="2" s="1"/>
  <c r="O242" i="2"/>
  <c r="Q242" i="2" s="1"/>
  <c r="O243" i="2"/>
  <c r="Q243" i="2" s="1"/>
  <c r="O244" i="2"/>
  <c r="Q244" i="2" s="1"/>
  <c r="O245" i="2"/>
  <c r="Q245" i="2" s="1"/>
  <c r="O246" i="2"/>
  <c r="Q246" i="2" s="1"/>
  <c r="O247" i="2"/>
  <c r="Q247" i="2" s="1"/>
  <c r="O248" i="2"/>
  <c r="Q248" i="2" s="1"/>
  <c r="O249" i="2"/>
  <c r="Q249" i="2" s="1"/>
  <c r="O250" i="2"/>
  <c r="Q250" i="2" s="1"/>
  <c r="O251" i="2"/>
  <c r="Q251" i="2" s="1"/>
  <c r="O252" i="2"/>
  <c r="Q252" i="2" s="1"/>
  <c r="O253" i="2"/>
  <c r="Q253" i="2" s="1"/>
  <c r="O254" i="2"/>
  <c r="Q254" i="2" s="1"/>
  <c r="O255" i="2"/>
  <c r="Q255" i="2" s="1"/>
  <c r="O256" i="2"/>
  <c r="Q256" i="2" s="1"/>
  <c r="O257" i="2"/>
  <c r="Q257" i="2" s="1"/>
  <c r="O258" i="2"/>
  <c r="Q258" i="2" s="1"/>
  <c r="O259" i="2"/>
  <c r="Q259" i="2" s="1"/>
  <c r="O260" i="2"/>
  <c r="Q260" i="2" s="1"/>
  <c r="O261" i="2"/>
  <c r="Q261" i="2" s="1"/>
  <c r="O262" i="2"/>
  <c r="Q262" i="2" s="1"/>
  <c r="O263" i="2"/>
  <c r="Q263" i="2" s="1"/>
  <c r="O264" i="2"/>
  <c r="Q264" i="2" s="1"/>
  <c r="O265" i="2"/>
  <c r="Q265" i="2" s="1"/>
  <c r="O266" i="2"/>
  <c r="Q266" i="2" s="1"/>
  <c r="O267" i="2"/>
  <c r="Q267" i="2" s="1"/>
  <c r="O268" i="2"/>
  <c r="Q268" i="2" s="1"/>
  <c r="O269" i="2"/>
  <c r="Q269" i="2" s="1"/>
  <c r="O270" i="2"/>
  <c r="Q270" i="2" s="1"/>
  <c r="O271" i="2"/>
  <c r="Q271" i="2" s="1"/>
  <c r="O272" i="2"/>
  <c r="Q272" i="2" s="1"/>
  <c r="O273" i="2"/>
  <c r="Q273" i="2" s="1"/>
  <c r="O274" i="2"/>
  <c r="Q274" i="2" s="1"/>
  <c r="O275" i="2"/>
  <c r="Q275" i="2" s="1"/>
  <c r="O276" i="2"/>
  <c r="Q276" i="2" s="1"/>
  <c r="O277" i="2"/>
  <c r="Q277" i="2" s="1"/>
  <c r="O278" i="2"/>
  <c r="Q278" i="2" s="1"/>
  <c r="O279" i="2"/>
  <c r="Q279" i="2" s="1"/>
  <c r="O280" i="2"/>
  <c r="Q280" i="2" s="1"/>
  <c r="O281" i="2"/>
  <c r="Q281" i="2" s="1"/>
  <c r="O282" i="2"/>
  <c r="Q282" i="2" s="1"/>
  <c r="O283" i="2"/>
  <c r="Q283" i="2" s="1"/>
  <c r="O284" i="2"/>
  <c r="Q284" i="2" s="1"/>
  <c r="O285" i="2"/>
  <c r="Q285" i="2" s="1"/>
  <c r="O286" i="2"/>
  <c r="Q286" i="2" s="1"/>
  <c r="O287" i="2"/>
  <c r="Q287" i="2" s="1"/>
  <c r="O288" i="2"/>
  <c r="Q288" i="2" s="1"/>
  <c r="O289" i="2"/>
  <c r="Q289" i="2" s="1"/>
  <c r="O290" i="2"/>
  <c r="Q290" i="2" s="1"/>
  <c r="O291" i="2"/>
  <c r="Q291" i="2" s="1"/>
  <c r="O292" i="2"/>
  <c r="Q292" i="2" s="1"/>
  <c r="O293" i="2"/>
  <c r="Q293" i="2" s="1"/>
  <c r="O294" i="2"/>
  <c r="Q294" i="2" s="1"/>
  <c r="O349" i="2"/>
  <c r="P349" i="2"/>
  <c r="O350" i="2"/>
  <c r="P350" i="2"/>
  <c r="O351" i="2"/>
  <c r="P351" i="2"/>
  <c r="O352" i="2"/>
  <c r="P352" i="2"/>
  <c r="O353" i="2"/>
  <c r="P353" i="2"/>
  <c r="O354" i="2"/>
  <c r="P354" i="2"/>
  <c r="O355" i="2"/>
  <c r="P355" i="2"/>
  <c r="O356" i="2"/>
  <c r="P356" i="2"/>
  <c r="O357" i="2"/>
  <c r="P357" i="2"/>
  <c r="O358" i="2"/>
  <c r="P358" i="2"/>
  <c r="O359" i="2"/>
  <c r="P359" i="2"/>
  <c r="O360" i="2"/>
  <c r="P360" i="2"/>
  <c r="O361" i="2"/>
  <c r="P361" i="2"/>
  <c r="O362" i="2"/>
  <c r="P362" i="2"/>
  <c r="O363" i="2"/>
  <c r="P363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39" i="2"/>
  <c r="Q339" i="2" s="1"/>
  <c r="N340" i="2"/>
  <c r="Q340" i="2" s="1"/>
  <c r="N341" i="2"/>
  <c r="Q341" i="2" s="1"/>
  <c r="N342" i="2"/>
  <c r="Q342" i="2" s="1"/>
  <c r="N343" i="2"/>
  <c r="Q343" i="2" s="1"/>
  <c r="N344" i="2"/>
  <c r="Q344" i="2" s="1"/>
  <c r="N345" i="2"/>
  <c r="Q345" i="2" s="1"/>
  <c r="N346" i="2"/>
  <c r="Q346" i="2" s="1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507" i="2"/>
  <c r="O507" i="2"/>
  <c r="V514" i="2"/>
  <c r="Z518" i="2"/>
  <c r="V518" i="2"/>
  <c r="R518" i="2"/>
  <c r="Y518" i="2"/>
  <c r="U518" i="2"/>
  <c r="T518" i="2"/>
  <c r="W518" i="2"/>
  <c r="S518" i="2"/>
  <c r="V522" i="2"/>
  <c r="X522" i="2"/>
  <c r="S522" i="2"/>
  <c r="S526" i="2"/>
  <c r="R530" i="2"/>
  <c r="U530" i="2"/>
  <c r="Z534" i="2"/>
  <c r="R534" i="2"/>
  <c r="U534" i="2"/>
  <c r="X534" i="2"/>
  <c r="T534" i="2"/>
  <c r="AA534" i="2"/>
  <c r="W534" i="2"/>
  <c r="S534" i="2"/>
  <c r="R538" i="2"/>
  <c r="T538" i="2"/>
  <c r="X542" i="2"/>
  <c r="Z546" i="2"/>
  <c r="V546" i="2"/>
  <c r="AA546" i="2"/>
  <c r="T550" i="2"/>
  <c r="Z564" i="2"/>
  <c r="V564" i="2"/>
  <c r="R564" i="2"/>
  <c r="Y564" i="2"/>
  <c r="U564" i="2"/>
  <c r="X564" i="2"/>
  <c r="T564" i="2"/>
  <c r="AA564" i="2"/>
  <c r="W564" i="2"/>
  <c r="S564" i="2"/>
  <c r="Z565" i="2"/>
  <c r="R565" i="2"/>
  <c r="Y565" i="2"/>
  <c r="T565" i="2"/>
  <c r="AA565" i="2"/>
  <c r="W565" i="2"/>
  <c r="S565" i="2"/>
  <c r="T568" i="2"/>
  <c r="R569" i="2"/>
  <c r="Y569" i="2"/>
  <c r="U569" i="2"/>
  <c r="X569" i="2"/>
  <c r="T569" i="2"/>
  <c r="AA569" i="2"/>
  <c r="W569" i="2"/>
  <c r="S569" i="2"/>
  <c r="Z570" i="2"/>
  <c r="Y570" i="2"/>
  <c r="U570" i="2"/>
  <c r="AA570" i="2"/>
  <c r="W570" i="2"/>
  <c r="V571" i="2"/>
  <c r="S571" i="2"/>
  <c r="U578" i="2"/>
  <c r="X581" i="2"/>
  <c r="T581" i="2"/>
  <c r="AA581" i="2"/>
  <c r="Z583" i="2"/>
  <c r="V583" i="2"/>
  <c r="Y583" i="2"/>
  <c r="X583" i="2"/>
  <c r="T583" i="2"/>
  <c r="AA583" i="2"/>
  <c r="W583" i="2"/>
  <c r="S583" i="2"/>
  <c r="V585" i="2"/>
  <c r="V586" i="2"/>
  <c r="R586" i="2"/>
  <c r="X586" i="2"/>
  <c r="T586" i="2"/>
  <c r="S586" i="2"/>
  <c r="Z588" i="2"/>
  <c r="U588" i="2"/>
  <c r="X588" i="2"/>
  <c r="V591" i="2"/>
  <c r="Z592" i="2"/>
  <c r="R592" i="2"/>
  <c r="U592" i="2"/>
  <c r="T592" i="2"/>
  <c r="W592" i="2"/>
  <c r="S592" i="2"/>
  <c r="Z593" i="2"/>
  <c r="V593" i="2"/>
  <c r="Z595" i="2"/>
  <c r="V595" i="2"/>
  <c r="Y595" i="2"/>
  <c r="U595" i="2"/>
  <c r="X595" i="2"/>
  <c r="T595" i="2"/>
  <c r="AA595" i="2"/>
  <c r="W595" i="2"/>
  <c r="S595" i="2"/>
  <c r="V596" i="2"/>
  <c r="W598" i="2"/>
  <c r="S598" i="2"/>
  <c r="W600" i="2"/>
  <c r="S600" i="2"/>
  <c r="Z601" i="2"/>
  <c r="Z603" i="2"/>
  <c r="V603" i="2"/>
  <c r="R603" i="2"/>
  <c r="Y603" i="2"/>
  <c r="U603" i="2"/>
  <c r="X603" i="2"/>
  <c r="T603" i="2"/>
  <c r="AA603" i="2"/>
  <c r="W603" i="2"/>
  <c r="S603" i="2"/>
  <c r="Z604" i="2"/>
  <c r="V604" i="2"/>
  <c r="R604" i="2"/>
  <c r="Y604" i="2"/>
  <c r="U604" i="2"/>
  <c r="X604" i="2"/>
  <c r="T604" i="2"/>
  <c r="AA604" i="2"/>
  <c r="W604" i="2"/>
  <c r="S604" i="2"/>
  <c r="R605" i="2"/>
  <c r="U605" i="2"/>
  <c r="X605" i="2"/>
  <c r="T605" i="2"/>
  <c r="AA605" i="2"/>
  <c r="W605" i="2"/>
  <c r="S605" i="2"/>
  <c r="R606" i="2"/>
  <c r="AA606" i="2"/>
  <c r="V607" i="2"/>
  <c r="R607" i="2"/>
  <c r="Y607" i="2"/>
  <c r="U607" i="2"/>
  <c r="X607" i="2"/>
  <c r="T607" i="2"/>
  <c r="N507" i="2"/>
  <c r="Q513" i="2"/>
  <c r="Q517" i="2"/>
  <c r="Q521" i="2"/>
  <c r="Q525" i="2"/>
  <c r="Q529" i="2"/>
  <c r="Q533" i="2"/>
  <c r="Q537" i="2"/>
  <c r="Q541" i="2"/>
  <c r="Q545" i="2"/>
  <c r="Q549" i="2"/>
  <c r="Q553" i="2"/>
  <c r="Z611" i="2"/>
  <c r="V611" i="2"/>
  <c r="R611" i="2"/>
  <c r="Y611" i="2"/>
  <c r="Y615" i="2"/>
  <c r="U615" i="2"/>
  <c r="T615" i="2"/>
  <c r="N367" i="2"/>
  <c r="Q367" i="2" s="1"/>
  <c r="N368" i="2"/>
  <c r="N369" i="2"/>
  <c r="N370" i="2"/>
  <c r="N371" i="2"/>
  <c r="N372" i="2"/>
  <c r="N373" i="2"/>
  <c r="N374" i="2"/>
  <c r="N375" i="2"/>
  <c r="Q375" i="2" s="1"/>
  <c r="N376" i="2"/>
  <c r="N377" i="2"/>
  <c r="Q377" i="2" s="1"/>
  <c r="N378" i="2"/>
  <c r="N379" i="2"/>
  <c r="N380" i="2"/>
  <c r="N381" i="2"/>
  <c r="N382" i="2"/>
  <c r="N383" i="2"/>
  <c r="N384" i="2"/>
  <c r="N385" i="2"/>
  <c r="N386" i="2"/>
  <c r="Q386" i="2" s="1"/>
  <c r="N387" i="2"/>
  <c r="Q387" i="2" s="1"/>
  <c r="N388" i="2"/>
  <c r="N389" i="2"/>
  <c r="N390" i="2"/>
  <c r="N391" i="2"/>
  <c r="N392" i="2"/>
  <c r="N393" i="2"/>
  <c r="N394" i="2"/>
  <c r="N395" i="2"/>
  <c r="Q395" i="2" s="1"/>
  <c r="N396" i="2"/>
  <c r="N397" i="2"/>
  <c r="Q397" i="2" s="1"/>
  <c r="N398" i="2"/>
  <c r="N399" i="2"/>
  <c r="N400" i="2"/>
  <c r="N401" i="2"/>
  <c r="N402" i="2"/>
  <c r="N403" i="2"/>
  <c r="N404" i="2"/>
  <c r="N405" i="2"/>
  <c r="N406" i="2"/>
  <c r="Q406" i="2" s="1"/>
  <c r="N407" i="2"/>
  <c r="Q407" i="2" s="1"/>
  <c r="N408" i="2"/>
  <c r="N409" i="2"/>
  <c r="N410" i="2"/>
  <c r="N411" i="2"/>
  <c r="N412" i="2"/>
  <c r="N413" i="2"/>
  <c r="N414" i="2"/>
  <c r="N415" i="2"/>
  <c r="Q415" i="2" s="1"/>
  <c r="N416" i="2"/>
  <c r="N417" i="2"/>
  <c r="Q417" i="2" s="1"/>
  <c r="N418" i="2"/>
  <c r="N419" i="2"/>
  <c r="N420" i="2"/>
  <c r="N421" i="2"/>
  <c r="N422" i="2"/>
  <c r="N423" i="2"/>
  <c r="N424" i="2"/>
  <c r="N425" i="2"/>
  <c r="N426" i="2"/>
  <c r="Q426" i="2" s="1"/>
  <c r="N427" i="2"/>
  <c r="Q427" i="2" s="1"/>
  <c r="N428" i="2"/>
  <c r="N429" i="2"/>
  <c r="N430" i="2"/>
  <c r="N431" i="2"/>
  <c r="N432" i="2"/>
  <c r="N433" i="2"/>
  <c r="N434" i="2"/>
  <c r="N435" i="2"/>
  <c r="Q435" i="2" s="1"/>
  <c r="N436" i="2"/>
  <c r="N437" i="2"/>
  <c r="Q437" i="2" s="1"/>
  <c r="N438" i="2"/>
  <c r="N439" i="2"/>
  <c r="N440" i="2"/>
  <c r="N441" i="2"/>
  <c r="N442" i="2"/>
  <c r="N443" i="2"/>
  <c r="N444" i="2"/>
  <c r="N445" i="2"/>
  <c r="N446" i="2"/>
  <c r="Q446" i="2" s="1"/>
  <c r="N447" i="2"/>
  <c r="Q447" i="2" s="1"/>
  <c r="N448" i="2"/>
  <c r="N449" i="2"/>
  <c r="N450" i="2"/>
  <c r="N451" i="2"/>
  <c r="N452" i="2"/>
  <c r="N453" i="2"/>
  <c r="N454" i="2"/>
  <c r="N455" i="2"/>
  <c r="Q455" i="2" s="1"/>
  <c r="N456" i="2"/>
  <c r="N457" i="2"/>
  <c r="Q457" i="2" s="1"/>
  <c r="N458" i="2"/>
  <c r="N459" i="2"/>
  <c r="N460" i="2"/>
  <c r="N461" i="2"/>
  <c r="N462" i="2"/>
  <c r="N463" i="2"/>
  <c r="N464" i="2"/>
  <c r="N465" i="2"/>
  <c r="N466" i="2"/>
  <c r="Q466" i="2" s="1"/>
  <c r="N467" i="2"/>
  <c r="Q467" i="2" s="1"/>
  <c r="N468" i="2"/>
  <c r="N469" i="2"/>
  <c r="N470" i="2"/>
  <c r="N471" i="2"/>
  <c r="N472" i="2"/>
  <c r="N473" i="2"/>
  <c r="N474" i="2"/>
  <c r="N475" i="2"/>
  <c r="Q475" i="2" s="1"/>
  <c r="N476" i="2"/>
  <c r="N477" i="2"/>
  <c r="Q477" i="2" s="1"/>
  <c r="N478" i="2"/>
  <c r="N479" i="2"/>
  <c r="N480" i="2"/>
  <c r="N481" i="2"/>
  <c r="N482" i="2"/>
  <c r="N483" i="2"/>
  <c r="N484" i="2"/>
  <c r="N485" i="2"/>
  <c r="N486" i="2"/>
  <c r="Q486" i="2" s="1"/>
  <c r="N487" i="2"/>
  <c r="Q487" i="2" s="1"/>
  <c r="N488" i="2"/>
  <c r="N489" i="2"/>
  <c r="N490" i="2"/>
  <c r="N491" i="2"/>
  <c r="N492" i="2"/>
  <c r="Q492" i="2" s="1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Q512" i="2"/>
  <c r="Q516" i="2"/>
  <c r="Q520" i="2"/>
  <c r="Q524" i="2"/>
  <c r="Q528" i="2"/>
  <c r="Q532" i="2"/>
  <c r="Q536" i="2"/>
  <c r="Q540" i="2"/>
  <c r="Q544" i="2"/>
  <c r="Q548" i="2"/>
  <c r="Q552" i="2"/>
  <c r="Z610" i="2"/>
  <c r="T610" i="2"/>
  <c r="AA610" i="2"/>
  <c r="W610" i="2"/>
  <c r="S610" i="2"/>
  <c r="Z614" i="2"/>
  <c r="V614" i="2"/>
  <c r="R614" i="2"/>
  <c r="Y614" i="2"/>
  <c r="U614" i="2"/>
  <c r="X614" i="2"/>
  <c r="T614" i="2"/>
  <c r="AA614" i="2"/>
  <c r="W614" i="2"/>
  <c r="S614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Q515" i="2"/>
  <c r="Q519" i="2"/>
  <c r="Q523" i="2"/>
  <c r="Q527" i="2"/>
  <c r="Q531" i="2"/>
  <c r="Q535" i="2"/>
  <c r="Q539" i="2"/>
  <c r="Q543" i="2"/>
  <c r="Q547" i="2"/>
  <c r="Q551" i="2"/>
  <c r="O508" i="2"/>
  <c r="Q508" i="2" s="1"/>
  <c r="O509" i="2"/>
  <c r="Q509" i="2" s="1"/>
  <c r="O510" i="2"/>
  <c r="Q510" i="2" s="1"/>
  <c r="O511" i="2"/>
  <c r="Q511" i="2" s="1"/>
  <c r="Q616" i="2"/>
  <c r="W623" i="2"/>
  <c r="S623" i="2"/>
  <c r="Y623" i="2"/>
  <c r="X623" i="2"/>
  <c r="T623" i="2"/>
  <c r="V623" i="2"/>
  <c r="X622" i="2"/>
  <c r="T622" i="2"/>
  <c r="Z623" i="2"/>
  <c r="S626" i="2"/>
  <c r="X629" i="2"/>
  <c r="T629" i="2"/>
  <c r="AA625" i="2"/>
  <c r="W625" i="2"/>
  <c r="Z626" i="2"/>
  <c r="Q619" i="2"/>
  <c r="T620" i="2"/>
  <c r="R623" i="2"/>
  <c r="S624" i="2"/>
  <c r="U624" i="2"/>
  <c r="X624" i="2"/>
  <c r="T624" i="2"/>
  <c r="V624" i="2"/>
  <c r="AA628" i="2"/>
  <c r="W628" i="2"/>
  <c r="S628" i="2"/>
  <c r="Z628" i="2"/>
  <c r="Y628" i="2"/>
  <c r="U628" i="2"/>
  <c r="X628" i="2"/>
  <c r="T628" i="2"/>
  <c r="V628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V663" i="2"/>
  <c r="Y667" i="2"/>
  <c r="Y679" i="2"/>
  <c r="X679" i="2"/>
  <c r="T679" i="2"/>
  <c r="V679" i="2"/>
  <c r="X683" i="2"/>
  <c r="Z699" i="2"/>
  <c r="V699" i="2"/>
  <c r="R699" i="2"/>
  <c r="R703" i="2"/>
  <c r="U703" i="2"/>
  <c r="T703" i="2"/>
  <c r="AA703" i="2"/>
  <c r="W703" i="2"/>
  <c r="S703" i="2"/>
  <c r="Z707" i="2"/>
  <c r="V707" i="2"/>
  <c r="R707" i="2"/>
  <c r="X707" i="2"/>
  <c r="Q664" i="2"/>
  <c r="Q668" i="2"/>
  <c r="Q672" i="2"/>
  <c r="Q676" i="2"/>
  <c r="W679" i="2"/>
  <c r="Q680" i="2"/>
  <c r="Q684" i="2"/>
  <c r="Q687" i="2"/>
  <c r="Q689" i="2"/>
  <c r="Q691" i="2"/>
  <c r="Q693" i="2"/>
  <c r="Q695" i="2"/>
  <c r="Q698" i="2"/>
  <c r="Q702" i="2"/>
  <c r="Q706" i="2"/>
  <c r="Q665" i="2"/>
  <c r="Q669" i="2"/>
  <c r="Q673" i="2"/>
  <c r="Q677" i="2"/>
  <c r="R679" i="2"/>
  <c r="Z679" i="2"/>
  <c r="Q681" i="2"/>
  <c r="Q685" i="2"/>
  <c r="Q697" i="2"/>
  <c r="Q701" i="2"/>
  <c r="Q705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Q656" i="2" s="1"/>
  <c r="N657" i="2"/>
  <c r="Q657" i="2" s="1"/>
  <c r="N658" i="2"/>
  <c r="Q658" i="2" s="1"/>
  <c r="N659" i="2"/>
  <c r="Q659" i="2" s="1"/>
  <c r="N660" i="2"/>
  <c r="Q660" i="2" s="1"/>
  <c r="N661" i="2"/>
  <c r="Q661" i="2" s="1"/>
  <c r="N662" i="2"/>
  <c r="Q662" i="2" s="1"/>
  <c r="Q666" i="2"/>
  <c r="Q670" i="2"/>
  <c r="Q674" i="2"/>
  <c r="Q678" i="2"/>
  <c r="S679" i="2"/>
  <c r="AA679" i="2"/>
  <c r="Q682" i="2"/>
  <c r="S683" i="2"/>
  <c r="Q686" i="2"/>
  <c r="Q688" i="2"/>
  <c r="Q690" i="2"/>
  <c r="Q692" i="2"/>
  <c r="Q694" i="2"/>
  <c r="Q696" i="2"/>
  <c r="Y704" i="2"/>
  <c r="U704" i="2"/>
  <c r="X704" i="2"/>
  <c r="S704" i="2"/>
  <c r="X710" i="2"/>
  <c r="T710" i="2"/>
  <c r="W710" i="2"/>
  <c r="R710" i="2"/>
  <c r="AA710" i="2"/>
  <c r="V710" i="2"/>
  <c r="Z710" i="2"/>
  <c r="U710" i="2"/>
  <c r="Y710" i="2"/>
  <c r="S710" i="2"/>
  <c r="Z735" i="2"/>
  <c r="W735" i="2"/>
  <c r="V735" i="2"/>
  <c r="O711" i="2"/>
  <c r="Q711" i="2" s="1"/>
  <c r="Q712" i="2"/>
  <c r="Y737" i="2"/>
  <c r="U737" i="2"/>
  <c r="X737" i="2"/>
  <c r="T737" i="2"/>
  <c r="Z737" i="2"/>
  <c r="R737" i="2"/>
  <c r="W737" i="2"/>
  <c r="V737" i="2"/>
  <c r="Q713" i="2"/>
  <c r="Q721" i="2"/>
  <c r="U729" i="2"/>
  <c r="R729" i="2"/>
  <c r="AA729" i="2"/>
  <c r="V729" i="2"/>
  <c r="T729" i="2"/>
  <c r="X729" i="2"/>
  <c r="Y739" i="2"/>
  <c r="U739" i="2"/>
  <c r="X739" i="2"/>
  <c r="T739" i="2"/>
  <c r="Z739" i="2"/>
  <c r="R739" i="2"/>
  <c r="W739" i="2"/>
  <c r="V739" i="2"/>
  <c r="AA739" i="2"/>
  <c r="Q714" i="2"/>
  <c r="Y733" i="2"/>
  <c r="R733" i="2"/>
  <c r="AA733" i="2"/>
  <c r="T741" i="2"/>
  <c r="Z741" i="2"/>
  <c r="R741" i="2"/>
  <c r="AA751" i="2"/>
  <c r="AA753" i="2"/>
  <c r="U755" i="2"/>
  <c r="Y757" i="2"/>
  <c r="U757" i="2"/>
  <c r="X757" i="2"/>
  <c r="T757" i="2"/>
  <c r="S757" i="2"/>
  <c r="AA757" i="2"/>
  <c r="AA759" i="2"/>
  <c r="Y761" i="2"/>
  <c r="U761" i="2"/>
  <c r="Y763" i="2"/>
  <c r="U763" i="2"/>
  <c r="X763" i="2"/>
  <c r="T763" i="2"/>
  <c r="S763" i="2"/>
  <c r="AA763" i="2"/>
  <c r="U765" i="2"/>
  <c r="Y767" i="2"/>
  <c r="U767" i="2"/>
  <c r="X767" i="2"/>
  <c r="T767" i="2"/>
  <c r="S767" i="2"/>
  <c r="AA767" i="2"/>
  <c r="Y769" i="2"/>
  <c r="U769" i="2"/>
  <c r="X769" i="2"/>
  <c r="Y771" i="2"/>
  <c r="U771" i="2"/>
  <c r="X771" i="2"/>
  <c r="T771" i="2"/>
  <c r="AA771" i="2"/>
  <c r="Y773" i="2"/>
  <c r="S773" i="2"/>
  <c r="AA773" i="2"/>
  <c r="S777" i="2"/>
  <c r="AA777" i="2"/>
  <c r="U779" i="2"/>
  <c r="T779" i="2"/>
  <c r="Y783" i="2"/>
  <c r="U783" i="2"/>
  <c r="X783" i="2"/>
  <c r="T783" i="2"/>
  <c r="S783" i="2"/>
  <c r="AA785" i="2"/>
  <c r="Y787" i="2"/>
  <c r="U787" i="2"/>
  <c r="X787" i="2"/>
  <c r="T787" i="2"/>
  <c r="S787" i="2"/>
  <c r="AA787" i="2"/>
  <c r="N810" i="2"/>
  <c r="P810" i="2"/>
  <c r="O810" i="2"/>
  <c r="N814" i="2"/>
  <c r="P814" i="2"/>
  <c r="O814" i="2"/>
  <c r="N818" i="2"/>
  <c r="P818" i="2"/>
  <c r="O818" i="2"/>
  <c r="Y730" i="2"/>
  <c r="U730" i="2"/>
  <c r="S730" i="2"/>
  <c r="X730" i="2"/>
  <c r="V753" i="2"/>
  <c r="V757" i="2"/>
  <c r="V761" i="2"/>
  <c r="V763" i="2"/>
  <c r="V767" i="2"/>
  <c r="V771" i="2"/>
  <c r="V773" i="2"/>
  <c r="V783" i="2"/>
  <c r="V785" i="2"/>
  <c r="N789" i="2"/>
  <c r="P789" i="2"/>
  <c r="N791" i="2"/>
  <c r="P791" i="2"/>
  <c r="N793" i="2"/>
  <c r="P793" i="2"/>
  <c r="N795" i="2"/>
  <c r="P795" i="2"/>
  <c r="N797" i="2"/>
  <c r="P797" i="2"/>
  <c r="N799" i="2"/>
  <c r="P799" i="2"/>
  <c r="N801" i="2"/>
  <c r="P801" i="2"/>
  <c r="N803" i="2"/>
  <c r="P803" i="2"/>
  <c r="N805" i="2"/>
  <c r="P805" i="2"/>
  <c r="N809" i="2"/>
  <c r="P809" i="2"/>
  <c r="O809" i="2"/>
  <c r="N813" i="2"/>
  <c r="P813" i="2"/>
  <c r="O813" i="2"/>
  <c r="N817" i="2"/>
  <c r="P817" i="2"/>
  <c r="O817" i="2"/>
  <c r="Q715" i="2"/>
  <c r="Q719" i="2"/>
  <c r="Q723" i="2"/>
  <c r="Z726" i="2"/>
  <c r="Q727" i="2"/>
  <c r="T730" i="2"/>
  <c r="Z730" i="2"/>
  <c r="Q731" i="2"/>
  <c r="U734" i="2"/>
  <c r="X734" i="2"/>
  <c r="T734" i="2"/>
  <c r="S734" i="2"/>
  <c r="AA736" i="2"/>
  <c r="Y738" i="2"/>
  <c r="U738" i="2"/>
  <c r="X738" i="2"/>
  <c r="T738" i="2"/>
  <c r="S738" i="2"/>
  <c r="AA738" i="2"/>
  <c r="Y742" i="2"/>
  <c r="U742" i="2"/>
  <c r="U746" i="2"/>
  <c r="X746" i="2"/>
  <c r="AA746" i="2"/>
  <c r="Y752" i="2"/>
  <c r="U752" i="2"/>
  <c r="X752" i="2"/>
  <c r="T752" i="2"/>
  <c r="Y756" i="2"/>
  <c r="U756" i="2"/>
  <c r="X756" i="2"/>
  <c r="T756" i="2"/>
  <c r="S756" i="2"/>
  <c r="AA756" i="2"/>
  <c r="W757" i="2"/>
  <c r="Y758" i="2"/>
  <c r="U758" i="2"/>
  <c r="X758" i="2"/>
  <c r="T758" i="2"/>
  <c r="S758" i="2"/>
  <c r="AA758" i="2"/>
  <c r="U760" i="2"/>
  <c r="AA760" i="2"/>
  <c r="W763" i="2"/>
  <c r="Y764" i="2"/>
  <c r="U764" i="2"/>
  <c r="X764" i="2"/>
  <c r="T764" i="2"/>
  <c r="S764" i="2"/>
  <c r="AA764" i="2"/>
  <c r="Y766" i="2"/>
  <c r="U766" i="2"/>
  <c r="T766" i="2"/>
  <c r="AA766" i="2"/>
  <c r="W767" i="2"/>
  <c r="Y768" i="2"/>
  <c r="X768" i="2"/>
  <c r="T768" i="2"/>
  <c r="S768" i="2"/>
  <c r="AA768" i="2"/>
  <c r="X770" i="2"/>
  <c r="T770" i="2"/>
  <c r="S770" i="2"/>
  <c r="AA770" i="2"/>
  <c r="W771" i="2"/>
  <c r="Y772" i="2"/>
  <c r="X772" i="2"/>
  <c r="S772" i="2"/>
  <c r="AA772" i="2"/>
  <c r="Y774" i="2"/>
  <c r="U774" i="2"/>
  <c r="X774" i="2"/>
  <c r="T774" i="2"/>
  <c r="S774" i="2"/>
  <c r="AA780" i="2"/>
  <c r="W783" i="2"/>
  <c r="Y784" i="2"/>
  <c r="U784" i="2"/>
  <c r="X784" i="2"/>
  <c r="T784" i="2"/>
  <c r="S784" i="2"/>
  <c r="AA784" i="2"/>
  <c r="W785" i="2"/>
  <c r="Y786" i="2"/>
  <c r="U786" i="2"/>
  <c r="X786" i="2"/>
  <c r="T786" i="2"/>
  <c r="O789" i="2"/>
  <c r="O791" i="2"/>
  <c r="O793" i="2"/>
  <c r="O795" i="2"/>
  <c r="O797" i="2"/>
  <c r="O799" i="2"/>
  <c r="O801" i="2"/>
  <c r="O803" i="2"/>
  <c r="O805" i="2"/>
  <c r="N808" i="2"/>
  <c r="P808" i="2"/>
  <c r="O808" i="2"/>
  <c r="N812" i="2"/>
  <c r="P812" i="2"/>
  <c r="O812" i="2"/>
  <c r="N816" i="2"/>
  <c r="P816" i="2"/>
  <c r="O816" i="2"/>
  <c r="Q716" i="2"/>
  <c r="Q720" i="2"/>
  <c r="Q724" i="2"/>
  <c r="AA726" i="2"/>
  <c r="Q728" i="2"/>
  <c r="V730" i="2"/>
  <c r="AA730" i="2"/>
  <c r="Q732" i="2"/>
  <c r="V734" i="2"/>
  <c r="Z751" i="2"/>
  <c r="R753" i="2"/>
  <c r="V756" i="2"/>
  <c r="Z757" i="2"/>
  <c r="V758" i="2"/>
  <c r="Z759" i="2"/>
  <c r="R761" i="2"/>
  <c r="Z761" i="2"/>
  <c r="R763" i="2"/>
  <c r="Z763" i="2"/>
  <c r="V764" i="2"/>
  <c r="V766" i="2"/>
  <c r="R767" i="2"/>
  <c r="Z767" i="2"/>
  <c r="V768" i="2"/>
  <c r="V770" i="2"/>
  <c r="R771" i="2"/>
  <c r="Z771" i="2"/>
  <c r="V772" i="2"/>
  <c r="Z773" i="2"/>
  <c r="V774" i="2"/>
  <c r="V780" i="2"/>
  <c r="R783" i="2"/>
  <c r="Z783" i="2"/>
  <c r="V784" i="2"/>
  <c r="R787" i="2"/>
  <c r="Z787" i="2"/>
  <c r="X788" i="2"/>
  <c r="N790" i="2"/>
  <c r="P790" i="2"/>
  <c r="N792" i="2"/>
  <c r="P792" i="2"/>
  <c r="N794" i="2"/>
  <c r="P794" i="2"/>
  <c r="N796" i="2"/>
  <c r="P796" i="2"/>
  <c r="N798" i="2"/>
  <c r="P798" i="2"/>
  <c r="N800" i="2"/>
  <c r="P800" i="2"/>
  <c r="N802" i="2"/>
  <c r="P802" i="2"/>
  <c r="N804" i="2"/>
  <c r="P804" i="2"/>
  <c r="N806" i="2"/>
  <c r="P806" i="2"/>
  <c r="N807" i="2"/>
  <c r="P807" i="2"/>
  <c r="O807" i="2"/>
  <c r="N811" i="2"/>
  <c r="P811" i="2"/>
  <c r="O811" i="2"/>
  <c r="N815" i="2"/>
  <c r="P815" i="2"/>
  <c r="O815" i="2"/>
  <c r="T926" i="2"/>
  <c r="W904" i="2"/>
  <c r="R904" i="2"/>
  <c r="X904" i="2"/>
  <c r="Q819" i="2"/>
  <c r="P876" i="2"/>
  <c r="N876" i="2"/>
  <c r="O876" i="2"/>
  <c r="P880" i="2"/>
  <c r="N880" i="2"/>
  <c r="O880" i="2"/>
  <c r="P884" i="2"/>
  <c r="N884" i="2"/>
  <c r="O884" i="2"/>
  <c r="P888" i="2"/>
  <c r="N888" i="2"/>
  <c r="O888" i="2"/>
  <c r="P892" i="2"/>
  <c r="N892" i="2"/>
  <c r="O892" i="2"/>
  <c r="Y921" i="2"/>
  <c r="U921" i="2"/>
  <c r="X921" i="2"/>
  <c r="T921" i="2"/>
  <c r="Z921" i="2"/>
  <c r="AA921" i="2"/>
  <c r="V921" i="2"/>
  <c r="P877" i="2"/>
  <c r="N877" i="2"/>
  <c r="P881" i="2"/>
  <c r="N881" i="2"/>
  <c r="P885" i="2"/>
  <c r="N885" i="2"/>
  <c r="P889" i="2"/>
  <c r="N889" i="2"/>
  <c r="P893" i="2"/>
  <c r="N893" i="2"/>
  <c r="T894" i="2"/>
  <c r="Y901" i="2"/>
  <c r="U901" i="2"/>
  <c r="AA901" i="2"/>
  <c r="Y908" i="2"/>
  <c r="U908" i="2"/>
  <c r="W908" i="2"/>
  <c r="R908" i="2"/>
  <c r="Z908" i="2"/>
  <c r="S908" i="2"/>
  <c r="V908" i="2"/>
  <c r="Y909" i="2"/>
  <c r="U909" i="2"/>
  <c r="AA909" i="2"/>
  <c r="V909" i="2"/>
  <c r="T909" i="2"/>
  <c r="S909" i="2"/>
  <c r="Y913" i="2"/>
  <c r="U913" i="2"/>
  <c r="X913" i="2"/>
  <c r="T913" i="2"/>
  <c r="W913" i="2"/>
  <c r="Z913" i="2"/>
  <c r="S913" i="2"/>
  <c r="Z935" i="2"/>
  <c r="V935" i="2"/>
  <c r="R935" i="2"/>
  <c r="Y935" i="2"/>
  <c r="U935" i="2"/>
  <c r="V952" i="2"/>
  <c r="R952" i="2"/>
  <c r="Z952" i="2"/>
  <c r="T952" i="2"/>
  <c r="O877" i="2"/>
  <c r="P878" i="2"/>
  <c r="N878" i="2"/>
  <c r="O881" i="2"/>
  <c r="P882" i="2"/>
  <c r="N882" i="2"/>
  <c r="O885" i="2"/>
  <c r="P886" i="2"/>
  <c r="N886" i="2"/>
  <c r="O889" i="2"/>
  <c r="P890" i="2"/>
  <c r="N890" i="2"/>
  <c r="O893" i="2"/>
  <c r="Q898" i="2"/>
  <c r="Q906" i="2"/>
  <c r="X908" i="2"/>
  <c r="W909" i="2"/>
  <c r="V913" i="2"/>
  <c r="Y919" i="2"/>
  <c r="U919" i="2"/>
  <c r="X919" i="2"/>
  <c r="T919" i="2"/>
  <c r="W919" i="2"/>
  <c r="AA919" i="2"/>
  <c r="R919" i="2"/>
  <c r="V919" i="2"/>
  <c r="N820" i="2"/>
  <c r="Q820" i="2" s="1"/>
  <c r="N821" i="2"/>
  <c r="Q821" i="2" s="1"/>
  <c r="N822" i="2"/>
  <c r="Q822" i="2" s="1"/>
  <c r="N823" i="2"/>
  <c r="Q823" i="2" s="1"/>
  <c r="N824" i="2"/>
  <c r="Q824" i="2" s="1"/>
  <c r="N825" i="2"/>
  <c r="Q825" i="2" s="1"/>
  <c r="N826" i="2"/>
  <c r="Q826" i="2" s="1"/>
  <c r="N827" i="2"/>
  <c r="Q827" i="2" s="1"/>
  <c r="N828" i="2"/>
  <c r="Q828" i="2" s="1"/>
  <c r="N829" i="2"/>
  <c r="Q829" i="2" s="1"/>
  <c r="N830" i="2"/>
  <c r="Q830" i="2" s="1"/>
  <c r="N831" i="2"/>
  <c r="Q831" i="2" s="1"/>
  <c r="N832" i="2"/>
  <c r="Q832" i="2" s="1"/>
  <c r="N833" i="2"/>
  <c r="Q833" i="2" s="1"/>
  <c r="N834" i="2"/>
  <c r="Q834" i="2" s="1"/>
  <c r="N835" i="2"/>
  <c r="Q835" i="2" s="1"/>
  <c r="N836" i="2"/>
  <c r="Q836" i="2" s="1"/>
  <c r="N837" i="2"/>
  <c r="Q837" i="2" s="1"/>
  <c r="N838" i="2"/>
  <c r="Q838" i="2" s="1"/>
  <c r="N839" i="2"/>
  <c r="Q839" i="2" s="1"/>
  <c r="N840" i="2"/>
  <c r="Q840" i="2" s="1"/>
  <c r="N841" i="2"/>
  <c r="Q841" i="2" s="1"/>
  <c r="N842" i="2"/>
  <c r="Q842" i="2" s="1"/>
  <c r="N843" i="2"/>
  <c r="Q843" i="2" s="1"/>
  <c r="N844" i="2"/>
  <c r="Q844" i="2" s="1"/>
  <c r="N845" i="2"/>
  <c r="Q845" i="2" s="1"/>
  <c r="N846" i="2"/>
  <c r="Q846" i="2" s="1"/>
  <c r="N847" i="2"/>
  <c r="Q847" i="2" s="1"/>
  <c r="N848" i="2"/>
  <c r="Q848" i="2" s="1"/>
  <c r="N849" i="2"/>
  <c r="Q849" i="2" s="1"/>
  <c r="N850" i="2"/>
  <c r="Q850" i="2" s="1"/>
  <c r="N851" i="2"/>
  <c r="Q851" i="2" s="1"/>
  <c r="N852" i="2"/>
  <c r="Q852" i="2" s="1"/>
  <c r="N853" i="2"/>
  <c r="Q853" i="2" s="1"/>
  <c r="N854" i="2"/>
  <c r="Q854" i="2" s="1"/>
  <c r="N855" i="2"/>
  <c r="Q855" i="2" s="1"/>
  <c r="N856" i="2"/>
  <c r="Q856" i="2" s="1"/>
  <c r="N857" i="2"/>
  <c r="Q857" i="2" s="1"/>
  <c r="N858" i="2"/>
  <c r="Q858" i="2" s="1"/>
  <c r="N859" i="2"/>
  <c r="Q859" i="2" s="1"/>
  <c r="N860" i="2"/>
  <c r="Q860" i="2" s="1"/>
  <c r="N861" i="2"/>
  <c r="Q861" i="2" s="1"/>
  <c r="N862" i="2"/>
  <c r="Q862" i="2" s="1"/>
  <c r="N863" i="2"/>
  <c r="Q863" i="2" s="1"/>
  <c r="N864" i="2"/>
  <c r="Q864" i="2" s="1"/>
  <c r="N865" i="2"/>
  <c r="Q865" i="2" s="1"/>
  <c r="N866" i="2"/>
  <c r="Q866" i="2" s="1"/>
  <c r="N867" i="2"/>
  <c r="Q867" i="2" s="1"/>
  <c r="N868" i="2"/>
  <c r="Q868" i="2" s="1"/>
  <c r="N869" i="2"/>
  <c r="Q869" i="2" s="1"/>
  <c r="N870" i="2"/>
  <c r="Q870" i="2" s="1"/>
  <c r="N871" i="2"/>
  <c r="Q871" i="2" s="1"/>
  <c r="N872" i="2"/>
  <c r="Q872" i="2" s="1"/>
  <c r="N873" i="2"/>
  <c r="Q873" i="2" s="1"/>
  <c r="N874" i="2"/>
  <c r="Q874" i="2" s="1"/>
  <c r="N875" i="2"/>
  <c r="Q875" i="2" s="1"/>
  <c r="O878" i="2"/>
  <c r="P879" i="2"/>
  <c r="N879" i="2"/>
  <c r="O882" i="2"/>
  <c r="P883" i="2"/>
  <c r="N883" i="2"/>
  <c r="O886" i="2"/>
  <c r="P887" i="2"/>
  <c r="N887" i="2"/>
  <c r="O890" i="2"/>
  <c r="P891" i="2"/>
  <c r="N891" i="2"/>
  <c r="AA908" i="2"/>
  <c r="X909" i="2"/>
  <c r="AA913" i="2"/>
  <c r="Z919" i="2"/>
  <c r="Y923" i="2"/>
  <c r="U923" i="2"/>
  <c r="X923" i="2"/>
  <c r="V923" i="2"/>
  <c r="R928" i="2"/>
  <c r="Y928" i="2"/>
  <c r="X928" i="2"/>
  <c r="AA928" i="2"/>
  <c r="W928" i="2"/>
  <c r="Q933" i="2"/>
  <c r="Q896" i="2"/>
  <c r="Q902" i="2"/>
  <c r="Q905" i="2"/>
  <c r="Q912" i="2"/>
  <c r="Q917" i="2"/>
  <c r="Q925" i="2"/>
  <c r="Q930" i="2"/>
  <c r="Z932" i="2"/>
  <c r="AA932" i="2"/>
  <c r="W932" i="2"/>
  <c r="Q937" i="2"/>
  <c r="Q895" i="2"/>
  <c r="Q899" i="2"/>
  <c r="Q903" i="2"/>
  <c r="Q907" i="2"/>
  <c r="Q911" i="2"/>
  <c r="Q914" i="2"/>
  <c r="Q916" i="2"/>
  <c r="Q918" i="2"/>
  <c r="Q920" i="2"/>
  <c r="Q922" i="2"/>
  <c r="Q924" i="2"/>
  <c r="Q927" i="2"/>
  <c r="Q931" i="2"/>
  <c r="Q934" i="2"/>
  <c r="Q936" i="2"/>
  <c r="Q938" i="2"/>
  <c r="W949" i="2"/>
  <c r="Q950" i="2"/>
  <c r="Q947" i="2"/>
  <c r="Y954" i="2"/>
  <c r="U954" i="2"/>
  <c r="W954" i="2"/>
  <c r="S954" i="2"/>
  <c r="T954" i="2"/>
  <c r="N939" i="2"/>
  <c r="Q939" i="2" s="1"/>
  <c r="N940" i="2"/>
  <c r="Q940" i="2" s="1"/>
  <c r="N941" i="2"/>
  <c r="Q941" i="2" s="1"/>
  <c r="N942" i="2"/>
  <c r="Q942" i="2" s="1"/>
  <c r="N943" i="2"/>
  <c r="Q943" i="2" s="1"/>
  <c r="N944" i="2"/>
  <c r="Q944" i="2" s="1"/>
  <c r="N945" i="2"/>
  <c r="Q945" i="2" s="1"/>
  <c r="N946" i="2"/>
  <c r="Q946" i="2" s="1"/>
  <c r="Q948" i="2"/>
  <c r="O961" i="2"/>
  <c r="N961" i="2"/>
  <c r="O963" i="2"/>
  <c r="N963" i="2"/>
  <c r="O965" i="2"/>
  <c r="N965" i="2"/>
  <c r="O967" i="2"/>
  <c r="N967" i="2"/>
  <c r="Q951" i="2"/>
  <c r="P961" i="2"/>
  <c r="P963" i="2"/>
  <c r="P965" i="2"/>
  <c r="P967" i="2"/>
  <c r="Q953" i="2"/>
  <c r="Q955" i="2"/>
  <c r="Q957" i="2"/>
  <c r="Q959" i="2"/>
  <c r="O960" i="2"/>
  <c r="N960" i="2"/>
  <c r="O962" i="2"/>
  <c r="N962" i="2"/>
  <c r="O964" i="2"/>
  <c r="N964" i="2"/>
  <c r="O966" i="2"/>
  <c r="N966" i="2"/>
  <c r="O979" i="2"/>
  <c r="N979" i="2"/>
  <c r="O980" i="2"/>
  <c r="N980" i="2"/>
  <c r="P979" i="2"/>
  <c r="P980" i="2"/>
  <c r="N968" i="2"/>
  <c r="Q968" i="2" s="1"/>
  <c r="N969" i="2"/>
  <c r="Q969" i="2" s="1"/>
  <c r="N970" i="2"/>
  <c r="Q970" i="2" s="1"/>
  <c r="N971" i="2"/>
  <c r="Q971" i="2" s="1"/>
  <c r="N972" i="2"/>
  <c r="Q972" i="2" s="1"/>
  <c r="N973" i="2"/>
  <c r="Q973" i="2" s="1"/>
  <c r="N974" i="2"/>
  <c r="Q974" i="2" s="1"/>
  <c r="N975" i="2"/>
  <c r="Q975" i="2" s="1"/>
  <c r="N976" i="2"/>
  <c r="Q976" i="2" s="1"/>
  <c r="N977" i="2"/>
  <c r="Q977" i="2" s="1"/>
  <c r="N978" i="2"/>
  <c r="Q978" i="2" s="1"/>
  <c r="W755" i="2" l="1"/>
  <c r="R755" i="2"/>
  <c r="Z755" i="2"/>
  <c r="V949" i="2"/>
  <c r="Y949" i="2"/>
  <c r="S599" i="2"/>
  <c r="R581" i="2"/>
  <c r="S323" i="2"/>
  <c r="Y45" i="2"/>
  <c r="U785" i="2"/>
  <c r="S785" i="2"/>
  <c r="Y785" i="2"/>
  <c r="X785" i="2"/>
  <c r="T785" i="2"/>
  <c r="X615" i="2"/>
  <c r="S615" i="2"/>
  <c r="W615" i="2"/>
  <c r="V615" i="2"/>
  <c r="Z615" i="2"/>
  <c r="R615" i="2"/>
  <c r="AA615" i="2"/>
  <c r="Z598" i="2"/>
  <c r="V598" i="2"/>
  <c r="R598" i="2"/>
  <c r="T598" i="2"/>
  <c r="Y598" i="2"/>
  <c r="U598" i="2"/>
  <c r="X598" i="2"/>
  <c r="S737" i="2"/>
  <c r="AA737" i="2"/>
  <c r="Z742" i="2"/>
  <c r="X742" i="2"/>
  <c r="S742" i="2"/>
  <c r="T742" i="2"/>
  <c r="AA742" i="2"/>
  <c r="T915" i="2"/>
  <c r="Z915" i="2"/>
  <c r="S949" i="2"/>
  <c r="W323" i="2"/>
  <c r="Y736" i="2"/>
  <c r="U736" i="2"/>
  <c r="S736" i="2"/>
  <c r="X736" i="2"/>
  <c r="T736" i="2"/>
  <c r="Z704" i="2"/>
  <c r="R704" i="2"/>
  <c r="V704" i="2"/>
  <c r="V558" i="2"/>
  <c r="W558" i="2"/>
  <c r="Z558" i="2"/>
  <c r="S741" i="2"/>
  <c r="Y741" i="2"/>
  <c r="V618" i="2"/>
  <c r="X618" i="2"/>
  <c r="Y618" i="2"/>
  <c r="U618" i="2"/>
  <c r="T749" i="2"/>
  <c r="U735" i="2"/>
  <c r="AA735" i="2"/>
  <c r="S735" i="2"/>
  <c r="R708" i="2"/>
  <c r="W708" i="2"/>
  <c r="S708" i="2"/>
  <c r="Y581" i="2"/>
  <c r="W581" i="2"/>
  <c r="S581" i="2"/>
  <c r="AA750" i="2"/>
  <c r="Z323" i="2"/>
  <c r="AA622" i="2"/>
  <c r="AA599" i="2"/>
  <c r="S561" i="2"/>
  <c r="AA323" i="2"/>
  <c r="S932" i="2"/>
  <c r="V932" i="2"/>
  <c r="Y932" i="2"/>
  <c r="T932" i="2"/>
  <c r="R932" i="2"/>
  <c r="X932" i="2"/>
  <c r="U932" i="2"/>
  <c r="W700" i="2"/>
  <c r="Y700" i="2"/>
  <c r="T41" i="2"/>
  <c r="Z41" i="2"/>
  <c r="Y41" i="2"/>
  <c r="X41" i="2"/>
  <c r="W41" i="2"/>
  <c r="X613" i="2"/>
  <c r="AA613" i="2"/>
  <c r="U613" i="2"/>
  <c r="Z901" i="2"/>
  <c r="T910" i="2"/>
  <c r="R749" i="2"/>
  <c r="U749" i="2"/>
  <c r="AA620" i="2"/>
  <c r="AA618" i="2"/>
  <c r="T599" i="2"/>
  <c r="W578" i="2"/>
  <c r="AA561" i="2"/>
  <c r="U770" i="2"/>
  <c r="Y770" i="2"/>
  <c r="T726" i="2"/>
  <c r="S726" i="2"/>
  <c r="V726" i="2"/>
  <c r="Y726" i="2"/>
  <c r="X726" i="2"/>
  <c r="U726" i="2"/>
  <c r="W308" i="2"/>
  <c r="Y308" i="2"/>
  <c r="Z928" i="2"/>
  <c r="V928" i="2"/>
  <c r="AA576" i="2"/>
  <c r="R576" i="2"/>
  <c r="AA949" i="2"/>
  <c r="Z749" i="2"/>
  <c r="S620" i="2"/>
  <c r="V769" i="2"/>
  <c r="T769" i="2"/>
  <c r="AA769" i="2"/>
  <c r="S769" i="2"/>
  <c r="W769" i="2"/>
  <c r="S707" i="2"/>
  <c r="T707" i="2"/>
  <c r="AA707" i="2"/>
  <c r="W707" i="2"/>
  <c r="Y594" i="2"/>
  <c r="V594" i="2"/>
  <c r="X594" i="2"/>
  <c r="Y323" i="2"/>
  <c r="X323" i="2"/>
  <c r="W36" i="2"/>
  <c r="V36" i="2"/>
  <c r="U36" i="2"/>
  <c r="AA36" i="2"/>
  <c r="Z36" i="2"/>
  <c r="R36" i="2"/>
  <c r="Y36" i="2"/>
  <c r="W910" i="2"/>
  <c r="S747" i="2"/>
  <c r="S618" i="2"/>
  <c r="U910" i="2"/>
  <c r="V740" i="2"/>
  <c r="AA744" i="2"/>
  <c r="S743" i="2"/>
  <c r="AA743" i="2"/>
  <c r="AA708" i="2"/>
  <c r="W618" i="2"/>
  <c r="T618" i="2"/>
  <c r="U599" i="2"/>
  <c r="S594" i="2"/>
  <c r="V578" i="2"/>
  <c r="X561" i="2"/>
  <c r="V762" i="2"/>
  <c r="X762" i="2"/>
  <c r="Y762" i="2"/>
  <c r="S762" i="2"/>
  <c r="AA762" i="2"/>
  <c r="T762" i="2"/>
  <c r="V703" i="2"/>
  <c r="Z703" i="2"/>
  <c r="X593" i="2"/>
  <c r="AA593" i="2"/>
  <c r="T593" i="2"/>
  <c r="W593" i="2"/>
  <c r="S593" i="2"/>
  <c r="R306" i="2"/>
  <c r="S956" i="2"/>
  <c r="AA956" i="2"/>
  <c r="W956" i="2"/>
  <c r="Y910" i="2"/>
  <c r="R769" i="2"/>
  <c r="S744" i="2"/>
  <c r="AA741" i="2"/>
  <c r="V743" i="2"/>
  <c r="T708" i="2"/>
  <c r="AA617" i="2"/>
  <c r="S627" i="2"/>
  <c r="Y599" i="2"/>
  <c r="U593" i="2"/>
  <c r="Z578" i="2"/>
  <c r="Y561" i="2"/>
  <c r="AA46" i="2"/>
  <c r="X761" i="2"/>
  <c r="W761" i="2"/>
  <c r="T761" i="2"/>
  <c r="S761" i="2"/>
  <c r="AA761" i="2"/>
  <c r="R897" i="2"/>
  <c r="Y897" i="2"/>
  <c r="S699" i="2"/>
  <c r="Y699" i="2"/>
  <c r="X699" i="2"/>
  <c r="W699" i="2"/>
  <c r="U699" i="2"/>
  <c r="AA699" i="2"/>
  <c r="T699" i="2"/>
  <c r="R550" i="2"/>
  <c r="AA550" i="2"/>
  <c r="AA45" i="2"/>
  <c r="V45" i="2"/>
  <c r="Z45" i="2"/>
  <c r="W749" i="2"/>
  <c r="X620" i="2"/>
  <c r="W599" i="2"/>
  <c r="X599" i="2"/>
  <c r="Z769" i="2"/>
  <c r="V736" i="2"/>
  <c r="T744" i="2"/>
  <c r="V741" i="2"/>
  <c r="W743" i="2"/>
  <c r="X708" i="2"/>
  <c r="S601" i="2"/>
  <c r="R599" i="2"/>
  <c r="Y593" i="2"/>
  <c r="R577" i="2"/>
  <c r="V561" i="2"/>
  <c r="Y46" i="2"/>
  <c r="V754" i="2"/>
  <c r="U754" i="2"/>
  <c r="AA754" i="2"/>
  <c r="R788" i="2"/>
  <c r="V788" i="2"/>
  <c r="U788" i="2"/>
  <c r="T788" i="2"/>
  <c r="Y952" i="2"/>
  <c r="U952" i="2"/>
  <c r="AA952" i="2"/>
  <c r="X952" i="2"/>
  <c r="W776" i="2"/>
  <c r="X776" i="2"/>
  <c r="S572" i="2"/>
  <c r="Z572" i="2"/>
  <c r="V572" i="2"/>
  <c r="R572" i="2"/>
  <c r="W572" i="2"/>
  <c r="V667" i="2"/>
  <c r="Z667" i="2"/>
  <c r="W667" i="2"/>
  <c r="R744" i="2"/>
  <c r="S910" i="2"/>
  <c r="Z910" i="2"/>
  <c r="V744" i="2"/>
  <c r="T561" i="2"/>
  <c r="W741" i="2"/>
  <c r="Y708" i="2"/>
  <c r="W601" i="2"/>
  <c r="V599" i="2"/>
  <c r="R593" i="2"/>
  <c r="V577" i="2"/>
  <c r="Z561" i="2"/>
  <c r="S44" i="2"/>
  <c r="W753" i="2"/>
  <c r="Z753" i="2"/>
  <c r="U753" i="2"/>
  <c r="S753" i="2"/>
  <c r="Y753" i="2"/>
  <c r="X753" i="2"/>
  <c r="T753" i="2"/>
  <c r="V787" i="2"/>
  <c r="W787" i="2"/>
  <c r="V590" i="2"/>
  <c r="S590" i="2"/>
  <c r="W935" i="2"/>
  <c r="X935" i="2"/>
  <c r="T935" i="2"/>
  <c r="AA935" i="2"/>
  <c r="U904" i="2"/>
  <c r="U45" i="2"/>
  <c r="V581" i="2"/>
  <c r="V708" i="2"/>
  <c r="AA601" i="2"/>
  <c r="S560" i="2"/>
  <c r="T44" i="2"/>
  <c r="R622" i="2"/>
  <c r="Z622" i="2"/>
  <c r="Z949" i="2"/>
  <c r="Z600" i="2"/>
  <c r="X600" i="2"/>
  <c r="V600" i="2"/>
  <c r="T600" i="2"/>
  <c r="R600" i="2"/>
  <c r="Y600" i="2"/>
  <c r="U600" i="2"/>
  <c r="U581" i="2"/>
  <c r="W617" i="2"/>
  <c r="U617" i="2"/>
  <c r="Y617" i="2"/>
  <c r="X617" i="2"/>
  <c r="T617" i="2"/>
  <c r="Z617" i="2"/>
  <c r="Z708" i="2"/>
  <c r="T601" i="2"/>
  <c r="W560" i="2"/>
  <c r="X44" i="2"/>
  <c r="S749" i="2"/>
  <c r="R44" i="2"/>
  <c r="AA749" i="2"/>
  <c r="AA740" i="2"/>
  <c r="Y755" i="2"/>
  <c r="Y562" i="2"/>
  <c r="R562" i="2"/>
  <c r="T562" i="2"/>
  <c r="U622" i="2"/>
  <c r="X949" i="2"/>
  <c r="U620" i="2"/>
  <c r="AA667" i="2"/>
  <c r="V786" i="2"/>
  <c r="T735" i="2"/>
  <c r="S667" i="2"/>
  <c r="U601" i="2"/>
  <c r="T901" i="2"/>
  <c r="T740" i="2"/>
  <c r="U741" i="2"/>
  <c r="X735" i="2"/>
  <c r="AA704" i="2"/>
  <c r="U707" i="2"/>
  <c r="T667" i="2"/>
  <c r="R617" i="2"/>
  <c r="AA611" i="2"/>
  <c r="Y601" i="2"/>
  <c r="U597" i="2"/>
  <c r="X560" i="2"/>
  <c r="S298" i="2"/>
  <c r="T331" i="2"/>
  <c r="V40" i="2"/>
  <c r="W744" i="2"/>
  <c r="Y744" i="2"/>
  <c r="U744" i="2"/>
  <c r="Y622" i="2"/>
  <c r="Z743" i="2"/>
  <c r="Y743" i="2"/>
  <c r="U743" i="2"/>
  <c r="X743" i="2"/>
  <c r="T743" i="2"/>
  <c r="V749" i="2"/>
  <c r="X601" i="2"/>
  <c r="AA560" i="2"/>
  <c r="V904" i="2"/>
  <c r="S740" i="2"/>
  <c r="X741" i="2"/>
  <c r="W704" i="2"/>
  <c r="R627" i="2"/>
  <c r="W611" i="2"/>
  <c r="AA598" i="2"/>
  <c r="T560" i="2"/>
  <c r="T306" i="2"/>
  <c r="Z331" i="2"/>
  <c r="Z904" i="2"/>
  <c r="Z785" i="2"/>
  <c r="X901" i="2"/>
  <c r="S904" i="2"/>
  <c r="R785" i="2"/>
  <c r="U740" i="2"/>
  <c r="AA755" i="2"/>
  <c r="Y735" i="2"/>
  <c r="T704" i="2"/>
  <c r="Y707" i="2"/>
  <c r="X667" i="2"/>
  <c r="X611" i="2"/>
  <c r="R601" i="2"/>
  <c r="R596" i="2"/>
  <c r="X592" i="2"/>
  <c r="W298" i="2"/>
  <c r="R327" i="2"/>
  <c r="S36" i="2"/>
  <c r="Z709" i="2"/>
  <c r="Y709" i="2"/>
  <c r="AA709" i="2"/>
  <c r="Z663" i="2"/>
  <c r="R663" i="2"/>
  <c r="X663" i="2"/>
  <c r="S663" i="2"/>
  <c r="T663" i="2"/>
  <c r="AA663" i="2"/>
  <c r="Y663" i="2"/>
  <c r="W663" i="2"/>
  <c r="U663" i="2"/>
  <c r="R560" i="2"/>
  <c r="Y560" i="2"/>
  <c r="Z560" i="2"/>
  <c r="V560" i="2"/>
  <c r="Y904" i="2"/>
  <c r="S622" i="2"/>
  <c r="U748" i="2"/>
  <c r="AA904" i="2"/>
  <c r="S786" i="2"/>
  <c r="Y740" i="2"/>
  <c r="X755" i="2"/>
  <c r="U667" i="2"/>
  <c r="V622" i="2"/>
  <c r="U611" i="2"/>
  <c r="T298" i="2"/>
  <c r="W327" i="2"/>
  <c r="S45" i="2"/>
  <c r="X610" i="2"/>
  <c r="Q483" i="2"/>
  <c r="Q423" i="2"/>
  <c r="X423" i="2" s="1"/>
  <c r="Q403" i="2"/>
  <c r="S403" i="2" s="1"/>
  <c r="Q383" i="2"/>
  <c r="AA383" i="2" s="1"/>
  <c r="V569" i="2"/>
  <c r="S923" i="2"/>
  <c r="Y780" i="2"/>
  <c r="Y624" i="2"/>
  <c r="U610" i="2"/>
  <c r="Q482" i="2"/>
  <c r="Q462" i="2"/>
  <c r="Q442" i="2"/>
  <c r="Q422" i="2"/>
  <c r="Q402" i="2"/>
  <c r="Q382" i="2"/>
  <c r="Y605" i="2"/>
  <c r="S588" i="2"/>
  <c r="Y530" i="2"/>
  <c r="Q465" i="2"/>
  <c r="Q425" i="2"/>
  <c r="Q385" i="2"/>
  <c r="Q485" i="2"/>
  <c r="Q445" i="2"/>
  <c r="Q405" i="2"/>
  <c r="V405" i="2" s="1"/>
  <c r="Q463" i="2"/>
  <c r="AA463" i="2" s="1"/>
  <c r="Y610" i="2"/>
  <c r="W588" i="2"/>
  <c r="W923" i="2"/>
  <c r="AA752" i="2"/>
  <c r="R745" i="2"/>
  <c r="W624" i="2"/>
  <c r="R610" i="2"/>
  <c r="Q480" i="2"/>
  <c r="Q460" i="2"/>
  <c r="Q440" i="2"/>
  <c r="Q420" i="2"/>
  <c r="Q400" i="2"/>
  <c r="Q380" i="2"/>
  <c r="V605" i="2"/>
  <c r="AA588" i="2"/>
  <c r="AA566" i="2"/>
  <c r="V530" i="2"/>
  <c r="X780" i="2"/>
  <c r="Q443" i="2"/>
  <c r="S443" i="2" s="1"/>
  <c r="W779" i="2"/>
  <c r="T923" i="2"/>
  <c r="AA734" i="2"/>
  <c r="Y566" i="2"/>
  <c r="Z956" i="2"/>
  <c r="Y915" i="2"/>
  <c r="X915" i="2"/>
  <c r="V915" i="2"/>
  <c r="S915" i="2"/>
  <c r="R915" i="2"/>
  <c r="Z627" i="2"/>
  <c r="U627" i="2"/>
  <c r="X627" i="2"/>
  <c r="T627" i="2"/>
  <c r="V627" i="2"/>
  <c r="T755" i="2"/>
  <c r="V755" i="2"/>
  <c r="S755" i="2"/>
  <c r="Y602" i="2"/>
  <c r="U602" i="2"/>
  <c r="X602" i="2"/>
  <c r="T602" i="2"/>
  <c r="W602" i="2"/>
  <c r="S602" i="2"/>
  <c r="Z602" i="2"/>
  <c r="V602" i="2"/>
  <c r="Y582" i="2"/>
  <c r="R582" i="2"/>
  <c r="X582" i="2"/>
  <c r="T582" i="2"/>
  <c r="S582" i="2"/>
  <c r="R956" i="2"/>
  <c r="Y779" i="2"/>
  <c r="T577" i="2"/>
  <c r="AA554" i="2"/>
  <c r="V956" i="2"/>
  <c r="X577" i="2"/>
  <c r="Y554" i="2"/>
  <c r="V954" i="2"/>
  <c r="X956" i="2"/>
  <c r="AA602" i="2"/>
  <c r="U577" i="2"/>
  <c r="S550" i="2"/>
  <c r="X954" i="2"/>
  <c r="Q507" i="2"/>
  <c r="X507" i="2" s="1"/>
  <c r="R602" i="2"/>
  <c r="W550" i="2"/>
  <c r="Z316" i="2"/>
  <c r="U316" i="2"/>
  <c r="X316" i="2"/>
  <c r="T316" i="2"/>
  <c r="AA316" i="2"/>
  <c r="W316" i="2"/>
  <c r="S316" i="2"/>
  <c r="W929" i="2"/>
  <c r="V929" i="2"/>
  <c r="R929" i="2"/>
  <c r="Z577" i="2"/>
  <c r="AA577" i="2"/>
  <c r="W577" i="2"/>
  <c r="S577" i="2"/>
  <c r="X557" i="2"/>
  <c r="T557" i="2"/>
  <c r="AA557" i="2"/>
  <c r="W557" i="2"/>
  <c r="Z557" i="2"/>
  <c r="V557" i="2"/>
  <c r="R557" i="2"/>
  <c r="Y557" i="2"/>
  <c r="W319" i="2"/>
  <c r="S319" i="2"/>
  <c r="Z319" i="2"/>
  <c r="V319" i="2"/>
  <c r="Y319" i="2"/>
  <c r="U319" i="2"/>
  <c r="X319" i="2"/>
  <c r="T319" i="2"/>
  <c r="AA319" i="2"/>
  <c r="V613" i="2"/>
  <c r="Z613" i="2"/>
  <c r="W613" i="2"/>
  <c r="S613" i="2"/>
  <c r="AA954" i="2"/>
  <c r="Q806" i="2"/>
  <c r="X806" i="2" s="1"/>
  <c r="T613" i="2"/>
  <c r="Y316" i="2"/>
  <c r="S928" i="2"/>
  <c r="U928" i="2"/>
  <c r="T928" i="2"/>
  <c r="Y576" i="2"/>
  <c r="U576" i="2"/>
  <c r="X576" i="2"/>
  <c r="T576" i="2"/>
  <c r="W576" i="2"/>
  <c r="S576" i="2"/>
  <c r="Z576" i="2"/>
  <c r="V576" i="2"/>
  <c r="W556" i="2"/>
  <c r="Y556" i="2"/>
  <c r="X37" i="2"/>
  <c r="Z37" i="2"/>
  <c r="AA37" i="2"/>
  <c r="U609" i="2"/>
  <c r="X609" i="2"/>
  <c r="T609" i="2"/>
  <c r="AA609" i="2"/>
  <c r="S609" i="2"/>
  <c r="Z609" i="2"/>
  <c r="V609" i="2"/>
  <c r="R609" i="2"/>
  <c r="Z608" i="2"/>
  <c r="V608" i="2"/>
  <c r="W608" i="2"/>
  <c r="S608" i="2"/>
  <c r="S725" i="2"/>
  <c r="Y725" i="2"/>
  <c r="U725" i="2"/>
  <c r="W725" i="2"/>
  <c r="AA725" i="2"/>
  <c r="Z725" i="2"/>
  <c r="V725" i="2"/>
  <c r="Y956" i="2"/>
  <c r="U956" i="2"/>
  <c r="Z550" i="2"/>
  <c r="V550" i="2"/>
  <c r="Y550" i="2"/>
  <c r="U550" i="2"/>
  <c r="X550" i="2"/>
  <c r="X754" i="2"/>
  <c r="T754" i="2"/>
  <c r="S754" i="2"/>
  <c r="Y754" i="2"/>
  <c r="Z788" i="2"/>
  <c r="W788" i="2"/>
  <c r="AA788" i="2"/>
  <c r="AA683" i="2"/>
  <c r="Y683" i="2"/>
  <c r="U683" i="2"/>
  <c r="Y56" i="2"/>
  <c r="V56" i="2"/>
  <c r="R56" i="2"/>
  <c r="T56" i="2"/>
  <c r="S56" i="2"/>
  <c r="V34" i="2"/>
  <c r="Y34" i="2"/>
  <c r="W782" i="2"/>
  <c r="U782" i="2"/>
  <c r="V782" i="2"/>
  <c r="S782" i="2"/>
  <c r="AA782" i="2"/>
  <c r="Y613" i="2"/>
  <c r="Y302" i="2"/>
  <c r="U302" i="2"/>
  <c r="T302" i="2"/>
  <c r="AA302" i="2"/>
  <c r="W302" i="2"/>
  <c r="R722" i="2"/>
  <c r="X722" i="2"/>
  <c r="S722" i="2"/>
  <c r="Y958" i="2"/>
  <c r="T722" i="2"/>
  <c r="R613" i="2"/>
  <c r="Z302" i="2"/>
  <c r="X591" i="2"/>
  <c r="T591" i="2"/>
  <c r="AA591" i="2"/>
  <c r="W591" i="2"/>
  <c r="S591" i="2"/>
  <c r="Z954" i="2"/>
  <c r="AA915" i="2"/>
  <c r="T781" i="2"/>
  <c r="Z722" i="2"/>
  <c r="T725" i="2"/>
  <c r="V683" i="2"/>
  <c r="W627" i="2"/>
  <c r="W609" i="2"/>
  <c r="Q489" i="2"/>
  <c r="Q469" i="2"/>
  <c r="Q449" i="2"/>
  <c r="Q429" i="2"/>
  <c r="W429" i="2" s="1"/>
  <c r="Q409" i="2"/>
  <c r="Z409" i="2" s="1"/>
  <c r="Q389" i="2"/>
  <c r="AA389" i="2" s="1"/>
  <c r="Q369" i="2"/>
  <c r="AA369" i="2" s="1"/>
  <c r="S573" i="2"/>
  <c r="S302" i="2"/>
  <c r="R626" i="2"/>
  <c r="Y626" i="2"/>
  <c r="U626" i="2"/>
  <c r="X626" i="2"/>
  <c r="T626" i="2"/>
  <c r="AA626" i="2"/>
  <c r="W626" i="2"/>
  <c r="Y590" i="2"/>
  <c r="R590" i="2"/>
  <c r="X590" i="2"/>
  <c r="T590" i="2"/>
  <c r="V55" i="2"/>
  <c r="X55" i="2"/>
  <c r="V574" i="2"/>
  <c r="AA574" i="2"/>
  <c r="W574" i="2"/>
  <c r="R926" i="2"/>
  <c r="Y35" i="2"/>
  <c r="S35" i="2"/>
  <c r="V300" i="2"/>
  <c r="X300" i="2"/>
  <c r="X725" i="2"/>
  <c r="Z574" i="2"/>
  <c r="W915" i="2"/>
  <c r="Z781" i="2"/>
  <c r="X781" i="2"/>
  <c r="V722" i="2"/>
  <c r="R725" i="2"/>
  <c r="T683" i="2"/>
  <c r="AA627" i="2"/>
  <c r="Q488" i="2"/>
  <c r="Q468" i="2"/>
  <c r="Q448" i="2"/>
  <c r="Q428" i="2"/>
  <c r="Q408" i="2"/>
  <c r="Q388" i="2"/>
  <c r="Z388" i="2" s="1"/>
  <c r="Q368" i="2"/>
  <c r="U368" i="2" s="1"/>
  <c r="X302" i="2"/>
  <c r="T37" i="2"/>
  <c r="Y746" i="2"/>
  <c r="V746" i="2"/>
  <c r="T746" i="2"/>
  <c r="S746" i="2"/>
  <c r="T780" i="2"/>
  <c r="S780" i="2"/>
  <c r="T589" i="2"/>
  <c r="AA589" i="2"/>
  <c r="W589" i="2"/>
  <c r="S589" i="2"/>
  <c r="Z589" i="2"/>
  <c r="V589" i="2"/>
  <c r="R589" i="2"/>
  <c r="Y589" i="2"/>
  <c r="U589" i="2"/>
  <c r="R54" i="2"/>
  <c r="V54" i="2"/>
  <c r="Y32" i="2"/>
  <c r="R32" i="2"/>
  <c r="T32" i="2"/>
  <c r="R38" i="2"/>
  <c r="V38" i="2"/>
  <c r="Z573" i="2"/>
  <c r="V573" i="2"/>
  <c r="R573" i="2"/>
  <c r="U573" i="2"/>
  <c r="X573" i="2"/>
  <c r="T573" i="2"/>
  <c r="AA722" i="2"/>
  <c r="AA608" i="2"/>
  <c r="AA573" i="2"/>
  <c r="S929" i="2"/>
  <c r="U915" i="2"/>
  <c r="U722" i="2"/>
  <c r="T608" i="2"/>
  <c r="Y573" i="2"/>
  <c r="Y37" i="2"/>
  <c r="U772" i="2"/>
  <c r="T772" i="2"/>
  <c r="Z607" i="2"/>
  <c r="AA607" i="2"/>
  <c r="W607" i="2"/>
  <c r="S607" i="2"/>
  <c r="T587" i="2"/>
  <c r="AA587" i="2"/>
  <c r="W587" i="2"/>
  <c r="S587" i="2"/>
  <c r="Z587" i="2"/>
  <c r="V587" i="2"/>
  <c r="R587" i="2"/>
  <c r="Y587" i="2"/>
  <c r="U587" i="2"/>
  <c r="W760" i="2"/>
  <c r="X760" i="2"/>
  <c r="T760" i="2"/>
  <c r="S760" i="2"/>
  <c r="V760" i="2"/>
  <c r="Y760" i="2"/>
  <c r="R752" i="2"/>
  <c r="V752" i="2"/>
  <c r="Z752" i="2"/>
  <c r="W752" i="2"/>
  <c r="X530" i="2"/>
  <c r="T530" i="2"/>
  <c r="AA530" i="2"/>
  <c r="W530" i="2"/>
  <c r="S530" i="2"/>
  <c r="U773" i="2"/>
  <c r="X773" i="2"/>
  <c r="T773" i="2"/>
  <c r="W773" i="2"/>
  <c r="R624" i="2"/>
  <c r="Z624" i="2"/>
  <c r="AA929" i="2"/>
  <c r="U745" i="2"/>
  <c r="X745" i="2"/>
  <c r="T745" i="2"/>
  <c r="Z745" i="2"/>
  <c r="W745" i="2"/>
  <c r="V745" i="2"/>
  <c r="AA745" i="2"/>
  <c r="V779" i="2"/>
  <c r="R779" i="2"/>
  <c r="AA612" i="2"/>
  <c r="V612" i="2"/>
  <c r="R612" i="2"/>
  <c r="V588" i="2"/>
  <c r="R588" i="2"/>
  <c r="Y588" i="2"/>
  <c r="AA779" i="2"/>
  <c r="Y722" i="2"/>
  <c r="X608" i="2"/>
  <c r="R37" i="2"/>
  <c r="W34" i="2"/>
  <c r="W781" i="2"/>
  <c r="R781" i="2"/>
  <c r="V781" i="2"/>
  <c r="S781" i="2"/>
  <c r="AA781" i="2"/>
  <c r="U781" i="2"/>
  <c r="T929" i="2"/>
  <c r="X929" i="2"/>
  <c r="T782" i="2"/>
  <c r="S779" i="2"/>
  <c r="Z683" i="2"/>
  <c r="W683" i="2"/>
  <c r="U608" i="2"/>
  <c r="Q484" i="2"/>
  <c r="Q464" i="2"/>
  <c r="Q444" i="2"/>
  <c r="Q424" i="2"/>
  <c r="Q404" i="2"/>
  <c r="Q384" i="2"/>
  <c r="U591" i="2"/>
  <c r="V37" i="2"/>
  <c r="AA34" i="2"/>
  <c r="R683" i="2"/>
  <c r="Y608" i="2"/>
  <c r="Y591" i="2"/>
  <c r="X56" i="2"/>
  <c r="U34" i="2"/>
  <c r="S49" i="2"/>
  <c r="Y49" i="2"/>
  <c r="U49" i="2"/>
  <c r="Y324" i="2"/>
  <c r="U324" i="2"/>
  <c r="T324" i="2"/>
  <c r="AA324" i="2"/>
  <c r="W324" i="2"/>
  <c r="Y574" i="2"/>
  <c r="U929" i="2"/>
  <c r="X782" i="2"/>
  <c r="T956" i="2"/>
  <c r="Y929" i="2"/>
  <c r="Y782" i="2"/>
  <c r="X779" i="2"/>
  <c r="S745" i="2"/>
  <c r="R608" i="2"/>
  <c r="R591" i="2"/>
  <c r="S557" i="2"/>
  <c r="U53" i="2"/>
  <c r="Q474" i="2"/>
  <c r="Q454" i="2"/>
  <c r="Q434" i="2"/>
  <c r="Y434" i="2" s="1"/>
  <c r="Q414" i="2"/>
  <c r="Q394" i="2"/>
  <c r="Q374" i="2"/>
  <c r="V606" i="2"/>
  <c r="AA572" i="2"/>
  <c r="T546" i="2"/>
  <c r="Y53" i="2"/>
  <c r="R41" i="2"/>
  <c r="R52" i="2"/>
  <c r="T36" i="2"/>
  <c r="Q473" i="2"/>
  <c r="Q453" i="2"/>
  <c r="AA453" i="2" s="1"/>
  <c r="Q433" i="2"/>
  <c r="AA433" i="2" s="1"/>
  <c r="Q413" i="2"/>
  <c r="AA413" i="2" s="1"/>
  <c r="Q393" i="2"/>
  <c r="AA393" i="2" s="1"/>
  <c r="Q373" i="2"/>
  <c r="AA373" i="2" s="1"/>
  <c r="T611" i="2"/>
  <c r="Z606" i="2"/>
  <c r="T572" i="2"/>
  <c r="X546" i="2"/>
  <c r="AA298" i="2"/>
  <c r="Z53" i="2"/>
  <c r="V41" i="2"/>
  <c r="V52" i="2"/>
  <c r="X36" i="2"/>
  <c r="Q472" i="2"/>
  <c r="Q452" i="2"/>
  <c r="Q432" i="2"/>
  <c r="Q412" i="2"/>
  <c r="Q392" i="2"/>
  <c r="Q372" i="2"/>
  <c r="X572" i="2"/>
  <c r="U546" i="2"/>
  <c r="Q491" i="2"/>
  <c r="AA491" i="2" s="1"/>
  <c r="Q471" i="2"/>
  <c r="S471" i="2" s="1"/>
  <c r="Q451" i="2"/>
  <c r="AA451" i="2" s="1"/>
  <c r="Q431" i="2"/>
  <c r="X431" i="2" s="1"/>
  <c r="Q411" i="2"/>
  <c r="S411" i="2" s="1"/>
  <c r="Q391" i="2"/>
  <c r="Q371" i="2"/>
  <c r="AA371" i="2" s="1"/>
  <c r="U572" i="2"/>
  <c r="Y546" i="2"/>
  <c r="X48" i="2"/>
  <c r="Q490" i="2"/>
  <c r="U490" i="2" s="1"/>
  <c r="Q470" i="2"/>
  <c r="R470" i="2" s="1"/>
  <c r="Q450" i="2"/>
  <c r="Q430" i="2"/>
  <c r="R430" i="2" s="1"/>
  <c r="Q410" i="2"/>
  <c r="T410" i="2" s="1"/>
  <c r="Q390" i="2"/>
  <c r="Q370" i="2"/>
  <c r="T370" i="2" s="1"/>
  <c r="Y572" i="2"/>
  <c r="R546" i="2"/>
  <c r="R48" i="2"/>
  <c r="V44" i="2"/>
  <c r="R949" i="2"/>
  <c r="W901" i="2"/>
  <c r="S952" i="2"/>
  <c r="U768" i="2"/>
  <c r="U762" i="2"/>
  <c r="X900" i="2"/>
  <c r="U759" i="2"/>
  <c r="U751" i="2"/>
  <c r="V733" i="2"/>
  <c r="Z729" i="2"/>
  <c r="R735" i="2"/>
  <c r="X703" i="2"/>
  <c r="V620" i="2"/>
  <c r="U623" i="2"/>
  <c r="S606" i="2"/>
  <c r="AA592" i="2"/>
  <c r="X565" i="2"/>
  <c r="W561" i="2"/>
  <c r="U558" i="2"/>
  <c r="Q190" i="2"/>
  <c r="T190" i="2" s="1"/>
  <c r="U323" i="2"/>
  <c r="S40" i="2"/>
  <c r="W952" i="2"/>
  <c r="W733" i="2"/>
  <c r="Q481" i="2"/>
  <c r="Q461" i="2"/>
  <c r="AA461" i="2" s="1"/>
  <c r="Q441" i="2"/>
  <c r="Q421" i="2"/>
  <c r="Q401" i="2"/>
  <c r="Q381" i="2"/>
  <c r="W606" i="2"/>
  <c r="U565" i="2"/>
  <c r="T40" i="2"/>
  <c r="Z733" i="2"/>
  <c r="Q479" i="2"/>
  <c r="Q459" i="2"/>
  <c r="X459" i="2" s="1"/>
  <c r="Q439" i="2"/>
  <c r="X439" i="2" s="1"/>
  <c r="Q419" i="2"/>
  <c r="W419" i="2" s="1"/>
  <c r="Q399" i="2"/>
  <c r="S399" i="2" s="1"/>
  <c r="Q379" i="2"/>
  <c r="AA379" i="2" s="1"/>
  <c r="T606" i="2"/>
  <c r="W53" i="2"/>
  <c r="T949" i="2"/>
  <c r="R901" i="2"/>
  <c r="R921" i="2"/>
  <c r="S766" i="2"/>
  <c r="X749" i="2"/>
  <c r="T733" i="2"/>
  <c r="W729" i="2"/>
  <c r="U708" i="2"/>
  <c r="R667" i="2"/>
  <c r="Y620" i="2"/>
  <c r="Q478" i="2"/>
  <c r="W478" i="2" s="1"/>
  <c r="Q458" i="2"/>
  <c r="V458" i="2" s="1"/>
  <c r="Q438" i="2"/>
  <c r="Q418" i="2"/>
  <c r="T418" i="2" s="1"/>
  <c r="Q398" i="2"/>
  <c r="R398" i="2" s="1"/>
  <c r="Q378" i="2"/>
  <c r="AA378" i="2" s="1"/>
  <c r="X606" i="2"/>
  <c r="T594" i="2"/>
  <c r="Y592" i="2"/>
  <c r="U583" i="2"/>
  <c r="S578" i="2"/>
  <c r="U561" i="2"/>
  <c r="Y534" i="2"/>
  <c r="AA518" i="2"/>
  <c r="Q206" i="2"/>
  <c r="AA53" i="2"/>
  <c r="AA41" i="2"/>
  <c r="X733" i="2"/>
  <c r="U606" i="2"/>
  <c r="S546" i="2"/>
  <c r="Q29" i="2"/>
  <c r="U29" i="2" s="1"/>
  <c r="T53" i="2"/>
  <c r="U949" i="2"/>
  <c r="S935" i="2"/>
  <c r="V901" i="2"/>
  <c r="W921" i="2"/>
  <c r="Q798" i="2"/>
  <c r="S798" i="2" s="1"/>
  <c r="V742" i="2"/>
  <c r="X766" i="2"/>
  <c r="U733" i="2"/>
  <c r="Y729" i="2"/>
  <c r="AA718" i="2"/>
  <c r="S617" i="2"/>
  <c r="Q476" i="2"/>
  <c r="Y476" i="2" s="1"/>
  <c r="Q456" i="2"/>
  <c r="Q436" i="2"/>
  <c r="Q416" i="2"/>
  <c r="Q396" i="2"/>
  <c r="Q376" i="2"/>
  <c r="R594" i="2"/>
  <c r="X578" i="2"/>
  <c r="X53" i="2"/>
  <c r="U41" i="2"/>
  <c r="T52" i="2"/>
  <c r="W742" i="2"/>
  <c r="R556" i="2"/>
  <c r="W897" i="2"/>
  <c r="Z777" i="2"/>
  <c r="W777" i="2"/>
  <c r="AA748" i="2"/>
  <c r="Y900" i="2"/>
  <c r="AA765" i="2"/>
  <c r="T747" i="2"/>
  <c r="R718" i="2"/>
  <c r="S718" i="2"/>
  <c r="U717" i="2"/>
  <c r="AA700" i="2"/>
  <c r="R675" i="2"/>
  <c r="T671" i="2"/>
  <c r="X625" i="2"/>
  <c r="S621" i="2"/>
  <c r="S630" i="2"/>
  <c r="W629" i="2"/>
  <c r="T612" i="2"/>
  <c r="W597" i="2"/>
  <c r="T596" i="2"/>
  <c r="X585" i="2"/>
  <c r="Y584" i="2"/>
  <c r="R580" i="2"/>
  <c r="AA556" i="2"/>
  <c r="X514" i="2"/>
  <c r="AA308" i="2"/>
  <c r="X304" i="2"/>
  <c r="S300" i="2"/>
  <c r="W49" i="2"/>
  <c r="R35" i="2"/>
  <c r="W750" i="2"/>
  <c r="V765" i="2"/>
  <c r="V897" i="2"/>
  <c r="R777" i="2"/>
  <c r="AA776" i="2"/>
  <c r="S748" i="2"/>
  <c r="S765" i="2"/>
  <c r="X747" i="2"/>
  <c r="S717" i="2"/>
  <c r="T718" i="2"/>
  <c r="Y717" i="2"/>
  <c r="T700" i="2"/>
  <c r="U625" i="2"/>
  <c r="W621" i="2"/>
  <c r="Y630" i="2"/>
  <c r="AA629" i="2"/>
  <c r="X612" i="2"/>
  <c r="AA597" i="2"/>
  <c r="X596" i="2"/>
  <c r="U585" i="2"/>
  <c r="R584" i="2"/>
  <c r="V580" i="2"/>
  <c r="S568" i="2"/>
  <c r="T556" i="2"/>
  <c r="U514" i="2"/>
  <c r="T308" i="2"/>
  <c r="U304" i="2"/>
  <c r="W300" i="2"/>
  <c r="AA49" i="2"/>
  <c r="V35" i="2"/>
  <c r="V748" i="2"/>
  <c r="U776" i="2"/>
  <c r="Y748" i="2"/>
  <c r="Y597" i="2"/>
  <c r="Z514" i="2"/>
  <c r="V778" i="2"/>
  <c r="Y778" i="2"/>
  <c r="U900" i="2"/>
  <c r="U775" i="2"/>
  <c r="AA897" i="2"/>
  <c r="V776" i="2"/>
  <c r="V750" i="2"/>
  <c r="S776" i="2"/>
  <c r="T748" i="2"/>
  <c r="T765" i="2"/>
  <c r="U747" i="2"/>
  <c r="W718" i="2"/>
  <c r="Z718" i="2"/>
  <c r="X700" i="2"/>
  <c r="Y625" i="2"/>
  <c r="AA621" i="2"/>
  <c r="T630" i="2"/>
  <c r="U612" i="2"/>
  <c r="T597" i="2"/>
  <c r="U596" i="2"/>
  <c r="Y585" i="2"/>
  <c r="V584" i="2"/>
  <c r="Z580" i="2"/>
  <c r="W568" i="2"/>
  <c r="X556" i="2"/>
  <c r="Y514" i="2"/>
  <c r="X308" i="2"/>
  <c r="Y304" i="2"/>
  <c r="AA300" i="2"/>
  <c r="T49" i="2"/>
  <c r="Z35" i="2"/>
  <c r="S38" i="2"/>
  <c r="Z897" i="2"/>
  <c r="U897" i="2"/>
  <c r="Q794" i="2"/>
  <c r="AA794" i="2" s="1"/>
  <c r="Z775" i="2"/>
  <c r="T776" i="2"/>
  <c r="T900" i="2"/>
  <c r="X765" i="2"/>
  <c r="Y747" i="2"/>
  <c r="X717" i="2"/>
  <c r="V718" i="2"/>
  <c r="U700" i="2"/>
  <c r="S625" i="2"/>
  <c r="X630" i="2"/>
  <c r="Y612" i="2"/>
  <c r="X597" i="2"/>
  <c r="Y596" i="2"/>
  <c r="R585" i="2"/>
  <c r="Z584" i="2"/>
  <c r="AA568" i="2"/>
  <c r="U556" i="2"/>
  <c r="R514" i="2"/>
  <c r="U308" i="2"/>
  <c r="T300" i="2"/>
  <c r="X49" i="2"/>
  <c r="X38" i="2"/>
  <c r="R750" i="2"/>
  <c r="R765" i="2"/>
  <c r="Z747" i="2"/>
  <c r="AA778" i="2"/>
  <c r="Y776" i="2"/>
  <c r="S750" i="2"/>
  <c r="W747" i="2"/>
  <c r="V777" i="2"/>
  <c r="V747" i="2"/>
  <c r="S900" i="2"/>
  <c r="T777" i="2"/>
  <c r="Y718" i="2"/>
  <c r="V700" i="2"/>
  <c r="U630" i="2"/>
  <c r="U629" i="2"/>
  <c r="Z612" i="2"/>
  <c r="R597" i="2"/>
  <c r="Z596" i="2"/>
  <c r="S584" i="2"/>
  <c r="W580" i="2"/>
  <c r="U568" i="2"/>
  <c r="V556" i="2"/>
  <c r="Y300" i="2"/>
  <c r="R49" i="2"/>
  <c r="W35" i="2"/>
  <c r="Z50" i="2"/>
  <c r="R300" i="2"/>
  <c r="Z766" i="2"/>
  <c r="Z765" i="2"/>
  <c r="Z900" i="2"/>
  <c r="Y765" i="2"/>
  <c r="U300" i="2"/>
  <c r="S897" i="2"/>
  <c r="Q802" i="2"/>
  <c r="Q790" i="2"/>
  <c r="R747" i="2"/>
  <c r="S778" i="2"/>
  <c r="T750" i="2"/>
  <c r="AA900" i="2"/>
  <c r="X777" i="2"/>
  <c r="X718" i="2"/>
  <c r="T717" i="2"/>
  <c r="Z700" i="2"/>
  <c r="V675" i="2"/>
  <c r="V621" i="2"/>
  <c r="Z630" i="2"/>
  <c r="Y629" i="2"/>
  <c r="V597" i="2"/>
  <c r="W584" i="2"/>
  <c r="AA580" i="2"/>
  <c r="Y568" i="2"/>
  <c r="Z556" i="2"/>
  <c r="Z312" i="2"/>
  <c r="Z304" i="2"/>
  <c r="Q25" i="2"/>
  <c r="W25" i="2" s="1"/>
  <c r="R53" i="2"/>
  <c r="V49" i="2"/>
  <c r="S37" i="2"/>
  <c r="AA35" i="2"/>
  <c r="S48" i="2"/>
  <c r="T42" i="2"/>
  <c r="Z34" i="2"/>
  <c r="R742" i="2"/>
  <c r="Z585" i="2"/>
  <c r="Q966" i="2"/>
  <c r="U966" i="2" s="1"/>
  <c r="T897" i="2"/>
  <c r="T778" i="2"/>
  <c r="X750" i="2"/>
  <c r="V900" i="2"/>
  <c r="U777" i="2"/>
  <c r="Z717" i="2"/>
  <c r="V717" i="2"/>
  <c r="AA675" i="2"/>
  <c r="T675" i="2"/>
  <c r="Z621" i="2"/>
  <c r="T621" i="2"/>
  <c r="V630" i="2"/>
  <c r="R629" i="2"/>
  <c r="Z597" i="2"/>
  <c r="S585" i="2"/>
  <c r="AA584" i="2"/>
  <c r="T580" i="2"/>
  <c r="R568" i="2"/>
  <c r="S514" i="2"/>
  <c r="T312" i="2"/>
  <c r="S304" i="2"/>
  <c r="Z49" i="2"/>
  <c r="S41" i="2"/>
  <c r="W37" i="2"/>
  <c r="T35" i="2"/>
  <c r="S54" i="2"/>
  <c r="T48" i="2"/>
  <c r="R42" i="2"/>
  <c r="Z744" i="2"/>
  <c r="R700" i="2"/>
  <c r="U50" i="2"/>
  <c r="Q879" i="2"/>
  <c r="W879" i="2" s="1"/>
  <c r="X897" i="2"/>
  <c r="X778" i="2"/>
  <c r="U750" i="2"/>
  <c r="R900" i="2"/>
  <c r="AA717" i="2"/>
  <c r="S675" i="2"/>
  <c r="W675" i="2"/>
  <c r="X675" i="2"/>
  <c r="X621" i="2"/>
  <c r="AA630" i="2"/>
  <c r="V629" i="2"/>
  <c r="S612" i="2"/>
  <c r="S596" i="2"/>
  <c r="W585" i="2"/>
  <c r="T584" i="2"/>
  <c r="X580" i="2"/>
  <c r="V568" i="2"/>
  <c r="W514" i="2"/>
  <c r="Z308" i="2"/>
  <c r="W304" i="2"/>
  <c r="Q210" i="2"/>
  <c r="X210" i="2" s="1"/>
  <c r="Q198" i="2"/>
  <c r="T198" i="2" s="1"/>
  <c r="X35" i="2"/>
  <c r="X54" i="2"/>
  <c r="S580" i="2"/>
  <c r="X568" i="2"/>
  <c r="Y750" i="2"/>
  <c r="AA775" i="2"/>
  <c r="R717" i="2"/>
  <c r="S700" i="2"/>
  <c r="U675" i="2"/>
  <c r="Z625" i="2"/>
  <c r="V625" i="2"/>
  <c r="U621" i="2"/>
  <c r="R630" i="2"/>
  <c r="Z629" i="2"/>
  <c r="W612" i="2"/>
  <c r="W596" i="2"/>
  <c r="AA585" i="2"/>
  <c r="X584" i="2"/>
  <c r="U580" i="2"/>
  <c r="S556" i="2"/>
  <c r="AA514" i="2"/>
  <c r="S308" i="2"/>
  <c r="AA304" i="2"/>
  <c r="U35" i="2"/>
  <c r="R768" i="2"/>
  <c r="Z675" i="2"/>
  <c r="T625" i="2"/>
  <c r="Y621" i="2"/>
  <c r="Z300" i="2"/>
  <c r="S52" i="2"/>
  <c r="V48" i="2"/>
  <c r="X40" i="2"/>
  <c r="Q654" i="2"/>
  <c r="Q650" i="2"/>
  <c r="R650" i="2" s="1"/>
  <c r="Q646" i="2"/>
  <c r="T646" i="2" s="1"/>
  <c r="Q642" i="2"/>
  <c r="S642" i="2" s="1"/>
  <c r="Q638" i="2"/>
  <c r="X638" i="2" s="1"/>
  <c r="Q634" i="2"/>
  <c r="X634" i="2" s="1"/>
  <c r="T566" i="2"/>
  <c r="R566" i="2"/>
  <c r="S562" i="2"/>
  <c r="X562" i="2"/>
  <c r="V562" i="2"/>
  <c r="AA558" i="2"/>
  <c r="Y558" i="2"/>
  <c r="T554" i="2"/>
  <c r="R554" i="2"/>
  <c r="S538" i="2"/>
  <c r="X538" i="2"/>
  <c r="V538" i="2"/>
  <c r="W522" i="2"/>
  <c r="U522" i="2"/>
  <c r="Z522" i="2"/>
  <c r="Q363" i="2"/>
  <c r="Z363" i="2" s="1"/>
  <c r="Q359" i="2"/>
  <c r="S359" i="2" s="1"/>
  <c r="Q355" i="2"/>
  <c r="Q351" i="2"/>
  <c r="AA351" i="2" s="1"/>
  <c r="Z332" i="2"/>
  <c r="T332" i="2"/>
  <c r="S312" i="2"/>
  <c r="X312" i="2"/>
  <c r="S306" i="2"/>
  <c r="X306" i="2"/>
  <c r="Q215" i="2"/>
  <c r="S215" i="2" s="1"/>
  <c r="Q211" i="2"/>
  <c r="T211" i="2" s="1"/>
  <c r="Q207" i="2"/>
  <c r="W207" i="2" s="1"/>
  <c r="Q203" i="2"/>
  <c r="X203" i="2" s="1"/>
  <c r="Q199" i="2"/>
  <c r="Q195" i="2"/>
  <c r="Q191" i="2"/>
  <c r="AA191" i="2" s="1"/>
  <c r="S331" i="2"/>
  <c r="X331" i="2"/>
  <c r="V327" i="2"/>
  <c r="AA327" i="2"/>
  <c r="Y327" i="2"/>
  <c r="W54" i="2"/>
  <c r="U54" i="2"/>
  <c r="Z54" i="2"/>
  <c r="AA50" i="2"/>
  <c r="Y50" i="2"/>
  <c r="T46" i="2"/>
  <c r="R46" i="2"/>
  <c r="S42" i="2"/>
  <c r="X42" i="2"/>
  <c r="V42" i="2"/>
  <c r="W38" i="2"/>
  <c r="U38" i="2"/>
  <c r="Z38" i="2"/>
  <c r="S32" i="2"/>
  <c r="X32" i="2"/>
  <c r="V32" i="2"/>
  <c r="W784" i="2"/>
  <c r="Z774" i="2"/>
  <c r="R774" i="2"/>
  <c r="Q884" i="2"/>
  <c r="W594" i="2"/>
  <c r="U594" i="2"/>
  <c r="Z594" i="2"/>
  <c r="W590" i="2"/>
  <c r="U590" i="2"/>
  <c r="Z590" i="2"/>
  <c r="W586" i="2"/>
  <c r="U586" i="2"/>
  <c r="Z586" i="2"/>
  <c r="W582" i="2"/>
  <c r="U582" i="2"/>
  <c r="Z582" i="2"/>
  <c r="AA578" i="2"/>
  <c r="Y578" i="2"/>
  <c r="T574" i="2"/>
  <c r="R574" i="2"/>
  <c r="T570" i="2"/>
  <c r="R570" i="2"/>
  <c r="S566" i="2"/>
  <c r="X566" i="2"/>
  <c r="V566" i="2"/>
  <c r="W562" i="2"/>
  <c r="U562" i="2"/>
  <c r="Z562" i="2"/>
  <c r="T558" i="2"/>
  <c r="R558" i="2"/>
  <c r="S554" i="2"/>
  <c r="X554" i="2"/>
  <c r="V554" i="2"/>
  <c r="W538" i="2"/>
  <c r="U538" i="2"/>
  <c r="Z538" i="2"/>
  <c r="AA522" i="2"/>
  <c r="Y522" i="2"/>
  <c r="S332" i="2"/>
  <c r="X332" i="2"/>
  <c r="S314" i="2"/>
  <c r="W312" i="2"/>
  <c r="U312" i="2"/>
  <c r="W306" i="2"/>
  <c r="U306" i="2"/>
  <c r="R331" i="2"/>
  <c r="W331" i="2"/>
  <c r="U331" i="2"/>
  <c r="Z327" i="2"/>
  <c r="T327" i="2"/>
  <c r="Q6" i="2"/>
  <c r="R6" i="2" s="1"/>
  <c r="Q28" i="2"/>
  <c r="R28" i="2" s="1"/>
  <c r="Q16" i="2"/>
  <c r="X16" i="2" s="1"/>
  <c r="Q12" i="2"/>
  <c r="V12" i="2" s="1"/>
  <c r="AA54" i="2"/>
  <c r="Y54" i="2"/>
  <c r="T50" i="2"/>
  <c r="R50" i="2"/>
  <c r="S46" i="2"/>
  <c r="X46" i="2"/>
  <c r="V46" i="2"/>
  <c r="W42" i="2"/>
  <c r="U42" i="2"/>
  <c r="Z42" i="2"/>
  <c r="AA38" i="2"/>
  <c r="Y38" i="2"/>
  <c r="W32" i="2"/>
  <c r="U32" i="2"/>
  <c r="Z32" i="2"/>
  <c r="Z784" i="2"/>
  <c r="AA594" i="2"/>
  <c r="AA590" i="2"/>
  <c r="AA586" i="2"/>
  <c r="AA582" i="2"/>
  <c r="T578" i="2"/>
  <c r="S574" i="2"/>
  <c r="X574" i="2"/>
  <c r="S570" i="2"/>
  <c r="X570" i="2"/>
  <c r="W566" i="2"/>
  <c r="U566" i="2"/>
  <c r="AA562" i="2"/>
  <c r="S558" i="2"/>
  <c r="X558" i="2"/>
  <c r="W554" i="2"/>
  <c r="U554" i="2"/>
  <c r="AA538" i="2"/>
  <c r="T522" i="2"/>
  <c r="R332" i="2"/>
  <c r="W332" i="2"/>
  <c r="AA312" i="2"/>
  <c r="AA306" i="2"/>
  <c r="Y306" i="2"/>
  <c r="V331" i="2"/>
  <c r="AA331" i="2"/>
  <c r="S327" i="2"/>
  <c r="Q90" i="2"/>
  <c r="Q88" i="2"/>
  <c r="Q86" i="2"/>
  <c r="X86" i="2" s="1"/>
  <c r="Q84" i="2"/>
  <c r="X84" i="2" s="1"/>
  <c r="Q82" i="2"/>
  <c r="T82" i="2" s="1"/>
  <c r="Q80" i="2"/>
  <c r="Q78" i="2"/>
  <c r="X78" i="2" s="1"/>
  <c r="Q76" i="2"/>
  <c r="Z76" i="2" s="1"/>
  <c r="Q74" i="2"/>
  <c r="Q128" i="2"/>
  <c r="W128" i="2" s="1"/>
  <c r="Q124" i="2"/>
  <c r="Z124" i="2" s="1"/>
  <c r="Q120" i="2"/>
  <c r="X120" i="2" s="1"/>
  <c r="T54" i="2"/>
  <c r="S50" i="2"/>
  <c r="X50" i="2"/>
  <c r="W46" i="2"/>
  <c r="U46" i="2"/>
  <c r="AA42" i="2"/>
  <c r="T38" i="2"/>
  <c r="AA32" i="2"/>
  <c r="T310" i="2"/>
  <c r="Z310" i="2"/>
  <c r="Y310" i="2"/>
  <c r="AA310" i="2"/>
  <c r="U310" i="2"/>
  <c r="W310" i="2"/>
  <c r="R51" i="2"/>
  <c r="T51" i="2"/>
  <c r="Y51" i="2"/>
  <c r="AA51" i="2"/>
  <c r="Z51" i="2"/>
  <c r="U51" i="2"/>
  <c r="W51" i="2"/>
  <c r="R43" i="2"/>
  <c r="T43" i="2"/>
  <c r="Y43" i="2"/>
  <c r="AA43" i="2"/>
  <c r="Z43" i="2"/>
  <c r="U43" i="2"/>
  <c r="W43" i="2"/>
  <c r="R39" i="2"/>
  <c r="T39" i="2"/>
  <c r="Y39" i="2"/>
  <c r="AA39" i="2"/>
  <c r="Z39" i="2"/>
  <c r="U39" i="2"/>
  <c r="W39" i="2"/>
  <c r="Z33" i="2"/>
  <c r="U33" i="2"/>
  <c r="W33" i="2"/>
  <c r="V33" i="2"/>
  <c r="X33" i="2"/>
  <c r="S33" i="2"/>
  <c r="R33" i="2"/>
  <c r="T33" i="2"/>
  <c r="T348" i="2"/>
  <c r="R348" i="2"/>
  <c r="Y348" i="2"/>
  <c r="V348" i="2"/>
  <c r="AA348" i="2"/>
  <c r="S348" i="2"/>
  <c r="Z348" i="2"/>
  <c r="T320" i="2"/>
  <c r="Z320" i="2"/>
  <c r="Y320" i="2"/>
  <c r="AA320" i="2"/>
  <c r="V320" i="2"/>
  <c r="U320" i="2"/>
  <c r="W320" i="2"/>
  <c r="R320" i="2"/>
  <c r="T296" i="2"/>
  <c r="Z296" i="2"/>
  <c r="Y296" i="2"/>
  <c r="AA296" i="2"/>
  <c r="U296" i="2"/>
  <c r="W296" i="2"/>
  <c r="Z958" i="2"/>
  <c r="R958" i="2"/>
  <c r="R894" i="2"/>
  <c r="AA894" i="2"/>
  <c r="V318" i="2"/>
  <c r="R318" i="2"/>
  <c r="T318" i="2"/>
  <c r="Z318" i="2"/>
  <c r="Y318" i="2"/>
  <c r="AA318" i="2"/>
  <c r="U318" i="2"/>
  <c r="W318" i="2"/>
  <c r="Y579" i="2"/>
  <c r="AA579" i="2"/>
  <c r="Z579" i="2"/>
  <c r="U579" i="2"/>
  <c r="W579" i="2"/>
  <c r="Y575" i="2"/>
  <c r="AA575" i="2"/>
  <c r="Z575" i="2"/>
  <c r="U575" i="2"/>
  <c r="W575" i="2"/>
  <c r="Y571" i="2"/>
  <c r="AA571" i="2"/>
  <c r="Z571" i="2"/>
  <c r="U571" i="2"/>
  <c r="W571" i="2"/>
  <c r="Y567" i="2"/>
  <c r="AA567" i="2"/>
  <c r="Z567" i="2"/>
  <c r="U567" i="2"/>
  <c r="W567" i="2"/>
  <c r="Y563" i="2"/>
  <c r="AA563" i="2"/>
  <c r="Z563" i="2"/>
  <c r="U563" i="2"/>
  <c r="W563" i="2"/>
  <c r="R559" i="2"/>
  <c r="T559" i="2"/>
  <c r="Y559" i="2"/>
  <c r="AA559" i="2"/>
  <c r="Z559" i="2"/>
  <c r="U559" i="2"/>
  <c r="W559" i="2"/>
  <c r="R555" i="2"/>
  <c r="T555" i="2"/>
  <c r="Y555" i="2"/>
  <c r="AA555" i="2"/>
  <c r="Z555" i="2"/>
  <c r="U555" i="2"/>
  <c r="W555" i="2"/>
  <c r="R542" i="2"/>
  <c r="T542" i="2"/>
  <c r="Y542" i="2"/>
  <c r="AA542" i="2"/>
  <c r="Z542" i="2"/>
  <c r="U542" i="2"/>
  <c r="W542" i="2"/>
  <c r="R526" i="2"/>
  <c r="T526" i="2"/>
  <c r="Y526" i="2"/>
  <c r="AA526" i="2"/>
  <c r="Z526" i="2"/>
  <c r="U526" i="2"/>
  <c r="W526" i="2"/>
  <c r="T335" i="2"/>
  <c r="Z335" i="2"/>
  <c r="Y335" i="2"/>
  <c r="AA335" i="2"/>
  <c r="V335" i="2"/>
  <c r="U335" i="2"/>
  <c r="W335" i="2"/>
  <c r="R335" i="2"/>
  <c r="T347" i="2"/>
  <c r="R347" i="2"/>
  <c r="U347" i="2"/>
  <c r="Y347" i="2"/>
  <c r="AA347" i="2"/>
  <c r="S347" i="2"/>
  <c r="V347" i="2"/>
  <c r="V958" i="2"/>
  <c r="W958" i="2"/>
  <c r="Z894" i="2"/>
  <c r="X926" i="2"/>
  <c r="V926" i="2"/>
  <c r="R775" i="2"/>
  <c r="R759" i="2"/>
  <c r="R751" i="2"/>
  <c r="S775" i="2"/>
  <c r="Y775" i="2"/>
  <c r="S759" i="2"/>
  <c r="Y759" i="2"/>
  <c r="S751" i="2"/>
  <c r="Y751" i="2"/>
  <c r="T709" i="2"/>
  <c r="R709" i="2"/>
  <c r="AA671" i="2"/>
  <c r="W671" i="2"/>
  <c r="X671" i="2"/>
  <c r="R579" i="2"/>
  <c r="S575" i="2"/>
  <c r="V575" i="2"/>
  <c r="T571" i="2"/>
  <c r="X567" i="2"/>
  <c r="R563" i="2"/>
  <c r="S559" i="2"/>
  <c r="V542" i="2"/>
  <c r="X526" i="2"/>
  <c r="U348" i="2"/>
  <c r="S318" i="2"/>
  <c r="S310" i="2"/>
  <c r="Z347" i="2"/>
  <c r="X335" i="2"/>
  <c r="X51" i="2"/>
  <c r="S47" i="2"/>
  <c r="V39" i="2"/>
  <c r="T314" i="2"/>
  <c r="Z314" i="2"/>
  <c r="Y314" i="2"/>
  <c r="AA314" i="2"/>
  <c r="U314" i="2"/>
  <c r="W314" i="2"/>
  <c r="R55" i="2"/>
  <c r="T55" i="2"/>
  <c r="Y55" i="2"/>
  <c r="AA55" i="2"/>
  <c r="Z55" i="2"/>
  <c r="U55" i="2"/>
  <c r="W55" i="2"/>
  <c r="X958" i="2"/>
  <c r="V894" i="2"/>
  <c r="AA958" i="2"/>
  <c r="X894" i="2"/>
  <c r="S894" i="2"/>
  <c r="U894" i="2"/>
  <c r="AA926" i="2"/>
  <c r="Q892" i="2"/>
  <c r="Y892" i="2" s="1"/>
  <c r="Q876" i="2"/>
  <c r="U876" i="2" s="1"/>
  <c r="W926" i="2"/>
  <c r="U926" i="2"/>
  <c r="Z926" i="2"/>
  <c r="Q804" i="2"/>
  <c r="Q800" i="2"/>
  <c r="Q796" i="2"/>
  <c r="W796" i="2" s="1"/>
  <c r="Q792" i="2"/>
  <c r="V775" i="2"/>
  <c r="V759" i="2"/>
  <c r="V751" i="2"/>
  <c r="T775" i="2"/>
  <c r="T759" i="2"/>
  <c r="T751" i="2"/>
  <c r="S709" i="2"/>
  <c r="X709" i="2"/>
  <c r="V709" i="2"/>
  <c r="S671" i="2"/>
  <c r="Q653" i="2"/>
  <c r="X653" i="2" s="1"/>
  <c r="Q649" i="2"/>
  <c r="X649" i="2" s="1"/>
  <c r="Q645" i="2"/>
  <c r="X645" i="2" s="1"/>
  <c r="Q641" i="2"/>
  <c r="X641" i="2" s="1"/>
  <c r="Q637" i="2"/>
  <c r="Z637" i="2" s="1"/>
  <c r="Q633" i="2"/>
  <c r="T633" i="2" s="1"/>
  <c r="Z671" i="2"/>
  <c r="U671" i="2"/>
  <c r="S579" i="2"/>
  <c r="V579" i="2"/>
  <c r="T575" i="2"/>
  <c r="X571" i="2"/>
  <c r="R567" i="2"/>
  <c r="S563" i="2"/>
  <c r="V563" i="2"/>
  <c r="X559" i="2"/>
  <c r="S555" i="2"/>
  <c r="V526" i="2"/>
  <c r="W348" i="2"/>
  <c r="X318" i="2"/>
  <c r="X310" i="2"/>
  <c r="W347" i="2"/>
  <c r="V51" i="2"/>
  <c r="S43" i="2"/>
  <c r="AA33" i="2"/>
  <c r="R47" i="2"/>
  <c r="T47" i="2"/>
  <c r="Y47" i="2"/>
  <c r="AA47" i="2"/>
  <c r="Z47" i="2"/>
  <c r="U47" i="2"/>
  <c r="W47" i="2"/>
  <c r="T958" i="2"/>
  <c r="U958" i="2"/>
  <c r="W894" i="2"/>
  <c r="Y894" i="2"/>
  <c r="S926" i="2"/>
  <c r="W775" i="2"/>
  <c r="W759" i="2"/>
  <c r="W751" i="2"/>
  <c r="W709" i="2"/>
  <c r="U709" i="2"/>
  <c r="R671" i="2"/>
  <c r="V671" i="2"/>
  <c r="Q503" i="2"/>
  <c r="Z503" i="2" s="1"/>
  <c r="Q499" i="2"/>
  <c r="V499" i="2" s="1"/>
  <c r="T579" i="2"/>
  <c r="X575" i="2"/>
  <c r="R571" i="2"/>
  <c r="S567" i="2"/>
  <c r="V567" i="2"/>
  <c r="T563" i="2"/>
  <c r="V559" i="2"/>
  <c r="X555" i="2"/>
  <c r="S542" i="2"/>
  <c r="X348" i="2"/>
  <c r="S320" i="2"/>
  <c r="S296" i="2"/>
  <c r="X347" i="2"/>
  <c r="S55" i="2"/>
  <c r="V47" i="2"/>
  <c r="X43" i="2"/>
  <c r="S39" i="2"/>
  <c r="Y33" i="2"/>
  <c r="Q14" i="2"/>
  <c r="R14" i="2" s="1"/>
  <c r="W56" i="2"/>
  <c r="U56" i="2"/>
  <c r="Z56" i="2"/>
  <c r="W52" i="2"/>
  <c r="U52" i="2"/>
  <c r="Z52" i="2"/>
  <c r="W48" i="2"/>
  <c r="U48" i="2"/>
  <c r="Z48" i="2"/>
  <c r="W44" i="2"/>
  <c r="U44" i="2"/>
  <c r="Z44" i="2"/>
  <c r="W40" i="2"/>
  <c r="U40" i="2"/>
  <c r="Z40" i="2"/>
  <c r="T34" i="2"/>
  <c r="R34" i="2"/>
  <c r="Z760" i="2"/>
  <c r="Z776" i="2"/>
  <c r="Z782" i="2"/>
  <c r="R782" i="2"/>
  <c r="Z758" i="2"/>
  <c r="R758" i="2"/>
  <c r="W730" i="2"/>
  <c r="R730" i="2"/>
  <c r="Q89" i="2"/>
  <c r="X89" i="2" s="1"/>
  <c r="Q87" i="2"/>
  <c r="X87" i="2" s="1"/>
  <c r="Q85" i="2"/>
  <c r="Q83" i="2"/>
  <c r="Q81" i="2"/>
  <c r="Q79" i="2"/>
  <c r="Q77" i="2"/>
  <c r="Q75" i="2"/>
  <c r="AA56" i="2"/>
  <c r="AA52" i="2"/>
  <c r="AA48" i="2"/>
  <c r="AA44" i="2"/>
  <c r="AA40" i="2"/>
  <c r="S34" i="2"/>
  <c r="X34" i="2"/>
  <c r="R760" i="2"/>
  <c r="R776" i="2"/>
  <c r="Q365" i="2"/>
  <c r="R620" i="2"/>
  <c r="Z620" i="2"/>
  <c r="Q962" i="2"/>
  <c r="Q178" i="2"/>
  <c r="AA178" i="2" s="1"/>
  <c r="Q174" i="2"/>
  <c r="AA174" i="2" s="1"/>
  <c r="Q170" i="2"/>
  <c r="X170" i="2" s="1"/>
  <c r="Q166" i="2"/>
  <c r="R166" i="2" s="1"/>
  <c r="Q162" i="2"/>
  <c r="U162" i="2" s="1"/>
  <c r="Q158" i="2"/>
  <c r="R158" i="2" s="1"/>
  <c r="Q154" i="2"/>
  <c r="Q150" i="2"/>
  <c r="W150" i="2" s="1"/>
  <c r="Q146" i="2"/>
  <c r="U146" i="2" s="1"/>
  <c r="Q142" i="2"/>
  <c r="R142" i="2" s="1"/>
  <c r="Q138" i="2"/>
  <c r="T138" i="2" s="1"/>
  <c r="Q134" i="2"/>
  <c r="R134" i="2" s="1"/>
  <c r="Q71" i="2"/>
  <c r="R71" i="2" s="1"/>
  <c r="Q67" i="2"/>
  <c r="X67" i="2" s="1"/>
  <c r="Q63" i="2"/>
  <c r="R63" i="2" s="1"/>
  <c r="Q59" i="2"/>
  <c r="T59" i="2" s="1"/>
  <c r="Q116" i="2"/>
  <c r="Y116" i="2" s="1"/>
  <c r="Q112" i="2"/>
  <c r="AA112" i="2" s="1"/>
  <c r="Q108" i="2"/>
  <c r="Q104" i="2"/>
  <c r="Q100" i="2"/>
  <c r="W100" i="2" s="1"/>
  <c r="Q96" i="2"/>
  <c r="X96" i="2" s="1"/>
  <c r="Q92" i="2"/>
  <c r="T92" i="2" s="1"/>
  <c r="Q31" i="2"/>
  <c r="T31" i="2" s="1"/>
  <c r="Q27" i="2"/>
  <c r="Z27" i="2" s="1"/>
  <c r="Q23" i="2"/>
  <c r="Y23" i="2" s="1"/>
  <c r="Q19" i="2"/>
  <c r="U19" i="2" s="1"/>
  <c r="Q15" i="2"/>
  <c r="X15" i="2" s="1"/>
  <c r="Q7" i="2"/>
  <c r="U7" i="2" s="1"/>
  <c r="X910" i="2"/>
  <c r="R910" i="2"/>
  <c r="AA910" i="2"/>
  <c r="W778" i="2"/>
  <c r="R778" i="2"/>
  <c r="Z778" i="2"/>
  <c r="W762" i="2"/>
  <c r="R762" i="2"/>
  <c r="Z762" i="2"/>
  <c r="W746" i="2"/>
  <c r="R746" i="2"/>
  <c r="Z746" i="2"/>
  <c r="Z780" i="2"/>
  <c r="W780" i="2"/>
  <c r="R780" i="2"/>
  <c r="Z764" i="2"/>
  <c r="W764" i="2"/>
  <c r="R764" i="2"/>
  <c r="Z748" i="2"/>
  <c r="W748" i="2"/>
  <c r="R748" i="2"/>
  <c r="Z736" i="2"/>
  <c r="W736" i="2"/>
  <c r="R736" i="2"/>
  <c r="V310" i="2"/>
  <c r="R310" i="2"/>
  <c r="V296" i="2"/>
  <c r="R296" i="2"/>
  <c r="V314" i="2"/>
  <c r="R314" i="2"/>
  <c r="Q495" i="2"/>
  <c r="Z495" i="2" s="1"/>
  <c r="Q181" i="2"/>
  <c r="Y181" i="2" s="1"/>
  <c r="Q177" i="2"/>
  <c r="W177" i="2" s="1"/>
  <c r="Q173" i="2"/>
  <c r="T173" i="2" s="1"/>
  <c r="Q169" i="2"/>
  <c r="Y169" i="2" s="1"/>
  <c r="Q165" i="2"/>
  <c r="X165" i="2" s="1"/>
  <c r="Q161" i="2"/>
  <c r="T161" i="2" s="1"/>
  <c r="Q157" i="2"/>
  <c r="Q153" i="2"/>
  <c r="AA153" i="2" s="1"/>
  <c r="Q149" i="2"/>
  <c r="T149" i="2" s="1"/>
  <c r="Q145" i="2"/>
  <c r="T145" i="2" s="1"/>
  <c r="Q141" i="2"/>
  <c r="X141" i="2" s="1"/>
  <c r="Q137" i="2"/>
  <c r="Y137" i="2" s="1"/>
  <c r="Q133" i="2"/>
  <c r="X133" i="2" s="1"/>
  <c r="Q24" i="2"/>
  <c r="Z24" i="2" s="1"/>
  <c r="Q20" i="2"/>
  <c r="Y20" i="2" s="1"/>
  <c r="Q8" i="2"/>
  <c r="Y8" i="2" s="1"/>
  <c r="Q4" i="2"/>
  <c r="Y4" i="2" s="1"/>
  <c r="Q30" i="2"/>
  <c r="Y30" i="2" s="1"/>
  <c r="Q26" i="2"/>
  <c r="S26" i="2" s="1"/>
  <c r="Q22" i="2"/>
  <c r="Z22" i="2" s="1"/>
  <c r="Q18" i="2"/>
  <c r="S18" i="2" s="1"/>
  <c r="Q10" i="2"/>
  <c r="Y10" i="2" s="1"/>
  <c r="Z618" i="2"/>
  <c r="R618" i="2"/>
  <c r="V312" i="2"/>
  <c r="R312" i="2"/>
  <c r="V298" i="2"/>
  <c r="R298" i="2"/>
  <c r="Q979" i="2"/>
  <c r="V979" i="2" s="1"/>
  <c r="Q964" i="2"/>
  <c r="W964" i="2" s="1"/>
  <c r="Q960" i="2"/>
  <c r="T960" i="2" s="1"/>
  <c r="Q887" i="2"/>
  <c r="R887" i="2" s="1"/>
  <c r="Q886" i="2"/>
  <c r="X886" i="2" s="1"/>
  <c r="Q889" i="2"/>
  <c r="Y889" i="2" s="1"/>
  <c r="Q881" i="2"/>
  <c r="V881" i="2" s="1"/>
  <c r="Q807" i="2"/>
  <c r="Q816" i="2"/>
  <c r="U816" i="2" s="1"/>
  <c r="Q813" i="2"/>
  <c r="V813" i="2" s="1"/>
  <c r="Q73" i="2"/>
  <c r="Q69" i="2"/>
  <c r="Y69" i="2" s="1"/>
  <c r="Q65" i="2"/>
  <c r="W65" i="2" s="1"/>
  <c r="Q61" i="2"/>
  <c r="Q57" i="2"/>
  <c r="Q21" i="2"/>
  <c r="R21" i="2" s="1"/>
  <c r="Q17" i="2"/>
  <c r="R17" i="2" s="1"/>
  <c r="Q13" i="2"/>
  <c r="V13" i="2" s="1"/>
  <c r="Q9" i="2"/>
  <c r="Z9" i="2" s="1"/>
  <c r="W786" i="2"/>
  <c r="R786" i="2"/>
  <c r="Z786" i="2"/>
  <c r="W770" i="2"/>
  <c r="R770" i="2"/>
  <c r="Z770" i="2"/>
  <c r="W754" i="2"/>
  <c r="R754" i="2"/>
  <c r="Z754" i="2"/>
  <c r="W734" i="2"/>
  <c r="R734" i="2"/>
  <c r="Z734" i="2"/>
  <c r="Y788" i="2"/>
  <c r="S788" i="2"/>
  <c r="Z772" i="2"/>
  <c r="W772" i="2"/>
  <c r="R772" i="2"/>
  <c r="Z756" i="2"/>
  <c r="W756" i="2"/>
  <c r="R756" i="2"/>
  <c r="Z740" i="2"/>
  <c r="W740" i="2"/>
  <c r="R740" i="2"/>
  <c r="W726" i="2"/>
  <c r="R726" i="2"/>
  <c r="V302" i="2"/>
  <c r="R302" i="2"/>
  <c r="V304" i="2"/>
  <c r="R304" i="2"/>
  <c r="V316" i="2"/>
  <c r="R316" i="2"/>
  <c r="Q967" i="2"/>
  <c r="Q505" i="2"/>
  <c r="Q501" i="2"/>
  <c r="W501" i="2" s="1"/>
  <c r="Q497" i="2"/>
  <c r="X497" i="2" s="1"/>
  <c r="Q493" i="2"/>
  <c r="X493" i="2" s="1"/>
  <c r="Z738" i="2"/>
  <c r="W738" i="2"/>
  <c r="R738" i="2"/>
  <c r="V308" i="2"/>
  <c r="R308" i="2"/>
  <c r="Q3" i="2"/>
  <c r="R3" i="2" s="1"/>
  <c r="Q5" i="2"/>
  <c r="Z5" i="2" s="1"/>
  <c r="AA11" i="2"/>
  <c r="Z509" i="2"/>
  <c r="V509" i="2"/>
  <c r="R509" i="2"/>
  <c r="Y509" i="2"/>
  <c r="U509" i="2"/>
  <c r="X509" i="2"/>
  <c r="T509" i="2"/>
  <c r="AA509" i="2"/>
  <c r="W509" i="2"/>
  <c r="S509" i="2"/>
  <c r="Y260" i="2"/>
  <c r="U260" i="2"/>
  <c r="X260" i="2"/>
  <c r="T260" i="2"/>
  <c r="AA260" i="2"/>
  <c r="W260" i="2"/>
  <c r="S260" i="2"/>
  <c r="R260" i="2"/>
  <c r="Z260" i="2"/>
  <c r="V260" i="2"/>
  <c r="Z21" i="2"/>
  <c r="Y21" i="2"/>
  <c r="T21" i="2"/>
  <c r="AA21" i="2"/>
  <c r="Y291" i="2"/>
  <c r="U291" i="2"/>
  <c r="X291" i="2"/>
  <c r="T291" i="2"/>
  <c r="AA291" i="2"/>
  <c r="W291" i="2"/>
  <c r="S291" i="2"/>
  <c r="V291" i="2"/>
  <c r="R291" i="2"/>
  <c r="Z291" i="2"/>
  <c r="Y287" i="2"/>
  <c r="U287" i="2"/>
  <c r="X287" i="2"/>
  <c r="T287" i="2"/>
  <c r="AA287" i="2"/>
  <c r="W287" i="2"/>
  <c r="S287" i="2"/>
  <c r="V287" i="2"/>
  <c r="R287" i="2"/>
  <c r="Z287" i="2"/>
  <c r="Y283" i="2"/>
  <c r="U283" i="2"/>
  <c r="X283" i="2"/>
  <c r="T283" i="2"/>
  <c r="AA283" i="2"/>
  <c r="W283" i="2"/>
  <c r="S283" i="2"/>
  <c r="V283" i="2"/>
  <c r="R283" i="2"/>
  <c r="Z283" i="2"/>
  <c r="Y279" i="2"/>
  <c r="U279" i="2"/>
  <c r="X279" i="2"/>
  <c r="T279" i="2"/>
  <c r="AA279" i="2"/>
  <c r="W279" i="2"/>
  <c r="S279" i="2"/>
  <c r="V279" i="2"/>
  <c r="R279" i="2"/>
  <c r="Z279" i="2"/>
  <c r="Y275" i="2"/>
  <c r="U275" i="2"/>
  <c r="X275" i="2"/>
  <c r="T275" i="2"/>
  <c r="AA275" i="2"/>
  <c r="W275" i="2"/>
  <c r="S275" i="2"/>
  <c r="V275" i="2"/>
  <c r="R275" i="2"/>
  <c r="Z275" i="2"/>
  <c r="Y271" i="2"/>
  <c r="U271" i="2"/>
  <c r="X271" i="2"/>
  <c r="T271" i="2"/>
  <c r="AA271" i="2"/>
  <c r="W271" i="2"/>
  <c r="S271" i="2"/>
  <c r="V271" i="2"/>
  <c r="R271" i="2"/>
  <c r="Z271" i="2"/>
  <c r="Y267" i="2"/>
  <c r="U267" i="2"/>
  <c r="X267" i="2"/>
  <c r="T267" i="2"/>
  <c r="AA267" i="2"/>
  <c r="W267" i="2"/>
  <c r="S267" i="2"/>
  <c r="V267" i="2"/>
  <c r="R267" i="2"/>
  <c r="Z267" i="2"/>
  <c r="Y263" i="2"/>
  <c r="U263" i="2"/>
  <c r="X263" i="2"/>
  <c r="T263" i="2"/>
  <c r="AA263" i="2"/>
  <c r="W263" i="2"/>
  <c r="S263" i="2"/>
  <c r="V263" i="2"/>
  <c r="R263" i="2"/>
  <c r="Z263" i="2"/>
  <c r="Y259" i="2"/>
  <c r="U259" i="2"/>
  <c r="X259" i="2"/>
  <c r="T259" i="2"/>
  <c r="AA259" i="2"/>
  <c r="W259" i="2"/>
  <c r="S259" i="2"/>
  <c r="V259" i="2"/>
  <c r="R259" i="2"/>
  <c r="Z259" i="2"/>
  <c r="Y255" i="2"/>
  <c r="U255" i="2"/>
  <c r="X255" i="2"/>
  <c r="T255" i="2"/>
  <c r="AA255" i="2"/>
  <c r="W255" i="2"/>
  <c r="S255" i="2"/>
  <c r="V255" i="2"/>
  <c r="R255" i="2"/>
  <c r="Z255" i="2"/>
  <c r="Y251" i="2"/>
  <c r="U251" i="2"/>
  <c r="X251" i="2"/>
  <c r="T251" i="2"/>
  <c r="AA251" i="2"/>
  <c r="W251" i="2"/>
  <c r="S251" i="2"/>
  <c r="V251" i="2"/>
  <c r="R251" i="2"/>
  <c r="Z251" i="2"/>
  <c r="Y247" i="2"/>
  <c r="U247" i="2"/>
  <c r="X247" i="2"/>
  <c r="T247" i="2"/>
  <c r="AA247" i="2"/>
  <c r="W247" i="2"/>
  <c r="S247" i="2"/>
  <c r="V247" i="2"/>
  <c r="R247" i="2"/>
  <c r="Z247" i="2"/>
  <c r="Y243" i="2"/>
  <c r="U243" i="2"/>
  <c r="X243" i="2"/>
  <c r="T243" i="2"/>
  <c r="AA243" i="2"/>
  <c r="W243" i="2"/>
  <c r="S243" i="2"/>
  <c r="V243" i="2"/>
  <c r="R243" i="2"/>
  <c r="Z243" i="2"/>
  <c r="Y239" i="2"/>
  <c r="U239" i="2"/>
  <c r="X239" i="2"/>
  <c r="T239" i="2"/>
  <c r="AA239" i="2"/>
  <c r="W239" i="2"/>
  <c r="S239" i="2"/>
  <c r="V239" i="2"/>
  <c r="R239" i="2"/>
  <c r="Z239" i="2"/>
  <c r="Y235" i="2"/>
  <c r="U235" i="2"/>
  <c r="X235" i="2"/>
  <c r="T235" i="2"/>
  <c r="AA235" i="2"/>
  <c r="W235" i="2"/>
  <c r="S235" i="2"/>
  <c r="V235" i="2"/>
  <c r="R235" i="2"/>
  <c r="Z235" i="2"/>
  <c r="Y231" i="2"/>
  <c r="U231" i="2"/>
  <c r="X231" i="2"/>
  <c r="T231" i="2"/>
  <c r="AA231" i="2"/>
  <c r="W231" i="2"/>
  <c r="S231" i="2"/>
  <c r="V231" i="2"/>
  <c r="R231" i="2"/>
  <c r="Z231" i="2"/>
  <c r="Y227" i="2"/>
  <c r="U227" i="2"/>
  <c r="X227" i="2"/>
  <c r="T227" i="2"/>
  <c r="AA227" i="2"/>
  <c r="W227" i="2"/>
  <c r="S227" i="2"/>
  <c r="V227" i="2"/>
  <c r="R227" i="2"/>
  <c r="Z227" i="2"/>
  <c r="Y223" i="2"/>
  <c r="U223" i="2"/>
  <c r="X223" i="2"/>
  <c r="T223" i="2"/>
  <c r="AA223" i="2"/>
  <c r="W223" i="2"/>
  <c r="S223" i="2"/>
  <c r="V223" i="2"/>
  <c r="R223" i="2"/>
  <c r="Z223" i="2"/>
  <c r="Y219" i="2"/>
  <c r="U219" i="2"/>
  <c r="X219" i="2"/>
  <c r="T219" i="2"/>
  <c r="AA219" i="2"/>
  <c r="W219" i="2"/>
  <c r="S219" i="2"/>
  <c r="V219" i="2"/>
  <c r="R219" i="2"/>
  <c r="Z219" i="2"/>
  <c r="Z16" i="2"/>
  <c r="V16" i="2"/>
  <c r="R16" i="2"/>
  <c r="Y16" i="2"/>
  <c r="AA16" i="2"/>
  <c r="Y276" i="2"/>
  <c r="U276" i="2"/>
  <c r="X276" i="2"/>
  <c r="T276" i="2"/>
  <c r="AA276" i="2"/>
  <c r="W276" i="2"/>
  <c r="S276" i="2"/>
  <c r="R276" i="2"/>
  <c r="Z276" i="2"/>
  <c r="V276" i="2"/>
  <c r="Y244" i="2"/>
  <c r="U244" i="2"/>
  <c r="X244" i="2"/>
  <c r="T244" i="2"/>
  <c r="AA244" i="2"/>
  <c r="W244" i="2"/>
  <c r="S244" i="2"/>
  <c r="R244" i="2"/>
  <c r="Z244" i="2"/>
  <c r="V244" i="2"/>
  <c r="Y228" i="2"/>
  <c r="U228" i="2"/>
  <c r="X228" i="2"/>
  <c r="T228" i="2"/>
  <c r="AA228" i="2"/>
  <c r="W228" i="2"/>
  <c r="S228" i="2"/>
  <c r="R228" i="2"/>
  <c r="Z228" i="2"/>
  <c r="V228" i="2"/>
  <c r="U17" i="2"/>
  <c r="W17" i="2"/>
  <c r="Z13" i="2"/>
  <c r="X13" i="2"/>
  <c r="V9" i="2"/>
  <c r="R9" i="2"/>
  <c r="Y9" i="2"/>
  <c r="U9" i="2"/>
  <c r="X9" i="2"/>
  <c r="AA9" i="2"/>
  <c r="Z511" i="2"/>
  <c r="V511" i="2"/>
  <c r="R511" i="2"/>
  <c r="Y511" i="2"/>
  <c r="U511" i="2"/>
  <c r="X511" i="2"/>
  <c r="T511" i="2"/>
  <c r="AA511" i="2"/>
  <c r="W511" i="2"/>
  <c r="S511" i="2"/>
  <c r="Y294" i="2"/>
  <c r="U294" i="2"/>
  <c r="X294" i="2"/>
  <c r="T294" i="2"/>
  <c r="AA294" i="2"/>
  <c r="W294" i="2"/>
  <c r="S294" i="2"/>
  <c r="Z294" i="2"/>
  <c r="V294" i="2"/>
  <c r="R294" i="2"/>
  <c r="Y290" i="2"/>
  <c r="U290" i="2"/>
  <c r="X290" i="2"/>
  <c r="T290" i="2"/>
  <c r="AA290" i="2"/>
  <c r="W290" i="2"/>
  <c r="S290" i="2"/>
  <c r="Z290" i="2"/>
  <c r="V290" i="2"/>
  <c r="R290" i="2"/>
  <c r="Y286" i="2"/>
  <c r="U286" i="2"/>
  <c r="X286" i="2"/>
  <c r="T286" i="2"/>
  <c r="AA286" i="2"/>
  <c r="W286" i="2"/>
  <c r="S286" i="2"/>
  <c r="Z286" i="2"/>
  <c r="V286" i="2"/>
  <c r="R286" i="2"/>
  <c r="Y282" i="2"/>
  <c r="U282" i="2"/>
  <c r="X282" i="2"/>
  <c r="T282" i="2"/>
  <c r="AA282" i="2"/>
  <c r="W282" i="2"/>
  <c r="S282" i="2"/>
  <c r="Z282" i="2"/>
  <c r="V282" i="2"/>
  <c r="R282" i="2"/>
  <c r="Y278" i="2"/>
  <c r="U278" i="2"/>
  <c r="X278" i="2"/>
  <c r="T278" i="2"/>
  <c r="AA278" i="2"/>
  <c r="W278" i="2"/>
  <c r="S278" i="2"/>
  <c r="Z278" i="2"/>
  <c r="V278" i="2"/>
  <c r="R278" i="2"/>
  <c r="Y274" i="2"/>
  <c r="U274" i="2"/>
  <c r="X274" i="2"/>
  <c r="T274" i="2"/>
  <c r="AA274" i="2"/>
  <c r="W274" i="2"/>
  <c r="S274" i="2"/>
  <c r="Z274" i="2"/>
  <c r="V274" i="2"/>
  <c r="R274" i="2"/>
  <c r="Y270" i="2"/>
  <c r="U270" i="2"/>
  <c r="X270" i="2"/>
  <c r="T270" i="2"/>
  <c r="AA270" i="2"/>
  <c r="W270" i="2"/>
  <c r="S270" i="2"/>
  <c r="Z270" i="2"/>
  <c r="V270" i="2"/>
  <c r="R270" i="2"/>
  <c r="Y266" i="2"/>
  <c r="U266" i="2"/>
  <c r="X266" i="2"/>
  <c r="T266" i="2"/>
  <c r="AA266" i="2"/>
  <c r="W266" i="2"/>
  <c r="S266" i="2"/>
  <c r="Z266" i="2"/>
  <c r="V266" i="2"/>
  <c r="R266" i="2"/>
  <c r="Y262" i="2"/>
  <c r="U262" i="2"/>
  <c r="X262" i="2"/>
  <c r="T262" i="2"/>
  <c r="AA262" i="2"/>
  <c r="W262" i="2"/>
  <c r="S262" i="2"/>
  <c r="Z262" i="2"/>
  <c r="V262" i="2"/>
  <c r="R262" i="2"/>
  <c r="Y258" i="2"/>
  <c r="U258" i="2"/>
  <c r="X258" i="2"/>
  <c r="T258" i="2"/>
  <c r="AA258" i="2"/>
  <c r="W258" i="2"/>
  <c r="S258" i="2"/>
  <c r="Z258" i="2"/>
  <c r="V258" i="2"/>
  <c r="R258" i="2"/>
  <c r="Y254" i="2"/>
  <c r="U254" i="2"/>
  <c r="X254" i="2"/>
  <c r="T254" i="2"/>
  <c r="AA254" i="2"/>
  <c r="W254" i="2"/>
  <c r="S254" i="2"/>
  <c r="Z254" i="2"/>
  <c r="V254" i="2"/>
  <c r="R254" i="2"/>
  <c r="Y250" i="2"/>
  <c r="U250" i="2"/>
  <c r="X250" i="2"/>
  <c r="T250" i="2"/>
  <c r="AA250" i="2"/>
  <c r="W250" i="2"/>
  <c r="S250" i="2"/>
  <c r="Z250" i="2"/>
  <c r="V250" i="2"/>
  <c r="R250" i="2"/>
  <c r="Y246" i="2"/>
  <c r="U246" i="2"/>
  <c r="X246" i="2"/>
  <c r="T246" i="2"/>
  <c r="AA246" i="2"/>
  <c r="W246" i="2"/>
  <c r="S246" i="2"/>
  <c r="Z246" i="2"/>
  <c r="V246" i="2"/>
  <c r="R246" i="2"/>
  <c r="Y242" i="2"/>
  <c r="U242" i="2"/>
  <c r="X242" i="2"/>
  <c r="T242" i="2"/>
  <c r="AA242" i="2"/>
  <c r="W242" i="2"/>
  <c r="S242" i="2"/>
  <c r="Z242" i="2"/>
  <c r="V242" i="2"/>
  <c r="R242" i="2"/>
  <c r="Y238" i="2"/>
  <c r="U238" i="2"/>
  <c r="X238" i="2"/>
  <c r="T238" i="2"/>
  <c r="AA238" i="2"/>
  <c r="W238" i="2"/>
  <c r="S238" i="2"/>
  <c r="Z238" i="2"/>
  <c r="V238" i="2"/>
  <c r="R238" i="2"/>
  <c r="Y234" i="2"/>
  <c r="U234" i="2"/>
  <c r="X234" i="2"/>
  <c r="T234" i="2"/>
  <c r="AA234" i="2"/>
  <c r="W234" i="2"/>
  <c r="S234" i="2"/>
  <c r="Z234" i="2"/>
  <c r="V234" i="2"/>
  <c r="R234" i="2"/>
  <c r="Y230" i="2"/>
  <c r="U230" i="2"/>
  <c r="X230" i="2"/>
  <c r="T230" i="2"/>
  <c r="AA230" i="2"/>
  <c r="W230" i="2"/>
  <c r="S230" i="2"/>
  <c r="Z230" i="2"/>
  <c r="V230" i="2"/>
  <c r="R230" i="2"/>
  <c r="Y226" i="2"/>
  <c r="U226" i="2"/>
  <c r="X226" i="2"/>
  <c r="T226" i="2"/>
  <c r="AA226" i="2"/>
  <c r="W226" i="2"/>
  <c r="S226" i="2"/>
  <c r="Z226" i="2"/>
  <c r="V226" i="2"/>
  <c r="R226" i="2"/>
  <c r="Y222" i="2"/>
  <c r="U222" i="2"/>
  <c r="X222" i="2"/>
  <c r="T222" i="2"/>
  <c r="AA222" i="2"/>
  <c r="W222" i="2"/>
  <c r="S222" i="2"/>
  <c r="Z222" i="2"/>
  <c r="V222" i="2"/>
  <c r="R222" i="2"/>
  <c r="Y218" i="2"/>
  <c r="U218" i="2"/>
  <c r="X218" i="2"/>
  <c r="T218" i="2"/>
  <c r="AA218" i="2"/>
  <c r="W218" i="2"/>
  <c r="S218" i="2"/>
  <c r="Z218" i="2"/>
  <c r="V218" i="2"/>
  <c r="R218" i="2"/>
  <c r="Z29" i="2"/>
  <c r="V29" i="2"/>
  <c r="R29" i="2"/>
  <c r="Y29" i="2"/>
  <c r="X29" i="2"/>
  <c r="T29" i="2"/>
  <c r="AA29" i="2"/>
  <c r="Z25" i="2"/>
  <c r="V25" i="2"/>
  <c r="R25" i="2"/>
  <c r="Y25" i="2"/>
  <c r="U25" i="2"/>
  <c r="X25" i="2"/>
  <c r="T25" i="2"/>
  <c r="AA25" i="2"/>
  <c r="V31" i="2"/>
  <c r="R31" i="2"/>
  <c r="Y31" i="2"/>
  <c r="U31" i="2"/>
  <c r="X31" i="2"/>
  <c r="AA31" i="2"/>
  <c r="W31" i="2"/>
  <c r="S31" i="2"/>
  <c r="U27" i="2"/>
  <c r="X27" i="2"/>
  <c r="W27" i="2"/>
  <c r="S27" i="2"/>
  <c r="Z19" i="2"/>
  <c r="V19" i="2"/>
  <c r="R19" i="2"/>
  <c r="Y19" i="2"/>
  <c r="AA19" i="2"/>
  <c r="W19" i="2"/>
  <c r="Y292" i="2"/>
  <c r="U292" i="2"/>
  <c r="X292" i="2"/>
  <c r="T292" i="2"/>
  <c r="AA292" i="2"/>
  <c r="W292" i="2"/>
  <c r="S292" i="2"/>
  <c r="R292" i="2"/>
  <c r="Z292" i="2"/>
  <c r="V292" i="2"/>
  <c r="Z510" i="2"/>
  <c r="V510" i="2"/>
  <c r="R510" i="2"/>
  <c r="Y510" i="2"/>
  <c r="U510" i="2"/>
  <c r="X510" i="2"/>
  <c r="T510" i="2"/>
  <c r="AA510" i="2"/>
  <c r="W510" i="2"/>
  <c r="S510" i="2"/>
  <c r="Y289" i="2"/>
  <c r="U289" i="2"/>
  <c r="X289" i="2"/>
  <c r="T289" i="2"/>
  <c r="AA289" i="2"/>
  <c r="W289" i="2"/>
  <c r="S289" i="2"/>
  <c r="Z289" i="2"/>
  <c r="V289" i="2"/>
  <c r="R289" i="2"/>
  <c r="Y285" i="2"/>
  <c r="U285" i="2"/>
  <c r="X285" i="2"/>
  <c r="T285" i="2"/>
  <c r="AA285" i="2"/>
  <c r="W285" i="2"/>
  <c r="S285" i="2"/>
  <c r="Z285" i="2"/>
  <c r="V285" i="2"/>
  <c r="R285" i="2"/>
  <c r="Y281" i="2"/>
  <c r="U281" i="2"/>
  <c r="X281" i="2"/>
  <c r="T281" i="2"/>
  <c r="AA281" i="2"/>
  <c r="W281" i="2"/>
  <c r="S281" i="2"/>
  <c r="Z281" i="2"/>
  <c r="V281" i="2"/>
  <c r="R281" i="2"/>
  <c r="Y273" i="2"/>
  <c r="U273" i="2"/>
  <c r="X273" i="2"/>
  <c r="T273" i="2"/>
  <c r="AA273" i="2"/>
  <c r="W273" i="2"/>
  <c r="S273" i="2"/>
  <c r="Z273" i="2"/>
  <c r="V273" i="2"/>
  <c r="R273" i="2"/>
  <c r="Y269" i="2"/>
  <c r="U269" i="2"/>
  <c r="X269" i="2"/>
  <c r="T269" i="2"/>
  <c r="AA269" i="2"/>
  <c r="W269" i="2"/>
  <c r="S269" i="2"/>
  <c r="Z269" i="2"/>
  <c r="V269" i="2"/>
  <c r="R269" i="2"/>
  <c r="Y265" i="2"/>
  <c r="U265" i="2"/>
  <c r="X265" i="2"/>
  <c r="T265" i="2"/>
  <c r="AA265" i="2"/>
  <c r="W265" i="2"/>
  <c r="S265" i="2"/>
  <c r="Z265" i="2"/>
  <c r="V265" i="2"/>
  <c r="R265" i="2"/>
  <c r="Y257" i="2"/>
  <c r="U257" i="2"/>
  <c r="X257" i="2"/>
  <c r="T257" i="2"/>
  <c r="AA257" i="2"/>
  <c r="W257" i="2"/>
  <c r="S257" i="2"/>
  <c r="Z257" i="2"/>
  <c r="V257" i="2"/>
  <c r="R257" i="2"/>
  <c r="Y253" i="2"/>
  <c r="U253" i="2"/>
  <c r="X253" i="2"/>
  <c r="T253" i="2"/>
  <c r="AA253" i="2"/>
  <c r="W253" i="2"/>
  <c r="S253" i="2"/>
  <c r="Z253" i="2"/>
  <c r="V253" i="2"/>
  <c r="R253" i="2"/>
  <c r="Y249" i="2"/>
  <c r="U249" i="2"/>
  <c r="X249" i="2"/>
  <c r="T249" i="2"/>
  <c r="AA249" i="2"/>
  <c r="W249" i="2"/>
  <c r="S249" i="2"/>
  <c r="Z249" i="2"/>
  <c r="V249" i="2"/>
  <c r="R249" i="2"/>
  <c r="Y241" i="2"/>
  <c r="U241" i="2"/>
  <c r="X241" i="2"/>
  <c r="T241" i="2"/>
  <c r="AA241" i="2"/>
  <c r="W241" i="2"/>
  <c r="S241" i="2"/>
  <c r="Z241" i="2"/>
  <c r="V241" i="2"/>
  <c r="R241" i="2"/>
  <c r="Y237" i="2"/>
  <c r="U237" i="2"/>
  <c r="X237" i="2"/>
  <c r="T237" i="2"/>
  <c r="AA237" i="2"/>
  <c r="W237" i="2"/>
  <c r="S237" i="2"/>
  <c r="Z237" i="2"/>
  <c r="V237" i="2"/>
  <c r="R237" i="2"/>
  <c r="Y233" i="2"/>
  <c r="U233" i="2"/>
  <c r="X233" i="2"/>
  <c r="T233" i="2"/>
  <c r="AA233" i="2"/>
  <c r="W233" i="2"/>
  <c r="S233" i="2"/>
  <c r="Z233" i="2"/>
  <c r="V233" i="2"/>
  <c r="R233" i="2"/>
  <c r="Y225" i="2"/>
  <c r="U225" i="2"/>
  <c r="X225" i="2"/>
  <c r="T225" i="2"/>
  <c r="AA225" i="2"/>
  <c r="W225" i="2"/>
  <c r="S225" i="2"/>
  <c r="Z225" i="2"/>
  <c r="V225" i="2"/>
  <c r="R225" i="2"/>
  <c r="Y221" i="2"/>
  <c r="U221" i="2"/>
  <c r="X221" i="2"/>
  <c r="T221" i="2"/>
  <c r="AA221" i="2"/>
  <c r="W221" i="2"/>
  <c r="S221" i="2"/>
  <c r="Z221" i="2"/>
  <c r="V221" i="2"/>
  <c r="R221" i="2"/>
  <c r="Y217" i="2"/>
  <c r="U217" i="2"/>
  <c r="X217" i="2"/>
  <c r="T217" i="2"/>
  <c r="AA217" i="2"/>
  <c r="W217" i="2"/>
  <c r="S217" i="2"/>
  <c r="Z217" i="2"/>
  <c r="V217" i="2"/>
  <c r="R217" i="2"/>
  <c r="Z20" i="2"/>
  <c r="V20" i="2"/>
  <c r="R20" i="2"/>
  <c r="T20" i="2"/>
  <c r="X8" i="2"/>
  <c r="Z26" i="2"/>
  <c r="V26" i="2"/>
  <c r="Y26" i="2"/>
  <c r="U26" i="2"/>
  <c r="X26" i="2"/>
  <c r="T26" i="2"/>
  <c r="AA26" i="2"/>
  <c r="W26" i="2"/>
  <c r="V22" i="2"/>
  <c r="R22" i="2"/>
  <c r="Y22" i="2"/>
  <c r="U22" i="2"/>
  <c r="X22" i="2"/>
  <c r="AA22" i="2"/>
  <c r="U18" i="2"/>
  <c r="AA18" i="2"/>
  <c r="U10" i="2"/>
  <c r="AA975" i="2"/>
  <c r="W975" i="2"/>
  <c r="S975" i="2"/>
  <c r="Y975" i="2"/>
  <c r="T975" i="2"/>
  <c r="X975" i="2"/>
  <c r="R975" i="2"/>
  <c r="V975" i="2"/>
  <c r="Z975" i="2"/>
  <c r="U975" i="2"/>
  <c r="Z927" i="2"/>
  <c r="V927" i="2"/>
  <c r="R927" i="2"/>
  <c r="Y927" i="2"/>
  <c r="U927" i="2"/>
  <c r="X927" i="2"/>
  <c r="T927" i="2"/>
  <c r="W927" i="2"/>
  <c r="S927" i="2"/>
  <c r="AA927" i="2"/>
  <c r="Z937" i="2"/>
  <c r="V937" i="2"/>
  <c r="R937" i="2"/>
  <c r="Y937" i="2"/>
  <c r="U937" i="2"/>
  <c r="X937" i="2"/>
  <c r="T937" i="2"/>
  <c r="W937" i="2"/>
  <c r="AA937" i="2"/>
  <c r="S937" i="2"/>
  <c r="AA868" i="2"/>
  <c r="W868" i="2"/>
  <c r="S868" i="2"/>
  <c r="Y868" i="2"/>
  <c r="T868" i="2"/>
  <c r="X868" i="2"/>
  <c r="R868" i="2"/>
  <c r="V868" i="2"/>
  <c r="Z868" i="2"/>
  <c r="U868" i="2"/>
  <c r="AA848" i="2"/>
  <c r="W848" i="2"/>
  <c r="S848" i="2"/>
  <c r="Y848" i="2"/>
  <c r="T848" i="2"/>
  <c r="X848" i="2"/>
  <c r="R848" i="2"/>
  <c r="V848" i="2"/>
  <c r="Z848" i="2"/>
  <c r="U848" i="2"/>
  <c r="AA832" i="2"/>
  <c r="W832" i="2"/>
  <c r="S832" i="2"/>
  <c r="Y832" i="2"/>
  <c r="T832" i="2"/>
  <c r="X832" i="2"/>
  <c r="R832" i="2"/>
  <c r="V832" i="2"/>
  <c r="U832" i="2"/>
  <c r="Z832" i="2"/>
  <c r="Y728" i="2"/>
  <c r="U728" i="2"/>
  <c r="X728" i="2"/>
  <c r="S728" i="2"/>
  <c r="W728" i="2"/>
  <c r="R728" i="2"/>
  <c r="AA728" i="2"/>
  <c r="V728" i="2"/>
  <c r="T728" i="2"/>
  <c r="Z728" i="2"/>
  <c r="Y720" i="2"/>
  <c r="U720" i="2"/>
  <c r="X720" i="2"/>
  <c r="S720" i="2"/>
  <c r="W720" i="2"/>
  <c r="R720" i="2"/>
  <c r="Z720" i="2"/>
  <c r="V720" i="2"/>
  <c r="T720" i="2"/>
  <c r="AA720" i="2"/>
  <c r="Z816" i="2"/>
  <c r="V816" i="2"/>
  <c r="R816" i="2"/>
  <c r="W816" i="2"/>
  <c r="AA816" i="2"/>
  <c r="T816" i="2"/>
  <c r="S816" i="2"/>
  <c r="X816" i="2"/>
  <c r="Y723" i="2"/>
  <c r="U723" i="2"/>
  <c r="Z723" i="2"/>
  <c r="T723" i="2"/>
  <c r="X723" i="2"/>
  <c r="S723" i="2"/>
  <c r="W723" i="2"/>
  <c r="R723" i="2"/>
  <c r="AA723" i="2"/>
  <c r="V723" i="2"/>
  <c r="X813" i="2"/>
  <c r="Y712" i="2"/>
  <c r="U712" i="2"/>
  <c r="X712" i="2"/>
  <c r="T712" i="2"/>
  <c r="Z712" i="2"/>
  <c r="R712" i="2"/>
  <c r="W712" i="2"/>
  <c r="V712" i="2"/>
  <c r="AA712" i="2"/>
  <c r="S712" i="2"/>
  <c r="Z690" i="2"/>
  <c r="V690" i="2"/>
  <c r="R690" i="2"/>
  <c r="Y690" i="2"/>
  <c r="U690" i="2"/>
  <c r="X690" i="2"/>
  <c r="T690" i="2"/>
  <c r="AA690" i="2"/>
  <c r="W690" i="2"/>
  <c r="S690" i="2"/>
  <c r="Y678" i="2"/>
  <c r="U678" i="2"/>
  <c r="X678" i="2"/>
  <c r="T678" i="2"/>
  <c r="V678" i="2"/>
  <c r="AA678" i="2"/>
  <c r="S678" i="2"/>
  <c r="Z678" i="2"/>
  <c r="R678" i="2"/>
  <c r="W678" i="2"/>
  <c r="Y662" i="2"/>
  <c r="U662" i="2"/>
  <c r="X662" i="2"/>
  <c r="T662" i="2"/>
  <c r="V662" i="2"/>
  <c r="AA662" i="2"/>
  <c r="S662" i="2"/>
  <c r="Z662" i="2"/>
  <c r="R662" i="2"/>
  <c r="W662" i="2"/>
  <c r="X658" i="2"/>
  <c r="T658" i="2"/>
  <c r="Y658" i="2"/>
  <c r="S658" i="2"/>
  <c r="W658" i="2"/>
  <c r="R658" i="2"/>
  <c r="AA658" i="2"/>
  <c r="V658" i="2"/>
  <c r="Z658" i="2"/>
  <c r="U658" i="2"/>
  <c r="X654" i="2"/>
  <c r="T654" i="2"/>
  <c r="Y654" i="2"/>
  <c r="S654" i="2"/>
  <c r="W654" i="2"/>
  <c r="R654" i="2"/>
  <c r="AA654" i="2"/>
  <c r="V654" i="2"/>
  <c r="Z654" i="2"/>
  <c r="U654" i="2"/>
  <c r="X650" i="2"/>
  <c r="T650" i="2"/>
  <c r="Y650" i="2"/>
  <c r="S650" i="2"/>
  <c r="W650" i="2"/>
  <c r="AA650" i="2"/>
  <c r="V650" i="2"/>
  <c r="Z650" i="2"/>
  <c r="V646" i="2"/>
  <c r="Z646" i="2"/>
  <c r="X642" i="2"/>
  <c r="T642" i="2"/>
  <c r="Y642" i="2"/>
  <c r="W642" i="2"/>
  <c r="R642" i="2"/>
  <c r="AA642" i="2"/>
  <c r="V642" i="2"/>
  <c r="Z642" i="2"/>
  <c r="U642" i="2"/>
  <c r="T638" i="2"/>
  <c r="Y638" i="2"/>
  <c r="S638" i="2"/>
  <c r="Z638" i="2"/>
  <c r="U638" i="2"/>
  <c r="Y634" i="2"/>
  <c r="S634" i="2"/>
  <c r="R634" i="2"/>
  <c r="AA634" i="2"/>
  <c r="V634" i="2"/>
  <c r="Z634" i="2"/>
  <c r="U634" i="2"/>
  <c r="Z705" i="2"/>
  <c r="V705" i="2"/>
  <c r="R705" i="2"/>
  <c r="Y705" i="2"/>
  <c r="U705" i="2"/>
  <c r="X705" i="2"/>
  <c r="T705" i="2"/>
  <c r="AA705" i="2"/>
  <c r="W705" i="2"/>
  <c r="S705" i="2"/>
  <c r="Y673" i="2"/>
  <c r="U673" i="2"/>
  <c r="X673" i="2"/>
  <c r="T673" i="2"/>
  <c r="W673" i="2"/>
  <c r="V673" i="2"/>
  <c r="AA673" i="2"/>
  <c r="S673" i="2"/>
  <c r="Z673" i="2"/>
  <c r="R673" i="2"/>
  <c r="Z695" i="2"/>
  <c r="V695" i="2"/>
  <c r="R695" i="2"/>
  <c r="Y695" i="2"/>
  <c r="U695" i="2"/>
  <c r="X695" i="2"/>
  <c r="T695" i="2"/>
  <c r="S695" i="2"/>
  <c r="AA695" i="2"/>
  <c r="W695" i="2"/>
  <c r="Z687" i="2"/>
  <c r="V687" i="2"/>
  <c r="R687" i="2"/>
  <c r="Y687" i="2"/>
  <c r="U687" i="2"/>
  <c r="X687" i="2"/>
  <c r="T687" i="2"/>
  <c r="S687" i="2"/>
  <c r="AA687" i="2"/>
  <c r="W687" i="2"/>
  <c r="Z551" i="2"/>
  <c r="V551" i="2"/>
  <c r="R551" i="2"/>
  <c r="Y551" i="2"/>
  <c r="U551" i="2"/>
  <c r="X551" i="2"/>
  <c r="T551" i="2"/>
  <c r="AA551" i="2"/>
  <c r="W551" i="2"/>
  <c r="S551" i="2"/>
  <c r="Z535" i="2"/>
  <c r="V535" i="2"/>
  <c r="R535" i="2"/>
  <c r="Y535" i="2"/>
  <c r="U535" i="2"/>
  <c r="X535" i="2"/>
  <c r="T535" i="2"/>
  <c r="AA535" i="2"/>
  <c r="W535" i="2"/>
  <c r="S535" i="2"/>
  <c r="Z519" i="2"/>
  <c r="V519" i="2"/>
  <c r="R519" i="2"/>
  <c r="Y519" i="2"/>
  <c r="U519" i="2"/>
  <c r="X519" i="2"/>
  <c r="T519" i="2"/>
  <c r="AA519" i="2"/>
  <c r="W519" i="2"/>
  <c r="S519" i="2"/>
  <c r="Z552" i="2"/>
  <c r="V552" i="2"/>
  <c r="R552" i="2"/>
  <c r="Y552" i="2"/>
  <c r="U552" i="2"/>
  <c r="X552" i="2"/>
  <c r="T552" i="2"/>
  <c r="AA552" i="2"/>
  <c r="W552" i="2"/>
  <c r="S552" i="2"/>
  <c r="Z536" i="2"/>
  <c r="V536" i="2"/>
  <c r="R536" i="2"/>
  <c r="Y536" i="2"/>
  <c r="U536" i="2"/>
  <c r="X536" i="2"/>
  <c r="T536" i="2"/>
  <c r="AA536" i="2"/>
  <c r="W536" i="2"/>
  <c r="S536" i="2"/>
  <c r="Z520" i="2"/>
  <c r="V520" i="2"/>
  <c r="R520" i="2"/>
  <c r="Y520" i="2"/>
  <c r="U520" i="2"/>
  <c r="X520" i="2"/>
  <c r="T520" i="2"/>
  <c r="AA520" i="2"/>
  <c r="W520" i="2"/>
  <c r="S520" i="2"/>
  <c r="Z508" i="2"/>
  <c r="V508" i="2"/>
  <c r="R508" i="2"/>
  <c r="Y508" i="2"/>
  <c r="U508" i="2"/>
  <c r="X508" i="2"/>
  <c r="T508" i="2"/>
  <c r="AA508" i="2"/>
  <c r="W508" i="2"/>
  <c r="S508" i="2"/>
  <c r="T499" i="2"/>
  <c r="Z499" i="2"/>
  <c r="Y499" i="2"/>
  <c r="S499" i="2"/>
  <c r="W499" i="2"/>
  <c r="R499" i="2"/>
  <c r="AA499" i="2"/>
  <c r="X495" i="2"/>
  <c r="T495" i="2"/>
  <c r="Y495" i="2"/>
  <c r="S495" i="2"/>
  <c r="W495" i="2"/>
  <c r="R495" i="2"/>
  <c r="AA495" i="2"/>
  <c r="AA487" i="2"/>
  <c r="W487" i="2"/>
  <c r="S487" i="2"/>
  <c r="Z487" i="2"/>
  <c r="V487" i="2"/>
  <c r="R487" i="2"/>
  <c r="Y487" i="2"/>
  <c r="U487" i="2"/>
  <c r="X487" i="2"/>
  <c r="T487" i="2"/>
  <c r="AA483" i="2"/>
  <c r="W483" i="2"/>
  <c r="S483" i="2"/>
  <c r="Z483" i="2"/>
  <c r="V483" i="2"/>
  <c r="R483" i="2"/>
  <c r="Y483" i="2"/>
  <c r="U483" i="2"/>
  <c r="X483" i="2"/>
  <c r="T483" i="2"/>
  <c r="AA479" i="2"/>
  <c r="W479" i="2"/>
  <c r="S479" i="2"/>
  <c r="Z479" i="2"/>
  <c r="V479" i="2"/>
  <c r="R479" i="2"/>
  <c r="Y479" i="2"/>
  <c r="U479" i="2"/>
  <c r="X479" i="2"/>
  <c r="T479" i="2"/>
  <c r="AA475" i="2"/>
  <c r="W475" i="2"/>
  <c r="S475" i="2"/>
  <c r="Z475" i="2"/>
  <c r="V475" i="2"/>
  <c r="R475" i="2"/>
  <c r="Y475" i="2"/>
  <c r="U475" i="2"/>
  <c r="X475" i="2"/>
  <c r="T475" i="2"/>
  <c r="AA471" i="2"/>
  <c r="W471" i="2"/>
  <c r="AA467" i="2"/>
  <c r="W467" i="2"/>
  <c r="S467" i="2"/>
  <c r="Z467" i="2"/>
  <c r="V467" i="2"/>
  <c r="R467" i="2"/>
  <c r="Y467" i="2"/>
  <c r="U467" i="2"/>
  <c r="X467" i="2"/>
  <c r="T467" i="2"/>
  <c r="AA459" i="2"/>
  <c r="W459" i="2"/>
  <c r="Z459" i="2"/>
  <c r="V459" i="2"/>
  <c r="R459" i="2"/>
  <c r="Y459" i="2"/>
  <c r="U459" i="2"/>
  <c r="T459" i="2"/>
  <c r="AA455" i="2"/>
  <c r="W455" i="2"/>
  <c r="S455" i="2"/>
  <c r="Z455" i="2"/>
  <c r="V455" i="2"/>
  <c r="R455" i="2"/>
  <c r="Y455" i="2"/>
  <c r="U455" i="2"/>
  <c r="X455" i="2"/>
  <c r="T455" i="2"/>
  <c r="AA447" i="2"/>
  <c r="W447" i="2"/>
  <c r="S447" i="2"/>
  <c r="Z447" i="2"/>
  <c r="V447" i="2"/>
  <c r="R447" i="2"/>
  <c r="Y447" i="2"/>
  <c r="U447" i="2"/>
  <c r="X447" i="2"/>
  <c r="T447" i="2"/>
  <c r="AA443" i="2"/>
  <c r="W443" i="2"/>
  <c r="Y443" i="2"/>
  <c r="U443" i="2"/>
  <c r="AA439" i="2"/>
  <c r="W439" i="2"/>
  <c r="Z439" i="2"/>
  <c r="V439" i="2"/>
  <c r="R439" i="2"/>
  <c r="Y439" i="2"/>
  <c r="U439" i="2"/>
  <c r="T439" i="2"/>
  <c r="AA435" i="2"/>
  <c r="W435" i="2"/>
  <c r="S435" i="2"/>
  <c r="Z435" i="2"/>
  <c r="V435" i="2"/>
  <c r="R435" i="2"/>
  <c r="Y435" i="2"/>
  <c r="U435" i="2"/>
  <c r="X435" i="2"/>
  <c r="T435" i="2"/>
  <c r="AA431" i="2"/>
  <c r="W431" i="2"/>
  <c r="Z431" i="2"/>
  <c r="V431" i="2"/>
  <c r="R431" i="2"/>
  <c r="Y431" i="2"/>
  <c r="U431" i="2"/>
  <c r="T431" i="2"/>
  <c r="AA427" i="2"/>
  <c r="W427" i="2"/>
  <c r="S427" i="2"/>
  <c r="Z427" i="2"/>
  <c r="V427" i="2"/>
  <c r="R427" i="2"/>
  <c r="Y427" i="2"/>
  <c r="U427" i="2"/>
  <c r="X427" i="2"/>
  <c r="T427" i="2"/>
  <c r="AA423" i="2"/>
  <c r="W423" i="2"/>
  <c r="Z423" i="2"/>
  <c r="V423" i="2"/>
  <c r="R423" i="2"/>
  <c r="Y423" i="2"/>
  <c r="U423" i="2"/>
  <c r="T423" i="2"/>
  <c r="AA419" i="2"/>
  <c r="Y419" i="2"/>
  <c r="U419" i="2"/>
  <c r="AA415" i="2"/>
  <c r="W415" i="2"/>
  <c r="S415" i="2"/>
  <c r="Z415" i="2"/>
  <c r="V415" i="2"/>
  <c r="R415" i="2"/>
  <c r="Y415" i="2"/>
  <c r="U415" i="2"/>
  <c r="X415" i="2"/>
  <c r="T415" i="2"/>
  <c r="AA411" i="2"/>
  <c r="W411" i="2"/>
  <c r="V411" i="2"/>
  <c r="R411" i="2"/>
  <c r="Y411" i="2"/>
  <c r="U411" i="2"/>
  <c r="X411" i="2"/>
  <c r="T411" i="2"/>
  <c r="AA407" i="2"/>
  <c r="W407" i="2"/>
  <c r="S407" i="2"/>
  <c r="Z407" i="2"/>
  <c r="V407" i="2"/>
  <c r="R407" i="2"/>
  <c r="Y407" i="2"/>
  <c r="U407" i="2"/>
  <c r="X407" i="2"/>
  <c r="T407" i="2"/>
  <c r="AA403" i="2"/>
  <c r="W403" i="2"/>
  <c r="V403" i="2"/>
  <c r="Y403" i="2"/>
  <c r="U403" i="2"/>
  <c r="AA395" i="2"/>
  <c r="W395" i="2"/>
  <c r="S395" i="2"/>
  <c r="Z395" i="2"/>
  <c r="V395" i="2"/>
  <c r="R395" i="2"/>
  <c r="Y395" i="2"/>
  <c r="U395" i="2"/>
  <c r="X395" i="2"/>
  <c r="T395" i="2"/>
  <c r="AA391" i="2"/>
  <c r="W391" i="2"/>
  <c r="S391" i="2"/>
  <c r="Z391" i="2"/>
  <c r="V391" i="2"/>
  <c r="R391" i="2"/>
  <c r="Y391" i="2"/>
  <c r="U391" i="2"/>
  <c r="X391" i="2"/>
  <c r="T391" i="2"/>
  <c r="AA387" i="2"/>
  <c r="W387" i="2"/>
  <c r="S387" i="2"/>
  <c r="Z387" i="2"/>
  <c r="V387" i="2"/>
  <c r="R387" i="2"/>
  <c r="Y387" i="2"/>
  <c r="U387" i="2"/>
  <c r="X387" i="2"/>
  <c r="T387" i="2"/>
  <c r="Z383" i="2"/>
  <c r="V383" i="2"/>
  <c r="U383" i="2"/>
  <c r="X383" i="2"/>
  <c r="AA375" i="2"/>
  <c r="W375" i="2"/>
  <c r="S375" i="2"/>
  <c r="Z375" i="2"/>
  <c r="V375" i="2"/>
  <c r="R375" i="2"/>
  <c r="Y375" i="2"/>
  <c r="U375" i="2"/>
  <c r="X375" i="2"/>
  <c r="T375" i="2"/>
  <c r="X371" i="2"/>
  <c r="T371" i="2"/>
  <c r="AA367" i="2"/>
  <c r="W367" i="2"/>
  <c r="S367" i="2"/>
  <c r="Z367" i="2"/>
  <c r="V367" i="2"/>
  <c r="R367" i="2"/>
  <c r="Y367" i="2"/>
  <c r="U367" i="2"/>
  <c r="X367" i="2"/>
  <c r="T367" i="2"/>
  <c r="Z541" i="2"/>
  <c r="V541" i="2"/>
  <c r="R541" i="2"/>
  <c r="Y541" i="2"/>
  <c r="U541" i="2"/>
  <c r="X541" i="2"/>
  <c r="T541" i="2"/>
  <c r="AA541" i="2"/>
  <c r="W541" i="2"/>
  <c r="S541" i="2"/>
  <c r="Z525" i="2"/>
  <c r="V525" i="2"/>
  <c r="R525" i="2"/>
  <c r="Y525" i="2"/>
  <c r="U525" i="2"/>
  <c r="X525" i="2"/>
  <c r="T525" i="2"/>
  <c r="AA525" i="2"/>
  <c r="W525" i="2"/>
  <c r="S525" i="2"/>
  <c r="Y507" i="2"/>
  <c r="U507" i="2"/>
  <c r="T507" i="2"/>
  <c r="AA507" i="2"/>
  <c r="W507" i="2"/>
  <c r="R507" i="2"/>
  <c r="X346" i="2"/>
  <c r="T346" i="2"/>
  <c r="Y346" i="2"/>
  <c r="S346" i="2"/>
  <c r="W346" i="2"/>
  <c r="R346" i="2"/>
  <c r="AA346" i="2"/>
  <c r="V346" i="2"/>
  <c r="Z346" i="2"/>
  <c r="U346" i="2"/>
  <c r="X342" i="2"/>
  <c r="T342" i="2"/>
  <c r="Y342" i="2"/>
  <c r="S342" i="2"/>
  <c r="W342" i="2"/>
  <c r="R342" i="2"/>
  <c r="AA342" i="2"/>
  <c r="V342" i="2"/>
  <c r="Z342" i="2"/>
  <c r="U342" i="2"/>
  <c r="AA359" i="2"/>
  <c r="W359" i="2"/>
  <c r="V359" i="2"/>
  <c r="U359" i="2"/>
  <c r="AA355" i="2"/>
  <c r="W355" i="2"/>
  <c r="S355" i="2"/>
  <c r="X355" i="2"/>
  <c r="T355" i="2"/>
  <c r="Y355" i="2"/>
  <c r="V355" i="2"/>
  <c r="U355" i="2"/>
  <c r="Z355" i="2"/>
  <c r="R355" i="2"/>
  <c r="X351" i="2"/>
  <c r="T351" i="2"/>
  <c r="U351" i="2"/>
  <c r="Z351" i="2"/>
  <c r="AA365" i="2"/>
  <c r="W365" i="2"/>
  <c r="S365" i="2"/>
  <c r="Z365" i="2"/>
  <c r="V365" i="2"/>
  <c r="R365" i="2"/>
  <c r="X365" i="2"/>
  <c r="T365" i="2"/>
  <c r="Y365" i="2"/>
  <c r="U365" i="2"/>
  <c r="Y293" i="2"/>
  <c r="U293" i="2"/>
  <c r="X293" i="2"/>
  <c r="T293" i="2"/>
  <c r="AA293" i="2"/>
  <c r="W293" i="2"/>
  <c r="S293" i="2"/>
  <c r="Z293" i="2"/>
  <c r="V293" i="2"/>
  <c r="R293" i="2"/>
  <c r="Y277" i="2"/>
  <c r="U277" i="2"/>
  <c r="X277" i="2"/>
  <c r="T277" i="2"/>
  <c r="AA277" i="2"/>
  <c r="W277" i="2"/>
  <c r="S277" i="2"/>
  <c r="Z277" i="2"/>
  <c r="V277" i="2"/>
  <c r="R277" i="2"/>
  <c r="Y261" i="2"/>
  <c r="U261" i="2"/>
  <c r="X261" i="2"/>
  <c r="T261" i="2"/>
  <c r="AA261" i="2"/>
  <c r="W261" i="2"/>
  <c r="S261" i="2"/>
  <c r="Z261" i="2"/>
  <c r="V261" i="2"/>
  <c r="R261" i="2"/>
  <c r="Y245" i="2"/>
  <c r="U245" i="2"/>
  <c r="X245" i="2"/>
  <c r="T245" i="2"/>
  <c r="AA245" i="2"/>
  <c r="W245" i="2"/>
  <c r="S245" i="2"/>
  <c r="Z245" i="2"/>
  <c r="V245" i="2"/>
  <c r="R245" i="2"/>
  <c r="Y229" i="2"/>
  <c r="U229" i="2"/>
  <c r="X229" i="2"/>
  <c r="T229" i="2"/>
  <c r="AA229" i="2"/>
  <c r="W229" i="2"/>
  <c r="S229" i="2"/>
  <c r="Z229" i="2"/>
  <c r="V229" i="2"/>
  <c r="R229" i="2"/>
  <c r="Y215" i="2"/>
  <c r="X215" i="2"/>
  <c r="T215" i="2"/>
  <c r="AA215" i="2"/>
  <c r="W215" i="2"/>
  <c r="V215" i="2"/>
  <c r="U215" i="2"/>
  <c r="R215" i="2"/>
  <c r="R211" i="2"/>
  <c r="W203" i="2"/>
  <c r="X199" i="2"/>
  <c r="T199" i="2"/>
  <c r="AA199" i="2"/>
  <c r="W199" i="2"/>
  <c r="S199" i="2"/>
  <c r="V199" i="2"/>
  <c r="U199" i="2"/>
  <c r="Z199" i="2"/>
  <c r="R199" i="2"/>
  <c r="Y199" i="2"/>
  <c r="X195" i="2"/>
  <c r="T195" i="2"/>
  <c r="AA195" i="2"/>
  <c r="W195" i="2"/>
  <c r="S195" i="2"/>
  <c r="V195" i="2"/>
  <c r="U195" i="2"/>
  <c r="Z195" i="2"/>
  <c r="R195" i="2"/>
  <c r="Y195" i="2"/>
  <c r="X191" i="2"/>
  <c r="T191" i="2"/>
  <c r="S191" i="2"/>
  <c r="V191" i="2"/>
  <c r="Z191" i="2"/>
  <c r="R191" i="2"/>
  <c r="Y191" i="2"/>
  <c r="AA187" i="2"/>
  <c r="W187" i="2"/>
  <c r="S187" i="2"/>
  <c r="Y187" i="2"/>
  <c r="T187" i="2"/>
  <c r="X187" i="2"/>
  <c r="R187" i="2"/>
  <c r="V187" i="2"/>
  <c r="Z187" i="2"/>
  <c r="U187" i="2"/>
  <c r="AA183" i="2"/>
  <c r="W183" i="2"/>
  <c r="S183" i="2"/>
  <c r="Y183" i="2"/>
  <c r="T183" i="2"/>
  <c r="X183" i="2"/>
  <c r="R183" i="2"/>
  <c r="V183" i="2"/>
  <c r="Z183" i="2"/>
  <c r="U183" i="2"/>
  <c r="Y329" i="2"/>
  <c r="U329" i="2"/>
  <c r="X329" i="2"/>
  <c r="T329" i="2"/>
  <c r="AA329" i="2"/>
  <c r="W329" i="2"/>
  <c r="S329" i="2"/>
  <c r="Z329" i="2"/>
  <c r="V329" i="2"/>
  <c r="R329" i="2"/>
  <c r="Y288" i="2"/>
  <c r="U288" i="2"/>
  <c r="X288" i="2"/>
  <c r="T288" i="2"/>
  <c r="AA288" i="2"/>
  <c r="W288" i="2"/>
  <c r="S288" i="2"/>
  <c r="R288" i="2"/>
  <c r="Z288" i="2"/>
  <c r="V288" i="2"/>
  <c r="Y272" i="2"/>
  <c r="U272" i="2"/>
  <c r="X272" i="2"/>
  <c r="T272" i="2"/>
  <c r="AA272" i="2"/>
  <c r="W272" i="2"/>
  <c r="S272" i="2"/>
  <c r="R272" i="2"/>
  <c r="Z272" i="2"/>
  <c r="V272" i="2"/>
  <c r="Y256" i="2"/>
  <c r="U256" i="2"/>
  <c r="X256" i="2"/>
  <c r="T256" i="2"/>
  <c r="AA256" i="2"/>
  <c r="W256" i="2"/>
  <c r="S256" i="2"/>
  <c r="R256" i="2"/>
  <c r="Z256" i="2"/>
  <c r="V256" i="2"/>
  <c r="Y240" i="2"/>
  <c r="U240" i="2"/>
  <c r="X240" i="2"/>
  <c r="T240" i="2"/>
  <c r="AA240" i="2"/>
  <c r="W240" i="2"/>
  <c r="S240" i="2"/>
  <c r="R240" i="2"/>
  <c r="Z240" i="2"/>
  <c r="V240" i="2"/>
  <c r="Y224" i="2"/>
  <c r="U224" i="2"/>
  <c r="X224" i="2"/>
  <c r="T224" i="2"/>
  <c r="AA224" i="2"/>
  <c r="W224" i="2"/>
  <c r="S224" i="2"/>
  <c r="R224" i="2"/>
  <c r="Z224" i="2"/>
  <c r="V224" i="2"/>
  <c r="Y326" i="2"/>
  <c r="U326" i="2"/>
  <c r="X326" i="2"/>
  <c r="T326" i="2"/>
  <c r="AA326" i="2"/>
  <c r="W326" i="2"/>
  <c r="S326" i="2"/>
  <c r="Z326" i="2"/>
  <c r="V326" i="2"/>
  <c r="R326" i="2"/>
  <c r="Y313" i="2"/>
  <c r="U313" i="2"/>
  <c r="X313" i="2"/>
  <c r="T313" i="2"/>
  <c r="AA313" i="2"/>
  <c r="W313" i="2"/>
  <c r="S313" i="2"/>
  <c r="R313" i="2"/>
  <c r="Z313" i="2"/>
  <c r="V313" i="2"/>
  <c r="Y305" i="2"/>
  <c r="U305" i="2"/>
  <c r="X305" i="2"/>
  <c r="T305" i="2"/>
  <c r="AA305" i="2"/>
  <c r="W305" i="2"/>
  <c r="S305" i="2"/>
  <c r="R305" i="2"/>
  <c r="Z305" i="2"/>
  <c r="V305" i="2"/>
  <c r="Y297" i="2"/>
  <c r="U297" i="2"/>
  <c r="X297" i="2"/>
  <c r="T297" i="2"/>
  <c r="AA297" i="2"/>
  <c r="W297" i="2"/>
  <c r="S297" i="2"/>
  <c r="R297" i="2"/>
  <c r="Z297" i="2"/>
  <c r="V297" i="2"/>
  <c r="X178" i="2"/>
  <c r="T178" i="2"/>
  <c r="W178" i="2"/>
  <c r="S178" i="2"/>
  <c r="Z178" i="2"/>
  <c r="X174" i="2"/>
  <c r="T174" i="2"/>
  <c r="S174" i="2"/>
  <c r="Z174" i="2"/>
  <c r="R174" i="2"/>
  <c r="Y174" i="2"/>
  <c r="U174" i="2"/>
  <c r="W170" i="2"/>
  <c r="V170" i="2"/>
  <c r="Y170" i="2"/>
  <c r="T166" i="2"/>
  <c r="AA166" i="2"/>
  <c r="S162" i="2"/>
  <c r="Z158" i="2"/>
  <c r="V158" i="2"/>
  <c r="X154" i="2"/>
  <c r="T154" i="2"/>
  <c r="AA154" i="2"/>
  <c r="W154" i="2"/>
  <c r="S154" i="2"/>
  <c r="Z154" i="2"/>
  <c r="V154" i="2"/>
  <c r="R154" i="2"/>
  <c r="Y154" i="2"/>
  <c r="U154" i="2"/>
  <c r="X150" i="2"/>
  <c r="T150" i="2"/>
  <c r="AA150" i="2"/>
  <c r="R150" i="2"/>
  <c r="Y150" i="2"/>
  <c r="T146" i="2"/>
  <c r="AA146" i="2"/>
  <c r="S146" i="2"/>
  <c r="Z146" i="2"/>
  <c r="V146" i="2"/>
  <c r="R146" i="2"/>
  <c r="Y146" i="2"/>
  <c r="W142" i="2"/>
  <c r="X90" i="2"/>
  <c r="T90" i="2"/>
  <c r="AA90" i="2"/>
  <c r="W90" i="2"/>
  <c r="S90" i="2"/>
  <c r="Z90" i="2"/>
  <c r="V90" i="2"/>
  <c r="U90" i="2"/>
  <c r="R90" i="2"/>
  <c r="Y90" i="2"/>
  <c r="X88" i="2"/>
  <c r="T88" i="2"/>
  <c r="AA88" i="2"/>
  <c r="W88" i="2"/>
  <c r="S88" i="2"/>
  <c r="V88" i="2"/>
  <c r="U88" i="2"/>
  <c r="Z88" i="2"/>
  <c r="R88" i="2"/>
  <c r="Y88" i="2"/>
  <c r="AA86" i="2"/>
  <c r="W86" i="2"/>
  <c r="V86" i="2"/>
  <c r="U86" i="2"/>
  <c r="Z86" i="2"/>
  <c r="R86" i="2"/>
  <c r="Y86" i="2"/>
  <c r="T84" i="2"/>
  <c r="AA84" i="2"/>
  <c r="W84" i="2"/>
  <c r="U84" i="2"/>
  <c r="R84" i="2"/>
  <c r="Y84" i="2"/>
  <c r="X82" i="2"/>
  <c r="W82" i="2"/>
  <c r="V82" i="2"/>
  <c r="R82" i="2"/>
  <c r="X80" i="2"/>
  <c r="T80" i="2"/>
  <c r="AA80" i="2"/>
  <c r="W80" i="2"/>
  <c r="S80" i="2"/>
  <c r="V80" i="2"/>
  <c r="U80" i="2"/>
  <c r="Z80" i="2"/>
  <c r="R80" i="2"/>
  <c r="Y80" i="2"/>
  <c r="S78" i="2"/>
  <c r="V78" i="2"/>
  <c r="R78" i="2"/>
  <c r="Y78" i="2"/>
  <c r="AA76" i="2"/>
  <c r="W76" i="2"/>
  <c r="S76" i="2"/>
  <c r="V76" i="2"/>
  <c r="U76" i="2"/>
  <c r="X74" i="2"/>
  <c r="T74" i="2"/>
  <c r="AA74" i="2"/>
  <c r="W74" i="2"/>
  <c r="S74" i="2"/>
  <c r="V74" i="2"/>
  <c r="U74" i="2"/>
  <c r="Z74" i="2"/>
  <c r="R74" i="2"/>
  <c r="Y74" i="2"/>
  <c r="S71" i="2"/>
  <c r="W71" i="2"/>
  <c r="X63" i="2"/>
  <c r="Z63" i="2"/>
  <c r="U63" i="2"/>
  <c r="Y63" i="2"/>
  <c r="S63" i="2"/>
  <c r="W63" i="2"/>
  <c r="AA63" i="2"/>
  <c r="V63" i="2"/>
  <c r="R59" i="2"/>
  <c r="S120" i="2"/>
  <c r="Z120" i="2"/>
  <c r="Y120" i="2"/>
  <c r="S116" i="2"/>
  <c r="X112" i="2"/>
  <c r="T112" i="2"/>
  <c r="Z112" i="2"/>
  <c r="X108" i="2"/>
  <c r="T108" i="2"/>
  <c r="AA108" i="2"/>
  <c r="W108" i="2"/>
  <c r="S108" i="2"/>
  <c r="Z108" i="2"/>
  <c r="V108" i="2"/>
  <c r="R108" i="2"/>
  <c r="U108" i="2"/>
  <c r="Y108" i="2"/>
  <c r="X104" i="2"/>
  <c r="T104" i="2"/>
  <c r="AA104" i="2"/>
  <c r="W104" i="2"/>
  <c r="S104" i="2"/>
  <c r="Z104" i="2"/>
  <c r="V104" i="2"/>
  <c r="R104" i="2"/>
  <c r="U104" i="2"/>
  <c r="Y104" i="2"/>
  <c r="X100" i="2"/>
  <c r="T100" i="2"/>
  <c r="AA100" i="2"/>
  <c r="S100" i="2"/>
  <c r="Z100" i="2"/>
  <c r="V100" i="2"/>
  <c r="T96" i="2"/>
  <c r="AA96" i="2"/>
  <c r="Z96" i="2"/>
  <c r="V96" i="2"/>
  <c r="U96" i="2"/>
  <c r="Y96" i="2"/>
  <c r="X92" i="2"/>
  <c r="W92" i="2"/>
  <c r="R92" i="2"/>
  <c r="U92" i="2"/>
  <c r="Y92" i="2"/>
  <c r="V28" i="2"/>
  <c r="Z12" i="2"/>
  <c r="R12" i="2"/>
  <c r="U12" i="2"/>
  <c r="X12" i="2"/>
  <c r="T12" i="2"/>
  <c r="AA12" i="2"/>
  <c r="W12" i="2"/>
  <c r="S12" i="2"/>
  <c r="Y12" i="2"/>
  <c r="V14" i="2"/>
  <c r="Y964" i="2"/>
  <c r="T964" i="2"/>
  <c r="U964" i="2"/>
  <c r="R964" i="2"/>
  <c r="Z964" i="2"/>
  <c r="X939" i="2"/>
  <c r="T939" i="2"/>
  <c r="Y939" i="2"/>
  <c r="S939" i="2"/>
  <c r="W939" i="2"/>
  <c r="R939" i="2"/>
  <c r="AA939" i="2"/>
  <c r="V939" i="2"/>
  <c r="U939" i="2"/>
  <c r="Z939" i="2"/>
  <c r="Y918" i="2"/>
  <c r="U918" i="2"/>
  <c r="X918" i="2"/>
  <c r="T918" i="2"/>
  <c r="AA918" i="2"/>
  <c r="S918" i="2"/>
  <c r="R918" i="2"/>
  <c r="W918" i="2"/>
  <c r="V918" i="2"/>
  <c r="Z918" i="2"/>
  <c r="Y907" i="2"/>
  <c r="U907" i="2"/>
  <c r="X907" i="2"/>
  <c r="S907" i="2"/>
  <c r="W907" i="2"/>
  <c r="T907" i="2"/>
  <c r="AA907" i="2"/>
  <c r="R907" i="2"/>
  <c r="Z907" i="2"/>
  <c r="V907" i="2"/>
  <c r="Y917" i="2"/>
  <c r="U917" i="2"/>
  <c r="X917" i="2"/>
  <c r="T917" i="2"/>
  <c r="W917" i="2"/>
  <c r="S917" i="2"/>
  <c r="V917" i="2"/>
  <c r="R917" i="2"/>
  <c r="AA917" i="2"/>
  <c r="Z917" i="2"/>
  <c r="AA860" i="2"/>
  <c r="W860" i="2"/>
  <c r="S860" i="2"/>
  <c r="Y860" i="2"/>
  <c r="T860" i="2"/>
  <c r="X860" i="2"/>
  <c r="R860" i="2"/>
  <c r="V860" i="2"/>
  <c r="Z860" i="2"/>
  <c r="U860" i="2"/>
  <c r="AA844" i="2"/>
  <c r="W844" i="2"/>
  <c r="S844" i="2"/>
  <c r="Y844" i="2"/>
  <c r="T844" i="2"/>
  <c r="X844" i="2"/>
  <c r="R844" i="2"/>
  <c r="V844" i="2"/>
  <c r="Z844" i="2"/>
  <c r="U844" i="2"/>
  <c r="AA828" i="2"/>
  <c r="W828" i="2"/>
  <c r="S828" i="2"/>
  <c r="Y828" i="2"/>
  <c r="T828" i="2"/>
  <c r="X828" i="2"/>
  <c r="R828" i="2"/>
  <c r="V828" i="2"/>
  <c r="U828" i="2"/>
  <c r="Z828" i="2"/>
  <c r="Y906" i="2"/>
  <c r="U906" i="2"/>
  <c r="Z906" i="2"/>
  <c r="T906" i="2"/>
  <c r="V906" i="2"/>
  <c r="W906" i="2"/>
  <c r="S906" i="2"/>
  <c r="AA906" i="2"/>
  <c r="R906" i="2"/>
  <c r="X906" i="2"/>
  <c r="Z800" i="2"/>
  <c r="V800" i="2"/>
  <c r="R800" i="2"/>
  <c r="W800" i="2"/>
  <c r="AA800" i="2"/>
  <c r="U800" i="2"/>
  <c r="X800" i="2"/>
  <c r="T800" i="2"/>
  <c r="S800" i="2"/>
  <c r="Y800" i="2"/>
  <c r="AA978" i="2"/>
  <c r="W978" i="2"/>
  <c r="S978" i="2"/>
  <c r="Z978" i="2"/>
  <c r="Y978" i="2"/>
  <c r="T978" i="2"/>
  <c r="X978" i="2"/>
  <c r="R978" i="2"/>
  <c r="V978" i="2"/>
  <c r="U978" i="2"/>
  <c r="AA967" i="2"/>
  <c r="W967" i="2"/>
  <c r="S967" i="2"/>
  <c r="Y967" i="2"/>
  <c r="T967" i="2"/>
  <c r="V967" i="2"/>
  <c r="R967" i="2"/>
  <c r="Z967" i="2"/>
  <c r="X967" i="2"/>
  <c r="U967" i="2"/>
  <c r="Q963" i="2"/>
  <c r="Y946" i="2"/>
  <c r="X946" i="2"/>
  <c r="T946" i="2"/>
  <c r="Z946" i="2"/>
  <c r="S946" i="2"/>
  <c r="W946" i="2"/>
  <c r="R946" i="2"/>
  <c r="V946" i="2"/>
  <c r="U946" i="2"/>
  <c r="AA946" i="2"/>
  <c r="X942" i="2"/>
  <c r="T942" i="2"/>
  <c r="Y942" i="2"/>
  <c r="S942" i="2"/>
  <c r="W942" i="2"/>
  <c r="R942" i="2"/>
  <c r="AA942" i="2"/>
  <c r="V942" i="2"/>
  <c r="U942" i="2"/>
  <c r="Z942" i="2"/>
  <c r="Y947" i="2"/>
  <c r="U947" i="2"/>
  <c r="X947" i="2"/>
  <c r="T947" i="2"/>
  <c r="W947" i="2"/>
  <c r="V947" i="2"/>
  <c r="AA947" i="2"/>
  <c r="S947" i="2"/>
  <c r="Z947" i="2"/>
  <c r="R947" i="2"/>
  <c r="Z936" i="2"/>
  <c r="V936" i="2"/>
  <c r="R936" i="2"/>
  <c r="Y936" i="2"/>
  <c r="U936" i="2"/>
  <c r="X936" i="2"/>
  <c r="T936" i="2"/>
  <c r="W936" i="2"/>
  <c r="AA936" i="2"/>
  <c r="S936" i="2"/>
  <c r="Y924" i="2"/>
  <c r="U924" i="2"/>
  <c r="X924" i="2"/>
  <c r="T924" i="2"/>
  <c r="AA924" i="2"/>
  <c r="S924" i="2"/>
  <c r="V924" i="2"/>
  <c r="W924" i="2"/>
  <c r="R924" i="2"/>
  <c r="Z924" i="2"/>
  <c r="Y916" i="2"/>
  <c r="U916" i="2"/>
  <c r="X916" i="2"/>
  <c r="T916" i="2"/>
  <c r="AA916" i="2"/>
  <c r="S916" i="2"/>
  <c r="V916" i="2"/>
  <c r="R916" i="2"/>
  <c r="Z916" i="2"/>
  <c r="W916" i="2"/>
  <c r="Y903" i="2"/>
  <c r="U903" i="2"/>
  <c r="X903" i="2"/>
  <c r="S903" i="2"/>
  <c r="V903" i="2"/>
  <c r="T903" i="2"/>
  <c r="AA903" i="2"/>
  <c r="R903" i="2"/>
  <c r="Z903" i="2"/>
  <c r="W903" i="2"/>
  <c r="Y912" i="2"/>
  <c r="U912" i="2"/>
  <c r="W912" i="2"/>
  <c r="R912" i="2"/>
  <c r="AA912" i="2"/>
  <c r="T912" i="2"/>
  <c r="Z912" i="2"/>
  <c r="X912" i="2"/>
  <c r="V912" i="2"/>
  <c r="S912" i="2"/>
  <c r="Z933" i="2"/>
  <c r="V933" i="2"/>
  <c r="R933" i="2"/>
  <c r="Y933" i="2"/>
  <c r="U933" i="2"/>
  <c r="X933" i="2"/>
  <c r="T933" i="2"/>
  <c r="W933" i="2"/>
  <c r="S933" i="2"/>
  <c r="AA933" i="2"/>
  <c r="Q891" i="2"/>
  <c r="X875" i="2"/>
  <c r="T875" i="2"/>
  <c r="Y875" i="2"/>
  <c r="S875" i="2"/>
  <c r="AA875" i="2"/>
  <c r="U875" i="2"/>
  <c r="Z875" i="2"/>
  <c r="R875" i="2"/>
  <c r="W875" i="2"/>
  <c r="V875" i="2"/>
  <c r="AA871" i="2"/>
  <c r="W871" i="2"/>
  <c r="S871" i="2"/>
  <c r="Y871" i="2"/>
  <c r="T871" i="2"/>
  <c r="X871" i="2"/>
  <c r="R871" i="2"/>
  <c r="V871" i="2"/>
  <c r="Z871" i="2"/>
  <c r="U871" i="2"/>
  <c r="AA867" i="2"/>
  <c r="W867" i="2"/>
  <c r="S867" i="2"/>
  <c r="Y867" i="2"/>
  <c r="T867" i="2"/>
  <c r="X867" i="2"/>
  <c r="R867" i="2"/>
  <c r="V867" i="2"/>
  <c r="Z867" i="2"/>
  <c r="U867" i="2"/>
  <c r="AA863" i="2"/>
  <c r="W863" i="2"/>
  <c r="S863" i="2"/>
  <c r="Y863" i="2"/>
  <c r="T863" i="2"/>
  <c r="X863" i="2"/>
  <c r="R863" i="2"/>
  <c r="V863" i="2"/>
  <c r="Z863" i="2"/>
  <c r="U863" i="2"/>
  <c r="AA859" i="2"/>
  <c r="W859" i="2"/>
  <c r="S859" i="2"/>
  <c r="Y859" i="2"/>
  <c r="T859" i="2"/>
  <c r="X859" i="2"/>
  <c r="R859" i="2"/>
  <c r="V859" i="2"/>
  <c r="Z859" i="2"/>
  <c r="U859" i="2"/>
  <c r="AA855" i="2"/>
  <c r="W855" i="2"/>
  <c r="S855" i="2"/>
  <c r="Y855" i="2"/>
  <c r="T855" i="2"/>
  <c r="X855" i="2"/>
  <c r="R855" i="2"/>
  <c r="V855" i="2"/>
  <c r="Z855" i="2"/>
  <c r="U855" i="2"/>
  <c r="AA851" i="2"/>
  <c r="W851" i="2"/>
  <c r="S851" i="2"/>
  <c r="Y851" i="2"/>
  <c r="T851" i="2"/>
  <c r="X851" i="2"/>
  <c r="R851" i="2"/>
  <c r="V851" i="2"/>
  <c r="Z851" i="2"/>
  <c r="U851" i="2"/>
  <c r="AA847" i="2"/>
  <c r="W847" i="2"/>
  <c r="S847" i="2"/>
  <c r="Y847" i="2"/>
  <c r="T847" i="2"/>
  <c r="X847" i="2"/>
  <c r="R847" i="2"/>
  <c r="V847" i="2"/>
  <c r="Z847" i="2"/>
  <c r="U847" i="2"/>
  <c r="AA843" i="2"/>
  <c r="W843" i="2"/>
  <c r="S843" i="2"/>
  <c r="Y843" i="2"/>
  <c r="T843" i="2"/>
  <c r="X843" i="2"/>
  <c r="R843" i="2"/>
  <c r="U843" i="2"/>
  <c r="Z843" i="2"/>
  <c r="V843" i="2"/>
  <c r="AA839" i="2"/>
  <c r="W839" i="2"/>
  <c r="S839" i="2"/>
  <c r="Y839" i="2"/>
  <c r="T839" i="2"/>
  <c r="X839" i="2"/>
  <c r="R839" i="2"/>
  <c r="U839" i="2"/>
  <c r="Z839" i="2"/>
  <c r="V839" i="2"/>
  <c r="AA835" i="2"/>
  <c r="W835" i="2"/>
  <c r="S835" i="2"/>
  <c r="Y835" i="2"/>
  <c r="T835" i="2"/>
  <c r="X835" i="2"/>
  <c r="R835" i="2"/>
  <c r="U835" i="2"/>
  <c r="Z835" i="2"/>
  <c r="V835" i="2"/>
  <c r="AA831" i="2"/>
  <c r="W831" i="2"/>
  <c r="S831" i="2"/>
  <c r="Y831" i="2"/>
  <c r="T831" i="2"/>
  <c r="X831" i="2"/>
  <c r="R831" i="2"/>
  <c r="U831" i="2"/>
  <c r="Z831" i="2"/>
  <c r="V831" i="2"/>
  <c r="AA827" i="2"/>
  <c r="W827" i="2"/>
  <c r="S827" i="2"/>
  <c r="Y827" i="2"/>
  <c r="T827" i="2"/>
  <c r="X827" i="2"/>
  <c r="R827" i="2"/>
  <c r="U827" i="2"/>
  <c r="Z827" i="2"/>
  <c r="V827" i="2"/>
  <c r="AA823" i="2"/>
  <c r="W823" i="2"/>
  <c r="S823" i="2"/>
  <c r="Y823" i="2"/>
  <c r="T823" i="2"/>
  <c r="X823" i="2"/>
  <c r="R823" i="2"/>
  <c r="U823" i="2"/>
  <c r="Z823" i="2"/>
  <c r="V823" i="2"/>
  <c r="Q890" i="2"/>
  <c r="Q880" i="2"/>
  <c r="Q811" i="2"/>
  <c r="Y732" i="2"/>
  <c r="U732" i="2"/>
  <c r="X732" i="2"/>
  <c r="S732" i="2"/>
  <c r="W732" i="2"/>
  <c r="R732" i="2"/>
  <c r="AA732" i="2"/>
  <c r="V732" i="2"/>
  <c r="Z732" i="2"/>
  <c r="T732" i="2"/>
  <c r="Y716" i="2"/>
  <c r="U716" i="2"/>
  <c r="X716" i="2"/>
  <c r="S716" i="2"/>
  <c r="W716" i="2"/>
  <c r="R716" i="2"/>
  <c r="T716" i="2"/>
  <c r="AA716" i="2"/>
  <c r="Z716" i="2"/>
  <c r="V716" i="2"/>
  <c r="Y727" i="2"/>
  <c r="U727" i="2"/>
  <c r="Z727" i="2"/>
  <c r="T727" i="2"/>
  <c r="X727" i="2"/>
  <c r="S727" i="2"/>
  <c r="W727" i="2"/>
  <c r="R727" i="2"/>
  <c r="AA727" i="2"/>
  <c r="V727" i="2"/>
  <c r="Y719" i="2"/>
  <c r="U719" i="2"/>
  <c r="Z719" i="2"/>
  <c r="T719" i="2"/>
  <c r="X719" i="2"/>
  <c r="S719" i="2"/>
  <c r="AA719" i="2"/>
  <c r="W719" i="2"/>
  <c r="V719" i="2"/>
  <c r="R719" i="2"/>
  <c r="Q817" i="2"/>
  <c r="Q805" i="2"/>
  <c r="Q801" i="2"/>
  <c r="Q797" i="2"/>
  <c r="Q793" i="2"/>
  <c r="Q789" i="2"/>
  <c r="Q810" i="2"/>
  <c r="Y713" i="2"/>
  <c r="U713" i="2"/>
  <c r="X713" i="2"/>
  <c r="T713" i="2"/>
  <c r="W713" i="2"/>
  <c r="V713" i="2"/>
  <c r="AA713" i="2"/>
  <c r="S713" i="2"/>
  <c r="Z713" i="2"/>
  <c r="R713" i="2"/>
  <c r="Z696" i="2"/>
  <c r="V696" i="2"/>
  <c r="R696" i="2"/>
  <c r="Y696" i="2"/>
  <c r="U696" i="2"/>
  <c r="X696" i="2"/>
  <c r="T696" i="2"/>
  <c r="AA696" i="2"/>
  <c r="W696" i="2"/>
  <c r="S696" i="2"/>
  <c r="Z688" i="2"/>
  <c r="V688" i="2"/>
  <c r="R688" i="2"/>
  <c r="Y688" i="2"/>
  <c r="U688" i="2"/>
  <c r="X688" i="2"/>
  <c r="T688" i="2"/>
  <c r="AA688" i="2"/>
  <c r="W688" i="2"/>
  <c r="S688" i="2"/>
  <c r="Y682" i="2"/>
  <c r="U682" i="2"/>
  <c r="X682" i="2"/>
  <c r="T682" i="2"/>
  <c r="V682" i="2"/>
  <c r="AA682" i="2"/>
  <c r="S682" i="2"/>
  <c r="Z682" i="2"/>
  <c r="R682" i="2"/>
  <c r="W682" i="2"/>
  <c r="Y666" i="2"/>
  <c r="U666" i="2"/>
  <c r="X666" i="2"/>
  <c r="T666" i="2"/>
  <c r="V666" i="2"/>
  <c r="AA666" i="2"/>
  <c r="S666" i="2"/>
  <c r="Z666" i="2"/>
  <c r="R666" i="2"/>
  <c r="W666" i="2"/>
  <c r="X661" i="2"/>
  <c r="T661" i="2"/>
  <c r="Y661" i="2"/>
  <c r="S661" i="2"/>
  <c r="W661" i="2"/>
  <c r="R661" i="2"/>
  <c r="AA661" i="2"/>
  <c r="V661" i="2"/>
  <c r="Z661" i="2"/>
  <c r="U661" i="2"/>
  <c r="X657" i="2"/>
  <c r="T657" i="2"/>
  <c r="Y657" i="2"/>
  <c r="S657" i="2"/>
  <c r="W657" i="2"/>
  <c r="R657" i="2"/>
  <c r="AA657" i="2"/>
  <c r="V657" i="2"/>
  <c r="Z657" i="2"/>
  <c r="U657" i="2"/>
  <c r="R653" i="2"/>
  <c r="AA653" i="2"/>
  <c r="U653" i="2"/>
  <c r="U637" i="2"/>
  <c r="X633" i="2"/>
  <c r="Y633" i="2"/>
  <c r="S633" i="2"/>
  <c r="W633" i="2"/>
  <c r="V633" i="2"/>
  <c r="U633" i="2"/>
  <c r="Z701" i="2"/>
  <c r="V701" i="2"/>
  <c r="R701" i="2"/>
  <c r="Y701" i="2"/>
  <c r="U701" i="2"/>
  <c r="X701" i="2"/>
  <c r="T701" i="2"/>
  <c r="AA701" i="2"/>
  <c r="W701" i="2"/>
  <c r="S701" i="2"/>
  <c r="Y677" i="2"/>
  <c r="U677" i="2"/>
  <c r="X677" i="2"/>
  <c r="T677" i="2"/>
  <c r="W677" i="2"/>
  <c r="V677" i="2"/>
  <c r="AA677" i="2"/>
  <c r="S677" i="2"/>
  <c r="Z677" i="2"/>
  <c r="R677" i="2"/>
  <c r="Z706" i="2"/>
  <c r="V706" i="2"/>
  <c r="R706" i="2"/>
  <c r="Y706" i="2"/>
  <c r="U706" i="2"/>
  <c r="X706" i="2"/>
  <c r="T706" i="2"/>
  <c r="AA706" i="2"/>
  <c r="W706" i="2"/>
  <c r="S706" i="2"/>
  <c r="Z693" i="2"/>
  <c r="V693" i="2"/>
  <c r="R693" i="2"/>
  <c r="Y693" i="2"/>
  <c r="U693" i="2"/>
  <c r="X693" i="2"/>
  <c r="T693" i="2"/>
  <c r="S693" i="2"/>
  <c r="AA693" i="2"/>
  <c r="W693" i="2"/>
  <c r="Y684" i="2"/>
  <c r="U684" i="2"/>
  <c r="X684" i="2"/>
  <c r="T684" i="2"/>
  <c r="Z684" i="2"/>
  <c r="R684" i="2"/>
  <c r="W684" i="2"/>
  <c r="V684" i="2"/>
  <c r="AA684" i="2"/>
  <c r="S684" i="2"/>
  <c r="Y676" i="2"/>
  <c r="U676" i="2"/>
  <c r="X676" i="2"/>
  <c r="T676" i="2"/>
  <c r="Z676" i="2"/>
  <c r="R676" i="2"/>
  <c r="W676" i="2"/>
  <c r="V676" i="2"/>
  <c r="AA676" i="2"/>
  <c r="S676" i="2"/>
  <c r="Y668" i="2"/>
  <c r="U668" i="2"/>
  <c r="X668" i="2"/>
  <c r="T668" i="2"/>
  <c r="Z668" i="2"/>
  <c r="R668" i="2"/>
  <c r="W668" i="2"/>
  <c r="V668" i="2"/>
  <c r="AA668" i="2"/>
  <c r="S668" i="2"/>
  <c r="Y616" i="2"/>
  <c r="U616" i="2"/>
  <c r="W616" i="2"/>
  <c r="R616" i="2"/>
  <c r="AA616" i="2"/>
  <c r="V616" i="2"/>
  <c r="Z616" i="2"/>
  <c r="T616" i="2"/>
  <c r="X616" i="2"/>
  <c r="S616" i="2"/>
  <c r="Z547" i="2"/>
  <c r="V547" i="2"/>
  <c r="R547" i="2"/>
  <c r="Y547" i="2"/>
  <c r="U547" i="2"/>
  <c r="X547" i="2"/>
  <c r="T547" i="2"/>
  <c r="AA547" i="2"/>
  <c r="W547" i="2"/>
  <c r="S547" i="2"/>
  <c r="Z531" i="2"/>
  <c r="V531" i="2"/>
  <c r="R531" i="2"/>
  <c r="Y531" i="2"/>
  <c r="U531" i="2"/>
  <c r="X531" i="2"/>
  <c r="T531" i="2"/>
  <c r="AA531" i="2"/>
  <c r="W531" i="2"/>
  <c r="S531" i="2"/>
  <c r="Z515" i="2"/>
  <c r="V515" i="2"/>
  <c r="R515" i="2"/>
  <c r="Y515" i="2"/>
  <c r="U515" i="2"/>
  <c r="X515" i="2"/>
  <c r="T515" i="2"/>
  <c r="AA515" i="2"/>
  <c r="W515" i="2"/>
  <c r="S515" i="2"/>
  <c r="Z548" i="2"/>
  <c r="V548" i="2"/>
  <c r="R548" i="2"/>
  <c r="Y548" i="2"/>
  <c r="U548" i="2"/>
  <c r="X548" i="2"/>
  <c r="T548" i="2"/>
  <c r="AA548" i="2"/>
  <c r="W548" i="2"/>
  <c r="S548" i="2"/>
  <c r="Z532" i="2"/>
  <c r="V532" i="2"/>
  <c r="R532" i="2"/>
  <c r="Y532" i="2"/>
  <c r="U532" i="2"/>
  <c r="X532" i="2"/>
  <c r="T532" i="2"/>
  <c r="AA532" i="2"/>
  <c r="W532" i="2"/>
  <c r="S532" i="2"/>
  <c r="Z516" i="2"/>
  <c r="V516" i="2"/>
  <c r="R516" i="2"/>
  <c r="Y516" i="2"/>
  <c r="U516" i="2"/>
  <c r="X516" i="2"/>
  <c r="T516" i="2"/>
  <c r="AA516" i="2"/>
  <c r="W516" i="2"/>
  <c r="S516" i="2"/>
  <c r="Q506" i="2"/>
  <c r="Q502" i="2"/>
  <c r="Q498" i="2"/>
  <c r="Q494" i="2"/>
  <c r="AA490" i="2"/>
  <c r="S490" i="2"/>
  <c r="Z490" i="2"/>
  <c r="V490" i="2"/>
  <c r="R490" i="2"/>
  <c r="Y490" i="2"/>
  <c r="X490" i="2"/>
  <c r="T490" i="2"/>
  <c r="AA486" i="2"/>
  <c r="W486" i="2"/>
  <c r="S486" i="2"/>
  <c r="Z486" i="2"/>
  <c r="V486" i="2"/>
  <c r="R486" i="2"/>
  <c r="Y486" i="2"/>
  <c r="U486" i="2"/>
  <c r="X486" i="2"/>
  <c r="T486" i="2"/>
  <c r="AA482" i="2"/>
  <c r="W482" i="2"/>
  <c r="S482" i="2"/>
  <c r="Z482" i="2"/>
  <c r="V482" i="2"/>
  <c r="R482" i="2"/>
  <c r="Y482" i="2"/>
  <c r="U482" i="2"/>
  <c r="X482" i="2"/>
  <c r="T482" i="2"/>
  <c r="AA478" i="2"/>
  <c r="S478" i="2"/>
  <c r="Z478" i="2"/>
  <c r="V478" i="2"/>
  <c r="R478" i="2"/>
  <c r="Y478" i="2"/>
  <c r="U478" i="2"/>
  <c r="X478" i="2"/>
  <c r="T478" i="2"/>
  <c r="AA474" i="2"/>
  <c r="W474" i="2"/>
  <c r="S474" i="2"/>
  <c r="Z474" i="2"/>
  <c r="V474" i="2"/>
  <c r="R474" i="2"/>
  <c r="Y474" i="2"/>
  <c r="U474" i="2"/>
  <c r="X474" i="2"/>
  <c r="T474" i="2"/>
  <c r="AA470" i="2"/>
  <c r="W470" i="2"/>
  <c r="S470" i="2"/>
  <c r="Z470" i="2"/>
  <c r="V470" i="2"/>
  <c r="U470" i="2"/>
  <c r="X470" i="2"/>
  <c r="AA466" i="2"/>
  <c r="W466" i="2"/>
  <c r="S466" i="2"/>
  <c r="Z466" i="2"/>
  <c r="V466" i="2"/>
  <c r="R466" i="2"/>
  <c r="Y466" i="2"/>
  <c r="U466" i="2"/>
  <c r="X466" i="2"/>
  <c r="T466" i="2"/>
  <c r="AA462" i="2"/>
  <c r="W462" i="2"/>
  <c r="S462" i="2"/>
  <c r="Z462" i="2"/>
  <c r="V462" i="2"/>
  <c r="R462" i="2"/>
  <c r="Y462" i="2"/>
  <c r="U462" i="2"/>
  <c r="X462" i="2"/>
  <c r="T462" i="2"/>
  <c r="AA458" i="2"/>
  <c r="W458" i="2"/>
  <c r="S458" i="2"/>
  <c r="Z458" i="2"/>
  <c r="R458" i="2"/>
  <c r="Y458" i="2"/>
  <c r="U458" i="2"/>
  <c r="X458" i="2"/>
  <c r="T458" i="2"/>
  <c r="AA454" i="2"/>
  <c r="W454" i="2"/>
  <c r="S454" i="2"/>
  <c r="Z454" i="2"/>
  <c r="V454" i="2"/>
  <c r="R454" i="2"/>
  <c r="Y454" i="2"/>
  <c r="U454" i="2"/>
  <c r="X454" i="2"/>
  <c r="T454" i="2"/>
  <c r="AA450" i="2"/>
  <c r="W450" i="2"/>
  <c r="S450" i="2"/>
  <c r="Z450" i="2"/>
  <c r="V450" i="2"/>
  <c r="R450" i="2"/>
  <c r="Y450" i="2"/>
  <c r="U450" i="2"/>
  <c r="X450" i="2"/>
  <c r="T450" i="2"/>
  <c r="AA446" i="2"/>
  <c r="W446" i="2"/>
  <c r="S446" i="2"/>
  <c r="Z446" i="2"/>
  <c r="V446" i="2"/>
  <c r="R446" i="2"/>
  <c r="Y446" i="2"/>
  <c r="U446" i="2"/>
  <c r="X446" i="2"/>
  <c r="T446" i="2"/>
  <c r="AA442" i="2"/>
  <c r="W442" i="2"/>
  <c r="S442" i="2"/>
  <c r="Z442" i="2"/>
  <c r="V442" i="2"/>
  <c r="R442" i="2"/>
  <c r="Y442" i="2"/>
  <c r="U442" i="2"/>
  <c r="X442" i="2"/>
  <c r="T442" i="2"/>
  <c r="AA438" i="2"/>
  <c r="W438" i="2"/>
  <c r="S438" i="2"/>
  <c r="Z438" i="2"/>
  <c r="V438" i="2"/>
  <c r="R438" i="2"/>
  <c r="Y438" i="2"/>
  <c r="U438" i="2"/>
  <c r="X438" i="2"/>
  <c r="T438" i="2"/>
  <c r="S434" i="2"/>
  <c r="Z434" i="2"/>
  <c r="V434" i="2"/>
  <c r="R434" i="2"/>
  <c r="T434" i="2"/>
  <c r="AA430" i="2"/>
  <c r="W430" i="2"/>
  <c r="S430" i="2"/>
  <c r="Z430" i="2"/>
  <c r="V430" i="2"/>
  <c r="Y430" i="2"/>
  <c r="U430" i="2"/>
  <c r="X430" i="2"/>
  <c r="AA426" i="2"/>
  <c r="W426" i="2"/>
  <c r="S426" i="2"/>
  <c r="Z426" i="2"/>
  <c r="V426" i="2"/>
  <c r="R426" i="2"/>
  <c r="Y426" i="2"/>
  <c r="U426" i="2"/>
  <c r="X426" i="2"/>
  <c r="T426" i="2"/>
  <c r="AA422" i="2"/>
  <c r="W422" i="2"/>
  <c r="S422" i="2"/>
  <c r="Z422" i="2"/>
  <c r="V422" i="2"/>
  <c r="R422" i="2"/>
  <c r="Y422" i="2"/>
  <c r="U422" i="2"/>
  <c r="X422" i="2"/>
  <c r="T422" i="2"/>
  <c r="AA418" i="2"/>
  <c r="W418" i="2"/>
  <c r="S418" i="2"/>
  <c r="Z418" i="2"/>
  <c r="V418" i="2"/>
  <c r="R418" i="2"/>
  <c r="Y418" i="2"/>
  <c r="U418" i="2"/>
  <c r="X418" i="2"/>
  <c r="AA414" i="2"/>
  <c r="W414" i="2"/>
  <c r="S414" i="2"/>
  <c r="Z414" i="2"/>
  <c r="V414" i="2"/>
  <c r="R414" i="2"/>
  <c r="Y414" i="2"/>
  <c r="U414" i="2"/>
  <c r="X414" i="2"/>
  <c r="T414" i="2"/>
  <c r="AA410" i="2"/>
  <c r="W410" i="2"/>
  <c r="S410" i="2"/>
  <c r="Z410" i="2"/>
  <c r="V410" i="2"/>
  <c r="R410" i="2"/>
  <c r="Y410" i="2"/>
  <c r="U410" i="2"/>
  <c r="X410" i="2"/>
  <c r="AA406" i="2"/>
  <c r="W406" i="2"/>
  <c r="S406" i="2"/>
  <c r="Z406" i="2"/>
  <c r="V406" i="2"/>
  <c r="R406" i="2"/>
  <c r="Y406" i="2"/>
  <c r="U406" i="2"/>
  <c r="X406" i="2"/>
  <c r="T406" i="2"/>
  <c r="AA402" i="2"/>
  <c r="W402" i="2"/>
  <c r="S402" i="2"/>
  <c r="Z402" i="2"/>
  <c r="V402" i="2"/>
  <c r="R402" i="2"/>
  <c r="Y402" i="2"/>
  <c r="U402" i="2"/>
  <c r="X402" i="2"/>
  <c r="T402" i="2"/>
  <c r="AA398" i="2"/>
  <c r="W398" i="2"/>
  <c r="S398" i="2"/>
  <c r="Z398" i="2"/>
  <c r="V398" i="2"/>
  <c r="Y398" i="2"/>
  <c r="U398" i="2"/>
  <c r="X398" i="2"/>
  <c r="AA394" i="2"/>
  <c r="W394" i="2"/>
  <c r="S394" i="2"/>
  <c r="Z394" i="2"/>
  <c r="V394" i="2"/>
  <c r="R394" i="2"/>
  <c r="Y394" i="2"/>
  <c r="U394" i="2"/>
  <c r="X394" i="2"/>
  <c r="T394" i="2"/>
  <c r="AA390" i="2"/>
  <c r="W390" i="2"/>
  <c r="S390" i="2"/>
  <c r="Z390" i="2"/>
  <c r="V390" i="2"/>
  <c r="R390" i="2"/>
  <c r="Y390" i="2"/>
  <c r="U390" i="2"/>
  <c r="X390" i="2"/>
  <c r="T390" i="2"/>
  <c r="AA386" i="2"/>
  <c r="W386" i="2"/>
  <c r="S386" i="2"/>
  <c r="Z386" i="2"/>
  <c r="V386" i="2"/>
  <c r="R386" i="2"/>
  <c r="Y386" i="2"/>
  <c r="U386" i="2"/>
  <c r="X386" i="2"/>
  <c r="T386" i="2"/>
  <c r="AA382" i="2"/>
  <c r="W382" i="2"/>
  <c r="S382" i="2"/>
  <c r="Z382" i="2"/>
  <c r="V382" i="2"/>
  <c r="R382" i="2"/>
  <c r="Y382" i="2"/>
  <c r="U382" i="2"/>
  <c r="X382" i="2"/>
  <c r="T382" i="2"/>
  <c r="Z378" i="2"/>
  <c r="V378" i="2"/>
  <c r="U378" i="2"/>
  <c r="X378" i="2"/>
  <c r="AA374" i="2"/>
  <c r="W374" i="2"/>
  <c r="S374" i="2"/>
  <c r="Z374" i="2"/>
  <c r="V374" i="2"/>
  <c r="R374" i="2"/>
  <c r="Y374" i="2"/>
  <c r="U374" i="2"/>
  <c r="X374" i="2"/>
  <c r="T374" i="2"/>
  <c r="AA370" i="2"/>
  <c r="W370" i="2"/>
  <c r="S370" i="2"/>
  <c r="Z370" i="2"/>
  <c r="V370" i="2"/>
  <c r="R370" i="2"/>
  <c r="Y370" i="2"/>
  <c r="U370" i="2"/>
  <c r="X370" i="2"/>
  <c r="Z553" i="2"/>
  <c r="V553" i="2"/>
  <c r="R553" i="2"/>
  <c r="Y553" i="2"/>
  <c r="U553" i="2"/>
  <c r="X553" i="2"/>
  <c r="T553" i="2"/>
  <c r="AA553" i="2"/>
  <c r="W553" i="2"/>
  <c r="S553" i="2"/>
  <c r="Z537" i="2"/>
  <c r="V537" i="2"/>
  <c r="R537" i="2"/>
  <c r="Y537" i="2"/>
  <c r="U537" i="2"/>
  <c r="X537" i="2"/>
  <c r="T537" i="2"/>
  <c r="AA537" i="2"/>
  <c r="W537" i="2"/>
  <c r="S537" i="2"/>
  <c r="Z521" i="2"/>
  <c r="V521" i="2"/>
  <c r="R521" i="2"/>
  <c r="Y521" i="2"/>
  <c r="U521" i="2"/>
  <c r="X521" i="2"/>
  <c r="T521" i="2"/>
  <c r="AA521" i="2"/>
  <c r="W521" i="2"/>
  <c r="S521" i="2"/>
  <c r="X345" i="2"/>
  <c r="T345" i="2"/>
  <c r="Y345" i="2"/>
  <c r="S345" i="2"/>
  <c r="W345" i="2"/>
  <c r="R345" i="2"/>
  <c r="AA345" i="2"/>
  <c r="V345" i="2"/>
  <c r="Z345" i="2"/>
  <c r="U345" i="2"/>
  <c r="X341" i="2"/>
  <c r="T341" i="2"/>
  <c r="Y341" i="2"/>
  <c r="S341" i="2"/>
  <c r="W341" i="2"/>
  <c r="R341" i="2"/>
  <c r="AA341" i="2"/>
  <c r="V341" i="2"/>
  <c r="Z341" i="2"/>
  <c r="U341" i="2"/>
  <c r="Q362" i="2"/>
  <c r="Q358" i="2"/>
  <c r="Q354" i="2"/>
  <c r="Q350" i="2"/>
  <c r="Q366" i="2"/>
  <c r="X214" i="2"/>
  <c r="T214" i="2"/>
  <c r="AA214" i="2"/>
  <c r="W214" i="2"/>
  <c r="S214" i="2"/>
  <c r="V214" i="2"/>
  <c r="U214" i="2"/>
  <c r="Z214" i="2"/>
  <c r="R214" i="2"/>
  <c r="Y214" i="2"/>
  <c r="T210" i="2"/>
  <c r="AA210" i="2"/>
  <c r="W210" i="2"/>
  <c r="R210" i="2"/>
  <c r="Y210" i="2"/>
  <c r="X206" i="2"/>
  <c r="T206" i="2"/>
  <c r="AA206" i="2"/>
  <c r="W206" i="2"/>
  <c r="S206" i="2"/>
  <c r="V206" i="2"/>
  <c r="U206" i="2"/>
  <c r="Z206" i="2"/>
  <c r="R206" i="2"/>
  <c r="Y206" i="2"/>
  <c r="X202" i="2"/>
  <c r="T202" i="2"/>
  <c r="AA202" i="2"/>
  <c r="W202" i="2"/>
  <c r="S202" i="2"/>
  <c r="V202" i="2"/>
  <c r="U202" i="2"/>
  <c r="Z202" i="2"/>
  <c r="R202" i="2"/>
  <c r="Y202" i="2"/>
  <c r="X194" i="2"/>
  <c r="T194" i="2"/>
  <c r="AA194" i="2"/>
  <c r="W194" i="2"/>
  <c r="S194" i="2"/>
  <c r="V194" i="2"/>
  <c r="U194" i="2"/>
  <c r="Z194" i="2"/>
  <c r="R194" i="2"/>
  <c r="Y194" i="2"/>
  <c r="AA186" i="2"/>
  <c r="W186" i="2"/>
  <c r="S186" i="2"/>
  <c r="Y186" i="2"/>
  <c r="T186" i="2"/>
  <c r="X186" i="2"/>
  <c r="R186" i="2"/>
  <c r="V186" i="2"/>
  <c r="Z186" i="2"/>
  <c r="U186" i="2"/>
  <c r="AA182" i="2"/>
  <c r="W182" i="2"/>
  <c r="S182" i="2"/>
  <c r="Y182" i="2"/>
  <c r="T182" i="2"/>
  <c r="X182" i="2"/>
  <c r="R182" i="2"/>
  <c r="V182" i="2"/>
  <c r="Z182" i="2"/>
  <c r="U182" i="2"/>
  <c r="Y325" i="2"/>
  <c r="U325" i="2"/>
  <c r="X325" i="2"/>
  <c r="T325" i="2"/>
  <c r="AA325" i="2"/>
  <c r="W325" i="2"/>
  <c r="S325" i="2"/>
  <c r="Z325" i="2"/>
  <c r="V325" i="2"/>
  <c r="R325" i="2"/>
  <c r="Y284" i="2"/>
  <c r="U284" i="2"/>
  <c r="X284" i="2"/>
  <c r="T284" i="2"/>
  <c r="AA284" i="2"/>
  <c r="W284" i="2"/>
  <c r="S284" i="2"/>
  <c r="R284" i="2"/>
  <c r="Z284" i="2"/>
  <c r="V284" i="2"/>
  <c r="Y268" i="2"/>
  <c r="U268" i="2"/>
  <c r="X268" i="2"/>
  <c r="T268" i="2"/>
  <c r="AA268" i="2"/>
  <c r="W268" i="2"/>
  <c r="S268" i="2"/>
  <c r="R268" i="2"/>
  <c r="Z268" i="2"/>
  <c r="V268" i="2"/>
  <c r="Y252" i="2"/>
  <c r="U252" i="2"/>
  <c r="X252" i="2"/>
  <c r="T252" i="2"/>
  <c r="AA252" i="2"/>
  <c r="W252" i="2"/>
  <c r="S252" i="2"/>
  <c r="R252" i="2"/>
  <c r="Z252" i="2"/>
  <c r="V252" i="2"/>
  <c r="Y236" i="2"/>
  <c r="U236" i="2"/>
  <c r="X236" i="2"/>
  <c r="T236" i="2"/>
  <c r="AA236" i="2"/>
  <c r="W236" i="2"/>
  <c r="S236" i="2"/>
  <c r="R236" i="2"/>
  <c r="Z236" i="2"/>
  <c r="V236" i="2"/>
  <c r="Y220" i="2"/>
  <c r="U220" i="2"/>
  <c r="X220" i="2"/>
  <c r="T220" i="2"/>
  <c r="AA220" i="2"/>
  <c r="W220" i="2"/>
  <c r="S220" i="2"/>
  <c r="R220" i="2"/>
  <c r="Z220" i="2"/>
  <c r="V220" i="2"/>
  <c r="Y338" i="2"/>
  <c r="U338" i="2"/>
  <c r="X338" i="2"/>
  <c r="T338" i="2"/>
  <c r="AA338" i="2"/>
  <c r="W338" i="2"/>
  <c r="S338" i="2"/>
  <c r="Z338" i="2"/>
  <c r="V338" i="2"/>
  <c r="R338" i="2"/>
  <c r="Y322" i="2"/>
  <c r="U322" i="2"/>
  <c r="X322" i="2"/>
  <c r="T322" i="2"/>
  <c r="AA322" i="2"/>
  <c r="W322" i="2"/>
  <c r="S322" i="2"/>
  <c r="Z322" i="2"/>
  <c r="V322" i="2"/>
  <c r="R322" i="2"/>
  <c r="Y311" i="2"/>
  <c r="U311" i="2"/>
  <c r="X311" i="2"/>
  <c r="T311" i="2"/>
  <c r="AA311" i="2"/>
  <c r="W311" i="2"/>
  <c r="S311" i="2"/>
  <c r="R311" i="2"/>
  <c r="Z311" i="2"/>
  <c r="V311" i="2"/>
  <c r="Y303" i="2"/>
  <c r="U303" i="2"/>
  <c r="X303" i="2"/>
  <c r="T303" i="2"/>
  <c r="AA303" i="2"/>
  <c r="W303" i="2"/>
  <c r="S303" i="2"/>
  <c r="R303" i="2"/>
  <c r="Z303" i="2"/>
  <c r="V303" i="2"/>
  <c r="Y295" i="2"/>
  <c r="U295" i="2"/>
  <c r="X295" i="2"/>
  <c r="T295" i="2"/>
  <c r="AA295" i="2"/>
  <c r="W295" i="2"/>
  <c r="S295" i="2"/>
  <c r="R295" i="2"/>
  <c r="Z295" i="2"/>
  <c r="V295" i="2"/>
  <c r="AA181" i="2"/>
  <c r="W181" i="2"/>
  <c r="T181" i="2"/>
  <c r="X181" i="2"/>
  <c r="S181" i="2"/>
  <c r="Z181" i="2"/>
  <c r="X177" i="2"/>
  <c r="T177" i="2"/>
  <c r="AA177" i="2"/>
  <c r="S177" i="2"/>
  <c r="Z177" i="2"/>
  <c r="R177" i="2"/>
  <c r="Y177" i="2"/>
  <c r="U177" i="2"/>
  <c r="X173" i="2"/>
  <c r="W173" i="2"/>
  <c r="S173" i="2"/>
  <c r="Z173" i="2"/>
  <c r="V173" i="2"/>
  <c r="R173" i="2"/>
  <c r="Y173" i="2"/>
  <c r="U173" i="2"/>
  <c r="AA169" i="2"/>
  <c r="W169" i="2"/>
  <c r="Z165" i="2"/>
  <c r="X161" i="2"/>
  <c r="W161" i="2"/>
  <c r="S161" i="2"/>
  <c r="V161" i="2"/>
  <c r="R161" i="2"/>
  <c r="Y161" i="2"/>
  <c r="U161" i="2"/>
  <c r="X157" i="2"/>
  <c r="T157" i="2"/>
  <c r="AA157" i="2"/>
  <c r="W157" i="2"/>
  <c r="S157" i="2"/>
  <c r="Z157" i="2"/>
  <c r="V157" i="2"/>
  <c r="R157" i="2"/>
  <c r="Y157" i="2"/>
  <c r="U157" i="2"/>
  <c r="X153" i="2"/>
  <c r="T153" i="2"/>
  <c r="W153" i="2"/>
  <c r="S153" i="2"/>
  <c r="V153" i="2"/>
  <c r="R153" i="2"/>
  <c r="Y153" i="2"/>
  <c r="U153" i="2"/>
  <c r="X149" i="2"/>
  <c r="AA149" i="2"/>
  <c r="W149" i="2"/>
  <c r="S149" i="2"/>
  <c r="R149" i="2"/>
  <c r="U149" i="2"/>
  <c r="X145" i="2"/>
  <c r="W145" i="2"/>
  <c r="S145" i="2"/>
  <c r="V145" i="2"/>
  <c r="R145" i="2"/>
  <c r="Y145" i="2"/>
  <c r="U145" i="2"/>
  <c r="T141" i="2"/>
  <c r="Q70" i="2"/>
  <c r="Q66" i="2"/>
  <c r="Q62" i="2"/>
  <c r="Q58" i="2"/>
  <c r="Q129" i="2"/>
  <c r="Q125" i="2"/>
  <c r="Q121" i="2"/>
  <c r="Q117" i="2"/>
  <c r="Q113" i="2"/>
  <c r="Q109" i="2"/>
  <c r="Q105" i="2"/>
  <c r="Q101" i="2"/>
  <c r="Q97" i="2"/>
  <c r="Q93" i="2"/>
  <c r="AA971" i="2"/>
  <c r="W971" i="2"/>
  <c r="S971" i="2"/>
  <c r="Y971" i="2"/>
  <c r="T971" i="2"/>
  <c r="X971" i="2"/>
  <c r="R971" i="2"/>
  <c r="V971" i="2"/>
  <c r="Z971" i="2"/>
  <c r="U971" i="2"/>
  <c r="Y951" i="2"/>
  <c r="U951" i="2"/>
  <c r="AA951" i="2"/>
  <c r="W951" i="2"/>
  <c r="T951" i="2"/>
  <c r="Z951" i="2"/>
  <c r="S951" i="2"/>
  <c r="X951" i="2"/>
  <c r="V951" i="2"/>
  <c r="R951" i="2"/>
  <c r="X943" i="2"/>
  <c r="T943" i="2"/>
  <c r="Y943" i="2"/>
  <c r="S943" i="2"/>
  <c r="W943" i="2"/>
  <c r="R943" i="2"/>
  <c r="AA943" i="2"/>
  <c r="V943" i="2"/>
  <c r="U943" i="2"/>
  <c r="Z943" i="2"/>
  <c r="AA872" i="2"/>
  <c r="W872" i="2"/>
  <c r="S872" i="2"/>
  <c r="Y872" i="2"/>
  <c r="T872" i="2"/>
  <c r="X872" i="2"/>
  <c r="R872" i="2"/>
  <c r="V872" i="2"/>
  <c r="Z872" i="2"/>
  <c r="U872" i="2"/>
  <c r="AA856" i="2"/>
  <c r="W856" i="2"/>
  <c r="S856" i="2"/>
  <c r="Y856" i="2"/>
  <c r="T856" i="2"/>
  <c r="X856" i="2"/>
  <c r="R856" i="2"/>
  <c r="V856" i="2"/>
  <c r="Z856" i="2"/>
  <c r="U856" i="2"/>
  <c r="AA840" i="2"/>
  <c r="W840" i="2"/>
  <c r="S840" i="2"/>
  <c r="Y840" i="2"/>
  <c r="T840" i="2"/>
  <c r="X840" i="2"/>
  <c r="R840" i="2"/>
  <c r="V840" i="2"/>
  <c r="U840" i="2"/>
  <c r="Z840" i="2"/>
  <c r="AA824" i="2"/>
  <c r="W824" i="2"/>
  <c r="S824" i="2"/>
  <c r="Y824" i="2"/>
  <c r="T824" i="2"/>
  <c r="X824" i="2"/>
  <c r="R824" i="2"/>
  <c r="V824" i="2"/>
  <c r="U824" i="2"/>
  <c r="Z824" i="2"/>
  <c r="X881" i="2"/>
  <c r="T881" i="2"/>
  <c r="Y881" i="2"/>
  <c r="S881" i="2"/>
  <c r="W881" i="2"/>
  <c r="AA881" i="2"/>
  <c r="U881" i="2"/>
  <c r="Z881" i="2"/>
  <c r="Z807" i="2"/>
  <c r="V807" i="2"/>
  <c r="R807" i="2"/>
  <c r="W807" i="2"/>
  <c r="AA807" i="2"/>
  <c r="U807" i="2"/>
  <c r="Y807" i="2"/>
  <c r="T807" i="2"/>
  <c r="X807" i="2"/>
  <c r="S807" i="2"/>
  <c r="Z792" i="2"/>
  <c r="V792" i="2"/>
  <c r="R792" i="2"/>
  <c r="W792" i="2"/>
  <c r="AA792" i="2"/>
  <c r="U792" i="2"/>
  <c r="X792" i="2"/>
  <c r="T792" i="2"/>
  <c r="S792" i="2"/>
  <c r="Y792" i="2"/>
  <c r="AA974" i="2"/>
  <c r="W974" i="2"/>
  <c r="S974" i="2"/>
  <c r="Y974" i="2"/>
  <c r="T974" i="2"/>
  <c r="X974" i="2"/>
  <c r="R974" i="2"/>
  <c r="V974" i="2"/>
  <c r="Z974" i="2"/>
  <c r="U974" i="2"/>
  <c r="Y955" i="2"/>
  <c r="U955" i="2"/>
  <c r="AA955" i="2"/>
  <c r="W955" i="2"/>
  <c r="S955" i="2"/>
  <c r="T955" i="2"/>
  <c r="Z955" i="2"/>
  <c r="R955" i="2"/>
  <c r="X955" i="2"/>
  <c r="V955" i="2"/>
  <c r="AA977" i="2"/>
  <c r="W977" i="2"/>
  <c r="S977" i="2"/>
  <c r="Y977" i="2"/>
  <c r="T977" i="2"/>
  <c r="X977" i="2"/>
  <c r="R977" i="2"/>
  <c r="V977" i="2"/>
  <c r="Z977" i="2"/>
  <c r="U977" i="2"/>
  <c r="AA969" i="2"/>
  <c r="W969" i="2"/>
  <c r="S969" i="2"/>
  <c r="Y969" i="2"/>
  <c r="T969" i="2"/>
  <c r="X969" i="2"/>
  <c r="R969" i="2"/>
  <c r="V969" i="2"/>
  <c r="Z969" i="2"/>
  <c r="U969" i="2"/>
  <c r="AA962" i="2"/>
  <c r="W962" i="2"/>
  <c r="S962" i="2"/>
  <c r="Y962" i="2"/>
  <c r="T962" i="2"/>
  <c r="V962" i="2"/>
  <c r="X962" i="2"/>
  <c r="U962" i="2"/>
  <c r="R962" i="2"/>
  <c r="Z962" i="2"/>
  <c r="Y953" i="2"/>
  <c r="U953" i="2"/>
  <c r="AA953" i="2"/>
  <c r="W953" i="2"/>
  <c r="S953" i="2"/>
  <c r="T953" i="2"/>
  <c r="Z953" i="2"/>
  <c r="R953" i="2"/>
  <c r="V953" i="2"/>
  <c r="X953" i="2"/>
  <c r="X945" i="2"/>
  <c r="T945" i="2"/>
  <c r="Y945" i="2"/>
  <c r="S945" i="2"/>
  <c r="W945" i="2"/>
  <c r="R945" i="2"/>
  <c r="AA945" i="2"/>
  <c r="V945" i="2"/>
  <c r="U945" i="2"/>
  <c r="Z945" i="2"/>
  <c r="Y950" i="2"/>
  <c r="U950" i="2"/>
  <c r="AA950" i="2"/>
  <c r="V950" i="2"/>
  <c r="Z950" i="2"/>
  <c r="T950" i="2"/>
  <c r="R950" i="2"/>
  <c r="X950" i="2"/>
  <c r="W950" i="2"/>
  <c r="S950" i="2"/>
  <c r="Z934" i="2"/>
  <c r="V934" i="2"/>
  <c r="R934" i="2"/>
  <c r="Y934" i="2"/>
  <c r="U934" i="2"/>
  <c r="X934" i="2"/>
  <c r="T934" i="2"/>
  <c r="W934" i="2"/>
  <c r="AA934" i="2"/>
  <c r="S934" i="2"/>
  <c r="Y914" i="2"/>
  <c r="U914" i="2"/>
  <c r="X914" i="2"/>
  <c r="T914" i="2"/>
  <c r="AA914" i="2"/>
  <c r="S914" i="2"/>
  <c r="W914" i="2"/>
  <c r="Z914" i="2"/>
  <c r="V914" i="2"/>
  <c r="R914" i="2"/>
  <c r="Z930" i="2"/>
  <c r="V930" i="2"/>
  <c r="R930" i="2"/>
  <c r="Y930" i="2"/>
  <c r="U930" i="2"/>
  <c r="X930" i="2"/>
  <c r="T930" i="2"/>
  <c r="S930" i="2"/>
  <c r="AA930" i="2"/>
  <c r="W930" i="2"/>
  <c r="Y905" i="2"/>
  <c r="U905" i="2"/>
  <c r="AA905" i="2"/>
  <c r="V905" i="2"/>
  <c r="Z905" i="2"/>
  <c r="S905" i="2"/>
  <c r="X905" i="2"/>
  <c r="W905" i="2"/>
  <c r="T905" i="2"/>
  <c r="R905" i="2"/>
  <c r="X879" i="2"/>
  <c r="T879" i="2"/>
  <c r="Y879" i="2"/>
  <c r="S879" i="2"/>
  <c r="AA879" i="2"/>
  <c r="U879" i="2"/>
  <c r="Z879" i="2"/>
  <c r="R879" i="2"/>
  <c r="V879" i="2"/>
  <c r="AA870" i="2"/>
  <c r="W870" i="2"/>
  <c r="S870" i="2"/>
  <c r="Y870" i="2"/>
  <c r="T870" i="2"/>
  <c r="X870" i="2"/>
  <c r="R870" i="2"/>
  <c r="V870" i="2"/>
  <c r="Z870" i="2"/>
  <c r="U870" i="2"/>
  <c r="AA862" i="2"/>
  <c r="W862" i="2"/>
  <c r="S862" i="2"/>
  <c r="Y862" i="2"/>
  <c r="T862" i="2"/>
  <c r="X862" i="2"/>
  <c r="R862" i="2"/>
  <c r="V862" i="2"/>
  <c r="Z862" i="2"/>
  <c r="U862" i="2"/>
  <c r="AA854" i="2"/>
  <c r="W854" i="2"/>
  <c r="S854" i="2"/>
  <c r="Y854" i="2"/>
  <c r="T854" i="2"/>
  <c r="X854" i="2"/>
  <c r="R854" i="2"/>
  <c r="V854" i="2"/>
  <c r="Z854" i="2"/>
  <c r="U854" i="2"/>
  <c r="AA846" i="2"/>
  <c r="W846" i="2"/>
  <c r="S846" i="2"/>
  <c r="Y846" i="2"/>
  <c r="T846" i="2"/>
  <c r="X846" i="2"/>
  <c r="R846" i="2"/>
  <c r="V846" i="2"/>
  <c r="Z846" i="2"/>
  <c r="U846" i="2"/>
  <c r="AA838" i="2"/>
  <c r="W838" i="2"/>
  <c r="S838" i="2"/>
  <c r="Y838" i="2"/>
  <c r="T838" i="2"/>
  <c r="X838" i="2"/>
  <c r="R838" i="2"/>
  <c r="Z838" i="2"/>
  <c r="V838" i="2"/>
  <c r="U838" i="2"/>
  <c r="AA830" i="2"/>
  <c r="W830" i="2"/>
  <c r="S830" i="2"/>
  <c r="Y830" i="2"/>
  <c r="T830" i="2"/>
  <c r="X830" i="2"/>
  <c r="R830" i="2"/>
  <c r="Z830" i="2"/>
  <c r="V830" i="2"/>
  <c r="U830" i="2"/>
  <c r="AA822" i="2"/>
  <c r="W822" i="2"/>
  <c r="S822" i="2"/>
  <c r="Y822" i="2"/>
  <c r="T822" i="2"/>
  <c r="X822" i="2"/>
  <c r="R822" i="2"/>
  <c r="Z822" i="2"/>
  <c r="V822" i="2"/>
  <c r="U822" i="2"/>
  <c r="Y898" i="2"/>
  <c r="U898" i="2"/>
  <c r="Z898" i="2"/>
  <c r="T898" i="2"/>
  <c r="X898" i="2"/>
  <c r="R898" i="2"/>
  <c r="W898" i="2"/>
  <c r="V898" i="2"/>
  <c r="S898" i="2"/>
  <c r="AA898" i="2"/>
  <c r="Q893" i="2"/>
  <c r="Q885" i="2"/>
  <c r="Q877" i="2"/>
  <c r="X884" i="2"/>
  <c r="T884" i="2"/>
  <c r="Y884" i="2"/>
  <c r="S884" i="2"/>
  <c r="Z884" i="2"/>
  <c r="R884" i="2"/>
  <c r="W884" i="2"/>
  <c r="V884" i="2"/>
  <c r="U884" i="2"/>
  <c r="AA884" i="2"/>
  <c r="Z819" i="2"/>
  <c r="V819" i="2"/>
  <c r="R819" i="2"/>
  <c r="Y819" i="2"/>
  <c r="U819" i="2"/>
  <c r="W819" i="2"/>
  <c r="T819" i="2"/>
  <c r="AA819" i="2"/>
  <c r="S819" i="2"/>
  <c r="X819" i="2"/>
  <c r="Q815" i="2"/>
  <c r="T806" i="2"/>
  <c r="Z802" i="2"/>
  <c r="V802" i="2"/>
  <c r="R802" i="2"/>
  <c r="W802" i="2"/>
  <c r="AA802" i="2"/>
  <c r="U802" i="2"/>
  <c r="X802" i="2"/>
  <c r="T802" i="2"/>
  <c r="S802" i="2"/>
  <c r="Y802" i="2"/>
  <c r="Z794" i="2"/>
  <c r="V794" i="2"/>
  <c r="R794" i="2"/>
  <c r="W794" i="2"/>
  <c r="U794" i="2"/>
  <c r="X794" i="2"/>
  <c r="T794" i="2"/>
  <c r="Z790" i="2"/>
  <c r="V790" i="2"/>
  <c r="R790" i="2"/>
  <c r="W790" i="2"/>
  <c r="AA790" i="2"/>
  <c r="U790" i="2"/>
  <c r="X790" i="2"/>
  <c r="T790" i="2"/>
  <c r="S790" i="2"/>
  <c r="Y790" i="2"/>
  <c r="Q808" i="2"/>
  <c r="Y731" i="2"/>
  <c r="U731" i="2"/>
  <c r="Z731" i="2"/>
  <c r="T731" i="2"/>
  <c r="X731" i="2"/>
  <c r="S731" i="2"/>
  <c r="W731" i="2"/>
  <c r="R731" i="2"/>
  <c r="AA731" i="2"/>
  <c r="V731" i="2"/>
  <c r="Y715" i="2"/>
  <c r="U715" i="2"/>
  <c r="Z715" i="2"/>
  <c r="T715" i="2"/>
  <c r="X715" i="2"/>
  <c r="S715" i="2"/>
  <c r="V715" i="2"/>
  <c r="R715" i="2"/>
  <c r="AA715" i="2"/>
  <c r="W715" i="2"/>
  <c r="Q814" i="2"/>
  <c r="Y714" i="2"/>
  <c r="U714" i="2"/>
  <c r="AA714" i="2"/>
  <c r="V714" i="2"/>
  <c r="Z714" i="2"/>
  <c r="T714" i="2"/>
  <c r="W714" i="2"/>
  <c r="S714" i="2"/>
  <c r="R714" i="2"/>
  <c r="X714" i="2"/>
  <c r="Y721" i="2"/>
  <c r="U721" i="2"/>
  <c r="W721" i="2"/>
  <c r="R721" i="2"/>
  <c r="AA721" i="2"/>
  <c r="V721" i="2"/>
  <c r="X721" i="2"/>
  <c r="T721" i="2"/>
  <c r="S721" i="2"/>
  <c r="Z721" i="2"/>
  <c r="Y711" i="2"/>
  <c r="U711" i="2"/>
  <c r="X711" i="2"/>
  <c r="T711" i="2"/>
  <c r="AA711" i="2"/>
  <c r="S711" i="2"/>
  <c r="Z711" i="2"/>
  <c r="R711" i="2"/>
  <c r="W711" i="2"/>
  <c r="V711" i="2"/>
  <c r="Z694" i="2"/>
  <c r="V694" i="2"/>
  <c r="R694" i="2"/>
  <c r="Y694" i="2"/>
  <c r="U694" i="2"/>
  <c r="X694" i="2"/>
  <c r="T694" i="2"/>
  <c r="AA694" i="2"/>
  <c r="W694" i="2"/>
  <c r="S694" i="2"/>
  <c r="Z686" i="2"/>
  <c r="V686" i="2"/>
  <c r="R686" i="2"/>
  <c r="Y686" i="2"/>
  <c r="U686" i="2"/>
  <c r="X686" i="2"/>
  <c r="T686" i="2"/>
  <c r="AA686" i="2"/>
  <c r="W686" i="2"/>
  <c r="S686" i="2"/>
  <c r="Y670" i="2"/>
  <c r="U670" i="2"/>
  <c r="X670" i="2"/>
  <c r="T670" i="2"/>
  <c r="V670" i="2"/>
  <c r="AA670" i="2"/>
  <c r="S670" i="2"/>
  <c r="Z670" i="2"/>
  <c r="R670" i="2"/>
  <c r="W670" i="2"/>
  <c r="X660" i="2"/>
  <c r="T660" i="2"/>
  <c r="Y660" i="2"/>
  <c r="S660" i="2"/>
  <c r="W660" i="2"/>
  <c r="R660" i="2"/>
  <c r="AA660" i="2"/>
  <c r="V660" i="2"/>
  <c r="Z660" i="2"/>
  <c r="U660" i="2"/>
  <c r="X656" i="2"/>
  <c r="T656" i="2"/>
  <c r="Y656" i="2"/>
  <c r="S656" i="2"/>
  <c r="W656" i="2"/>
  <c r="R656" i="2"/>
  <c r="AA656" i="2"/>
  <c r="V656" i="2"/>
  <c r="Z656" i="2"/>
  <c r="U656" i="2"/>
  <c r="Q652" i="2"/>
  <c r="Q648" i="2"/>
  <c r="Q644" i="2"/>
  <c r="Q640" i="2"/>
  <c r="Q636" i="2"/>
  <c r="Q632" i="2"/>
  <c r="Z697" i="2"/>
  <c r="V697" i="2"/>
  <c r="R697" i="2"/>
  <c r="Y697" i="2"/>
  <c r="U697" i="2"/>
  <c r="X697" i="2"/>
  <c r="T697" i="2"/>
  <c r="AA697" i="2"/>
  <c r="W697" i="2"/>
  <c r="S697" i="2"/>
  <c r="Y681" i="2"/>
  <c r="U681" i="2"/>
  <c r="X681" i="2"/>
  <c r="T681" i="2"/>
  <c r="W681" i="2"/>
  <c r="V681" i="2"/>
  <c r="AA681" i="2"/>
  <c r="S681" i="2"/>
  <c r="Z681" i="2"/>
  <c r="R681" i="2"/>
  <c r="Y665" i="2"/>
  <c r="U665" i="2"/>
  <c r="X665" i="2"/>
  <c r="T665" i="2"/>
  <c r="W665" i="2"/>
  <c r="V665" i="2"/>
  <c r="AA665" i="2"/>
  <c r="S665" i="2"/>
  <c r="Z665" i="2"/>
  <c r="R665" i="2"/>
  <c r="Z702" i="2"/>
  <c r="V702" i="2"/>
  <c r="R702" i="2"/>
  <c r="Y702" i="2"/>
  <c r="U702" i="2"/>
  <c r="X702" i="2"/>
  <c r="T702" i="2"/>
  <c r="AA702" i="2"/>
  <c r="W702" i="2"/>
  <c r="S702" i="2"/>
  <c r="Z691" i="2"/>
  <c r="V691" i="2"/>
  <c r="R691" i="2"/>
  <c r="Y691" i="2"/>
  <c r="U691" i="2"/>
  <c r="X691" i="2"/>
  <c r="T691" i="2"/>
  <c r="S691" i="2"/>
  <c r="AA691" i="2"/>
  <c r="W691" i="2"/>
  <c r="Z543" i="2"/>
  <c r="V543" i="2"/>
  <c r="R543" i="2"/>
  <c r="Y543" i="2"/>
  <c r="U543" i="2"/>
  <c r="X543" i="2"/>
  <c r="T543" i="2"/>
  <c r="AA543" i="2"/>
  <c r="W543" i="2"/>
  <c r="S543" i="2"/>
  <c r="Z527" i="2"/>
  <c r="V527" i="2"/>
  <c r="R527" i="2"/>
  <c r="Y527" i="2"/>
  <c r="U527" i="2"/>
  <c r="X527" i="2"/>
  <c r="T527" i="2"/>
  <c r="AA527" i="2"/>
  <c r="W527" i="2"/>
  <c r="S527" i="2"/>
  <c r="Z544" i="2"/>
  <c r="V544" i="2"/>
  <c r="R544" i="2"/>
  <c r="Y544" i="2"/>
  <c r="U544" i="2"/>
  <c r="X544" i="2"/>
  <c r="T544" i="2"/>
  <c r="AA544" i="2"/>
  <c r="W544" i="2"/>
  <c r="S544" i="2"/>
  <c r="Z528" i="2"/>
  <c r="V528" i="2"/>
  <c r="R528" i="2"/>
  <c r="Y528" i="2"/>
  <c r="U528" i="2"/>
  <c r="X528" i="2"/>
  <c r="T528" i="2"/>
  <c r="AA528" i="2"/>
  <c r="W528" i="2"/>
  <c r="S528" i="2"/>
  <c r="Z512" i="2"/>
  <c r="V512" i="2"/>
  <c r="R512" i="2"/>
  <c r="Y512" i="2"/>
  <c r="U512" i="2"/>
  <c r="X512" i="2"/>
  <c r="T512" i="2"/>
  <c r="AA512" i="2"/>
  <c r="W512" i="2"/>
  <c r="S512" i="2"/>
  <c r="X505" i="2"/>
  <c r="T505" i="2"/>
  <c r="Z505" i="2"/>
  <c r="U505" i="2"/>
  <c r="Y505" i="2"/>
  <c r="S505" i="2"/>
  <c r="W505" i="2"/>
  <c r="R505" i="2"/>
  <c r="AA505" i="2"/>
  <c r="V505" i="2"/>
  <c r="T501" i="2"/>
  <c r="Z501" i="2"/>
  <c r="U501" i="2"/>
  <c r="Y501" i="2"/>
  <c r="S501" i="2"/>
  <c r="R501" i="2"/>
  <c r="AA501" i="2"/>
  <c r="V501" i="2"/>
  <c r="T497" i="2"/>
  <c r="Z497" i="2"/>
  <c r="U497" i="2"/>
  <c r="Y497" i="2"/>
  <c r="S497" i="2"/>
  <c r="W497" i="2"/>
  <c r="R497" i="2"/>
  <c r="AA497" i="2"/>
  <c r="V497" i="2"/>
  <c r="Z493" i="2"/>
  <c r="U493" i="2"/>
  <c r="Y493" i="2"/>
  <c r="S493" i="2"/>
  <c r="W493" i="2"/>
  <c r="R493" i="2"/>
  <c r="AA493" i="2"/>
  <c r="AA489" i="2"/>
  <c r="W489" i="2"/>
  <c r="S489" i="2"/>
  <c r="Z489" i="2"/>
  <c r="V489" i="2"/>
  <c r="R489" i="2"/>
  <c r="Y489" i="2"/>
  <c r="U489" i="2"/>
  <c r="X489" i="2"/>
  <c r="T489" i="2"/>
  <c r="AA485" i="2"/>
  <c r="W485" i="2"/>
  <c r="S485" i="2"/>
  <c r="Z485" i="2"/>
  <c r="V485" i="2"/>
  <c r="R485" i="2"/>
  <c r="Y485" i="2"/>
  <c r="U485" i="2"/>
  <c r="X485" i="2"/>
  <c r="T485" i="2"/>
  <c r="AA481" i="2"/>
  <c r="W481" i="2"/>
  <c r="S481" i="2"/>
  <c r="Z481" i="2"/>
  <c r="V481" i="2"/>
  <c r="R481" i="2"/>
  <c r="Y481" i="2"/>
  <c r="U481" i="2"/>
  <c r="X481" i="2"/>
  <c r="T481" i="2"/>
  <c r="AA477" i="2"/>
  <c r="W477" i="2"/>
  <c r="S477" i="2"/>
  <c r="Z477" i="2"/>
  <c r="V477" i="2"/>
  <c r="R477" i="2"/>
  <c r="Y477" i="2"/>
  <c r="U477" i="2"/>
  <c r="X477" i="2"/>
  <c r="T477" i="2"/>
  <c r="AA473" i="2"/>
  <c r="W473" i="2"/>
  <c r="S473" i="2"/>
  <c r="Z473" i="2"/>
  <c r="V473" i="2"/>
  <c r="R473" i="2"/>
  <c r="Y473" i="2"/>
  <c r="U473" i="2"/>
  <c r="X473" i="2"/>
  <c r="T473" i="2"/>
  <c r="AA469" i="2"/>
  <c r="W469" i="2"/>
  <c r="S469" i="2"/>
  <c r="Z469" i="2"/>
  <c r="V469" i="2"/>
  <c r="R469" i="2"/>
  <c r="Y469" i="2"/>
  <c r="U469" i="2"/>
  <c r="X469" i="2"/>
  <c r="T469" i="2"/>
  <c r="AA465" i="2"/>
  <c r="W465" i="2"/>
  <c r="S465" i="2"/>
  <c r="Z465" i="2"/>
  <c r="V465" i="2"/>
  <c r="R465" i="2"/>
  <c r="Y465" i="2"/>
  <c r="U465" i="2"/>
  <c r="X465" i="2"/>
  <c r="T465" i="2"/>
  <c r="Z461" i="2"/>
  <c r="Y461" i="2"/>
  <c r="U461" i="2"/>
  <c r="X461" i="2"/>
  <c r="AA457" i="2"/>
  <c r="W457" i="2"/>
  <c r="S457" i="2"/>
  <c r="Z457" i="2"/>
  <c r="V457" i="2"/>
  <c r="R457" i="2"/>
  <c r="Y457" i="2"/>
  <c r="U457" i="2"/>
  <c r="X457" i="2"/>
  <c r="T457" i="2"/>
  <c r="W453" i="2"/>
  <c r="Z453" i="2"/>
  <c r="V453" i="2"/>
  <c r="R453" i="2"/>
  <c r="U453" i="2"/>
  <c r="X453" i="2"/>
  <c r="AA449" i="2"/>
  <c r="W449" i="2"/>
  <c r="S449" i="2"/>
  <c r="Z449" i="2"/>
  <c r="V449" i="2"/>
  <c r="R449" i="2"/>
  <c r="Y449" i="2"/>
  <c r="U449" i="2"/>
  <c r="X449" i="2"/>
  <c r="T449" i="2"/>
  <c r="AA445" i="2"/>
  <c r="W445" i="2"/>
  <c r="S445" i="2"/>
  <c r="Z445" i="2"/>
  <c r="V445" i="2"/>
  <c r="R445" i="2"/>
  <c r="Y445" i="2"/>
  <c r="U445" i="2"/>
  <c r="X445" i="2"/>
  <c r="T445" i="2"/>
  <c r="AA441" i="2"/>
  <c r="W441" i="2"/>
  <c r="S441" i="2"/>
  <c r="Z441" i="2"/>
  <c r="V441" i="2"/>
  <c r="R441" i="2"/>
  <c r="Y441" i="2"/>
  <c r="U441" i="2"/>
  <c r="X441" i="2"/>
  <c r="T441" i="2"/>
  <c r="AA437" i="2"/>
  <c r="W437" i="2"/>
  <c r="S437" i="2"/>
  <c r="Z437" i="2"/>
  <c r="V437" i="2"/>
  <c r="R437" i="2"/>
  <c r="Y437" i="2"/>
  <c r="U437" i="2"/>
  <c r="X437" i="2"/>
  <c r="T437" i="2"/>
  <c r="R433" i="2"/>
  <c r="Y433" i="2"/>
  <c r="AA429" i="2"/>
  <c r="Z429" i="2"/>
  <c r="R429" i="2"/>
  <c r="Y429" i="2"/>
  <c r="U429" i="2"/>
  <c r="X429" i="2"/>
  <c r="T429" i="2"/>
  <c r="AA425" i="2"/>
  <c r="W425" i="2"/>
  <c r="S425" i="2"/>
  <c r="Z425" i="2"/>
  <c r="V425" i="2"/>
  <c r="R425" i="2"/>
  <c r="Y425" i="2"/>
  <c r="U425" i="2"/>
  <c r="X425" i="2"/>
  <c r="T425" i="2"/>
  <c r="AA421" i="2"/>
  <c r="W421" i="2"/>
  <c r="S421" i="2"/>
  <c r="Z421" i="2"/>
  <c r="V421" i="2"/>
  <c r="R421" i="2"/>
  <c r="Y421" i="2"/>
  <c r="U421" i="2"/>
  <c r="X421" i="2"/>
  <c r="T421" i="2"/>
  <c r="AA417" i="2"/>
  <c r="W417" i="2"/>
  <c r="S417" i="2"/>
  <c r="Z417" i="2"/>
  <c r="V417" i="2"/>
  <c r="R417" i="2"/>
  <c r="Y417" i="2"/>
  <c r="U417" i="2"/>
  <c r="X417" i="2"/>
  <c r="T417" i="2"/>
  <c r="AA405" i="2"/>
  <c r="W405" i="2"/>
  <c r="S405" i="2"/>
  <c r="Z405" i="2"/>
  <c r="R405" i="2"/>
  <c r="Y405" i="2"/>
  <c r="U405" i="2"/>
  <c r="T405" i="2"/>
  <c r="AA401" i="2"/>
  <c r="W401" i="2"/>
  <c r="S401" i="2"/>
  <c r="Z401" i="2"/>
  <c r="V401" i="2"/>
  <c r="R401" i="2"/>
  <c r="Y401" i="2"/>
  <c r="U401" i="2"/>
  <c r="X401" i="2"/>
  <c r="T401" i="2"/>
  <c r="AA397" i="2"/>
  <c r="W397" i="2"/>
  <c r="S397" i="2"/>
  <c r="Z397" i="2"/>
  <c r="V397" i="2"/>
  <c r="R397" i="2"/>
  <c r="Y397" i="2"/>
  <c r="U397" i="2"/>
  <c r="X397" i="2"/>
  <c r="T397" i="2"/>
  <c r="X393" i="2"/>
  <c r="T393" i="2"/>
  <c r="AA385" i="2"/>
  <c r="W385" i="2"/>
  <c r="S385" i="2"/>
  <c r="Z385" i="2"/>
  <c r="V385" i="2"/>
  <c r="R385" i="2"/>
  <c r="Y385" i="2"/>
  <c r="U385" i="2"/>
  <c r="X385" i="2"/>
  <c r="T385" i="2"/>
  <c r="AA381" i="2"/>
  <c r="W381" i="2"/>
  <c r="S381" i="2"/>
  <c r="Z381" i="2"/>
  <c r="V381" i="2"/>
  <c r="R381" i="2"/>
  <c r="Y381" i="2"/>
  <c r="U381" i="2"/>
  <c r="X381" i="2"/>
  <c r="T381" i="2"/>
  <c r="AA377" i="2"/>
  <c r="W377" i="2"/>
  <c r="S377" i="2"/>
  <c r="Z377" i="2"/>
  <c r="V377" i="2"/>
  <c r="R377" i="2"/>
  <c r="Y377" i="2"/>
  <c r="U377" i="2"/>
  <c r="X377" i="2"/>
  <c r="T377" i="2"/>
  <c r="X369" i="2"/>
  <c r="T369" i="2"/>
  <c r="Z549" i="2"/>
  <c r="V549" i="2"/>
  <c r="R549" i="2"/>
  <c r="Y549" i="2"/>
  <c r="U549" i="2"/>
  <c r="X549" i="2"/>
  <c r="T549" i="2"/>
  <c r="AA549" i="2"/>
  <c r="W549" i="2"/>
  <c r="S549" i="2"/>
  <c r="Z533" i="2"/>
  <c r="V533" i="2"/>
  <c r="R533" i="2"/>
  <c r="Y533" i="2"/>
  <c r="U533" i="2"/>
  <c r="X533" i="2"/>
  <c r="T533" i="2"/>
  <c r="AA533" i="2"/>
  <c r="W533" i="2"/>
  <c r="S533" i="2"/>
  <c r="Z517" i="2"/>
  <c r="V517" i="2"/>
  <c r="R517" i="2"/>
  <c r="Y517" i="2"/>
  <c r="U517" i="2"/>
  <c r="X517" i="2"/>
  <c r="T517" i="2"/>
  <c r="AA517" i="2"/>
  <c r="W517" i="2"/>
  <c r="S517" i="2"/>
  <c r="X344" i="2"/>
  <c r="T344" i="2"/>
  <c r="Y344" i="2"/>
  <c r="S344" i="2"/>
  <c r="W344" i="2"/>
  <c r="R344" i="2"/>
  <c r="AA344" i="2"/>
  <c r="V344" i="2"/>
  <c r="Z344" i="2"/>
  <c r="U344" i="2"/>
  <c r="X340" i="2"/>
  <c r="T340" i="2"/>
  <c r="Y340" i="2"/>
  <c r="S340" i="2"/>
  <c r="W340" i="2"/>
  <c r="R340" i="2"/>
  <c r="AA340" i="2"/>
  <c r="V340" i="2"/>
  <c r="Z340" i="2"/>
  <c r="U340" i="2"/>
  <c r="Q361" i="2"/>
  <c r="Q357" i="2"/>
  <c r="Q353" i="2"/>
  <c r="Q349" i="2"/>
  <c r="Q213" i="2"/>
  <c r="Q209" i="2"/>
  <c r="Q205" i="2"/>
  <c r="Q201" i="2"/>
  <c r="Q197" i="2"/>
  <c r="Q193" i="2"/>
  <c r="Q189" i="2"/>
  <c r="AA185" i="2"/>
  <c r="W185" i="2"/>
  <c r="S185" i="2"/>
  <c r="Y185" i="2"/>
  <c r="T185" i="2"/>
  <c r="X185" i="2"/>
  <c r="R185" i="2"/>
  <c r="V185" i="2"/>
  <c r="Z185" i="2"/>
  <c r="U185" i="2"/>
  <c r="Y337" i="2"/>
  <c r="U337" i="2"/>
  <c r="X337" i="2"/>
  <c r="T337" i="2"/>
  <c r="AA337" i="2"/>
  <c r="W337" i="2"/>
  <c r="S337" i="2"/>
  <c r="Z337" i="2"/>
  <c r="V337" i="2"/>
  <c r="R337" i="2"/>
  <c r="Y321" i="2"/>
  <c r="U321" i="2"/>
  <c r="X321" i="2"/>
  <c r="T321" i="2"/>
  <c r="AA321" i="2"/>
  <c r="W321" i="2"/>
  <c r="S321" i="2"/>
  <c r="Z321" i="2"/>
  <c r="V321" i="2"/>
  <c r="R321" i="2"/>
  <c r="Y280" i="2"/>
  <c r="U280" i="2"/>
  <c r="X280" i="2"/>
  <c r="T280" i="2"/>
  <c r="AA280" i="2"/>
  <c r="W280" i="2"/>
  <c r="S280" i="2"/>
  <c r="R280" i="2"/>
  <c r="Z280" i="2"/>
  <c r="V280" i="2"/>
  <c r="Y264" i="2"/>
  <c r="U264" i="2"/>
  <c r="X264" i="2"/>
  <c r="T264" i="2"/>
  <c r="AA264" i="2"/>
  <c r="W264" i="2"/>
  <c r="S264" i="2"/>
  <c r="R264" i="2"/>
  <c r="Z264" i="2"/>
  <c r="V264" i="2"/>
  <c r="Y248" i="2"/>
  <c r="U248" i="2"/>
  <c r="X248" i="2"/>
  <c r="T248" i="2"/>
  <c r="AA248" i="2"/>
  <c r="W248" i="2"/>
  <c r="S248" i="2"/>
  <c r="R248" i="2"/>
  <c r="Z248" i="2"/>
  <c r="V248" i="2"/>
  <c r="Y232" i="2"/>
  <c r="U232" i="2"/>
  <c r="X232" i="2"/>
  <c r="T232" i="2"/>
  <c r="AA232" i="2"/>
  <c r="W232" i="2"/>
  <c r="S232" i="2"/>
  <c r="R232" i="2"/>
  <c r="Z232" i="2"/>
  <c r="V232" i="2"/>
  <c r="Y216" i="2"/>
  <c r="U216" i="2"/>
  <c r="X216" i="2"/>
  <c r="T216" i="2"/>
  <c r="AA216" i="2"/>
  <c r="W216" i="2"/>
  <c r="S216" i="2"/>
  <c r="R216" i="2"/>
  <c r="Z216" i="2"/>
  <c r="V216" i="2"/>
  <c r="Y334" i="2"/>
  <c r="U334" i="2"/>
  <c r="X334" i="2"/>
  <c r="T334" i="2"/>
  <c r="AA334" i="2"/>
  <c r="W334" i="2"/>
  <c r="S334" i="2"/>
  <c r="Z334" i="2"/>
  <c r="V334" i="2"/>
  <c r="R334" i="2"/>
  <c r="Y317" i="2"/>
  <c r="U317" i="2"/>
  <c r="X317" i="2"/>
  <c r="T317" i="2"/>
  <c r="AA317" i="2"/>
  <c r="W317" i="2"/>
  <c r="S317" i="2"/>
  <c r="R317" i="2"/>
  <c r="Z317" i="2"/>
  <c r="V317" i="2"/>
  <c r="Y309" i="2"/>
  <c r="U309" i="2"/>
  <c r="X309" i="2"/>
  <c r="T309" i="2"/>
  <c r="AA309" i="2"/>
  <c r="W309" i="2"/>
  <c r="S309" i="2"/>
  <c r="R309" i="2"/>
  <c r="Z309" i="2"/>
  <c r="V309" i="2"/>
  <c r="Y301" i="2"/>
  <c r="U301" i="2"/>
  <c r="X301" i="2"/>
  <c r="T301" i="2"/>
  <c r="AA301" i="2"/>
  <c r="W301" i="2"/>
  <c r="S301" i="2"/>
  <c r="R301" i="2"/>
  <c r="Z301" i="2"/>
  <c r="V301" i="2"/>
  <c r="Q180" i="2"/>
  <c r="Q176" i="2"/>
  <c r="Q172" i="2"/>
  <c r="Q168" i="2"/>
  <c r="Q164" i="2"/>
  <c r="Q160" i="2"/>
  <c r="Q156" i="2"/>
  <c r="Q152" i="2"/>
  <c r="Q148" i="2"/>
  <c r="Q144" i="2"/>
  <c r="Q140" i="2"/>
  <c r="Q136" i="2"/>
  <c r="Q132" i="2"/>
  <c r="S89" i="2"/>
  <c r="V89" i="2"/>
  <c r="Z87" i="2"/>
  <c r="X85" i="2"/>
  <c r="T85" i="2"/>
  <c r="AA85" i="2"/>
  <c r="W85" i="2"/>
  <c r="S85" i="2"/>
  <c r="V85" i="2"/>
  <c r="U85" i="2"/>
  <c r="Z85" i="2"/>
  <c r="R85" i="2"/>
  <c r="Y85" i="2"/>
  <c r="X83" i="2"/>
  <c r="T83" i="2"/>
  <c r="AA83" i="2"/>
  <c r="W83" i="2"/>
  <c r="S83" i="2"/>
  <c r="V83" i="2"/>
  <c r="U83" i="2"/>
  <c r="Z83" i="2"/>
  <c r="R83" i="2"/>
  <c r="Y83" i="2"/>
  <c r="X81" i="2"/>
  <c r="T81" i="2"/>
  <c r="AA81" i="2"/>
  <c r="W81" i="2"/>
  <c r="S81" i="2"/>
  <c r="V81" i="2"/>
  <c r="U81" i="2"/>
  <c r="Z81" i="2"/>
  <c r="R81" i="2"/>
  <c r="Y81" i="2"/>
  <c r="X79" i="2"/>
  <c r="T79" i="2"/>
  <c r="AA79" i="2"/>
  <c r="W79" i="2"/>
  <c r="S79" i="2"/>
  <c r="V79" i="2"/>
  <c r="U79" i="2"/>
  <c r="Z79" i="2"/>
  <c r="R79" i="2"/>
  <c r="Y79" i="2"/>
  <c r="X77" i="2"/>
  <c r="T77" i="2"/>
  <c r="AA77" i="2"/>
  <c r="W77" i="2"/>
  <c r="S77" i="2"/>
  <c r="V77" i="2"/>
  <c r="U77" i="2"/>
  <c r="Z77" i="2"/>
  <c r="R77" i="2"/>
  <c r="Y77" i="2"/>
  <c r="X75" i="2"/>
  <c r="T75" i="2"/>
  <c r="AA75" i="2"/>
  <c r="W75" i="2"/>
  <c r="S75" i="2"/>
  <c r="V75" i="2"/>
  <c r="U75" i="2"/>
  <c r="Z75" i="2"/>
  <c r="R75" i="2"/>
  <c r="Y75" i="2"/>
  <c r="X73" i="2"/>
  <c r="T73" i="2"/>
  <c r="AA73" i="2"/>
  <c r="W73" i="2"/>
  <c r="S73" i="2"/>
  <c r="V73" i="2"/>
  <c r="U73" i="2"/>
  <c r="Z73" i="2"/>
  <c r="R73" i="2"/>
  <c r="Y73" i="2"/>
  <c r="T65" i="2"/>
  <c r="X61" i="2"/>
  <c r="T61" i="2"/>
  <c r="Z61" i="2"/>
  <c r="U61" i="2"/>
  <c r="Y61" i="2"/>
  <c r="S61" i="2"/>
  <c r="W61" i="2"/>
  <c r="R61" i="2"/>
  <c r="AA61" i="2"/>
  <c r="V61" i="2"/>
  <c r="X57" i="2"/>
  <c r="T57" i="2"/>
  <c r="Z57" i="2"/>
  <c r="U57" i="2"/>
  <c r="Y57" i="2"/>
  <c r="S57" i="2"/>
  <c r="W57" i="2"/>
  <c r="R57" i="2"/>
  <c r="AA57" i="2"/>
  <c r="V57" i="2"/>
  <c r="Q130" i="2"/>
  <c r="Q126" i="2"/>
  <c r="Q122" i="2"/>
  <c r="Q118" i="2"/>
  <c r="Q114" i="2"/>
  <c r="Q110" i="2"/>
  <c r="Q106" i="2"/>
  <c r="Q102" i="2"/>
  <c r="Q98" i="2"/>
  <c r="Q94" i="2"/>
  <c r="Z6" i="2"/>
  <c r="V6" i="2"/>
  <c r="Y957" i="2"/>
  <c r="U957" i="2"/>
  <c r="AA957" i="2"/>
  <c r="W957" i="2"/>
  <c r="S957" i="2"/>
  <c r="T957" i="2"/>
  <c r="Z957" i="2"/>
  <c r="R957" i="2"/>
  <c r="X957" i="2"/>
  <c r="V957" i="2"/>
  <c r="Y948" i="2"/>
  <c r="U948" i="2"/>
  <c r="X948" i="2"/>
  <c r="T948" i="2"/>
  <c r="V948" i="2"/>
  <c r="AA948" i="2"/>
  <c r="S948" i="2"/>
  <c r="Z948" i="2"/>
  <c r="R948" i="2"/>
  <c r="W948" i="2"/>
  <c r="Z938" i="2"/>
  <c r="V938" i="2"/>
  <c r="R938" i="2"/>
  <c r="Y938" i="2"/>
  <c r="U938" i="2"/>
  <c r="X938" i="2"/>
  <c r="T938" i="2"/>
  <c r="W938" i="2"/>
  <c r="S938" i="2"/>
  <c r="AA938" i="2"/>
  <c r="Y896" i="2"/>
  <c r="U896" i="2"/>
  <c r="W896" i="2"/>
  <c r="R896" i="2"/>
  <c r="AA896" i="2"/>
  <c r="T896" i="2"/>
  <c r="S896" i="2"/>
  <c r="Z896" i="2"/>
  <c r="X896" i="2"/>
  <c r="V896" i="2"/>
  <c r="AA864" i="2"/>
  <c r="W864" i="2"/>
  <c r="S864" i="2"/>
  <c r="Y864" i="2"/>
  <c r="T864" i="2"/>
  <c r="X864" i="2"/>
  <c r="R864" i="2"/>
  <c r="V864" i="2"/>
  <c r="Z864" i="2"/>
  <c r="U864" i="2"/>
  <c r="AA852" i="2"/>
  <c r="W852" i="2"/>
  <c r="S852" i="2"/>
  <c r="Y852" i="2"/>
  <c r="T852" i="2"/>
  <c r="X852" i="2"/>
  <c r="R852" i="2"/>
  <c r="V852" i="2"/>
  <c r="Z852" i="2"/>
  <c r="U852" i="2"/>
  <c r="AA836" i="2"/>
  <c r="W836" i="2"/>
  <c r="S836" i="2"/>
  <c r="Y836" i="2"/>
  <c r="T836" i="2"/>
  <c r="X836" i="2"/>
  <c r="R836" i="2"/>
  <c r="V836" i="2"/>
  <c r="U836" i="2"/>
  <c r="Z836" i="2"/>
  <c r="AA820" i="2"/>
  <c r="W820" i="2"/>
  <c r="S820" i="2"/>
  <c r="Y820" i="2"/>
  <c r="T820" i="2"/>
  <c r="X820" i="2"/>
  <c r="R820" i="2"/>
  <c r="V820" i="2"/>
  <c r="U820" i="2"/>
  <c r="Z820" i="2"/>
  <c r="T889" i="2"/>
  <c r="Z804" i="2"/>
  <c r="V804" i="2"/>
  <c r="R804" i="2"/>
  <c r="W804" i="2"/>
  <c r="AA804" i="2"/>
  <c r="U804" i="2"/>
  <c r="X804" i="2"/>
  <c r="T804" i="2"/>
  <c r="S804" i="2"/>
  <c r="Y804" i="2"/>
  <c r="AA970" i="2"/>
  <c r="W970" i="2"/>
  <c r="S970" i="2"/>
  <c r="Y970" i="2"/>
  <c r="T970" i="2"/>
  <c r="X970" i="2"/>
  <c r="R970" i="2"/>
  <c r="V970" i="2"/>
  <c r="Z970" i="2"/>
  <c r="U970" i="2"/>
  <c r="AA973" i="2"/>
  <c r="W973" i="2"/>
  <c r="S973" i="2"/>
  <c r="Y973" i="2"/>
  <c r="T973" i="2"/>
  <c r="X973" i="2"/>
  <c r="R973" i="2"/>
  <c r="V973" i="2"/>
  <c r="Z973" i="2"/>
  <c r="U973" i="2"/>
  <c r="Q980" i="2"/>
  <c r="S966" i="2"/>
  <c r="AA959" i="2"/>
  <c r="Y959" i="2"/>
  <c r="U959" i="2"/>
  <c r="W959" i="2"/>
  <c r="S959" i="2"/>
  <c r="T959" i="2"/>
  <c r="Z959" i="2"/>
  <c r="R959" i="2"/>
  <c r="X959" i="2"/>
  <c r="V959" i="2"/>
  <c r="X941" i="2"/>
  <c r="T941" i="2"/>
  <c r="Y941" i="2"/>
  <c r="S941" i="2"/>
  <c r="W941" i="2"/>
  <c r="R941" i="2"/>
  <c r="AA941" i="2"/>
  <c r="V941" i="2"/>
  <c r="U941" i="2"/>
  <c r="Z941" i="2"/>
  <c r="Y922" i="2"/>
  <c r="U922" i="2"/>
  <c r="X922" i="2"/>
  <c r="T922" i="2"/>
  <c r="AA922" i="2"/>
  <c r="S922" i="2"/>
  <c r="W922" i="2"/>
  <c r="R922" i="2"/>
  <c r="Z922" i="2"/>
  <c r="V922" i="2"/>
  <c r="Y899" i="2"/>
  <c r="U899" i="2"/>
  <c r="X899" i="2"/>
  <c r="S899" i="2"/>
  <c r="AA899" i="2"/>
  <c r="T899" i="2"/>
  <c r="V899" i="2"/>
  <c r="R899" i="2"/>
  <c r="Z899" i="2"/>
  <c r="W899" i="2"/>
  <c r="AA874" i="2"/>
  <c r="W874" i="2"/>
  <c r="S874" i="2"/>
  <c r="Y874" i="2"/>
  <c r="T874" i="2"/>
  <c r="X874" i="2"/>
  <c r="R874" i="2"/>
  <c r="V874" i="2"/>
  <c r="Z874" i="2"/>
  <c r="U874" i="2"/>
  <c r="AA866" i="2"/>
  <c r="W866" i="2"/>
  <c r="S866" i="2"/>
  <c r="Y866" i="2"/>
  <c r="T866" i="2"/>
  <c r="X866" i="2"/>
  <c r="R866" i="2"/>
  <c r="V866" i="2"/>
  <c r="Z866" i="2"/>
  <c r="U866" i="2"/>
  <c r="AA858" i="2"/>
  <c r="W858" i="2"/>
  <c r="S858" i="2"/>
  <c r="Y858" i="2"/>
  <c r="T858" i="2"/>
  <c r="X858" i="2"/>
  <c r="R858" i="2"/>
  <c r="V858" i="2"/>
  <c r="Z858" i="2"/>
  <c r="U858" i="2"/>
  <c r="AA850" i="2"/>
  <c r="W850" i="2"/>
  <c r="S850" i="2"/>
  <c r="Y850" i="2"/>
  <c r="T850" i="2"/>
  <c r="X850" i="2"/>
  <c r="R850" i="2"/>
  <c r="V850" i="2"/>
  <c r="Z850" i="2"/>
  <c r="U850" i="2"/>
  <c r="AA842" i="2"/>
  <c r="W842" i="2"/>
  <c r="S842" i="2"/>
  <c r="Y842" i="2"/>
  <c r="T842" i="2"/>
  <c r="X842" i="2"/>
  <c r="R842" i="2"/>
  <c r="Z842" i="2"/>
  <c r="V842" i="2"/>
  <c r="U842" i="2"/>
  <c r="AA834" i="2"/>
  <c r="W834" i="2"/>
  <c r="S834" i="2"/>
  <c r="Y834" i="2"/>
  <c r="T834" i="2"/>
  <c r="X834" i="2"/>
  <c r="R834" i="2"/>
  <c r="Z834" i="2"/>
  <c r="V834" i="2"/>
  <c r="U834" i="2"/>
  <c r="AA826" i="2"/>
  <c r="W826" i="2"/>
  <c r="S826" i="2"/>
  <c r="Y826" i="2"/>
  <c r="T826" i="2"/>
  <c r="X826" i="2"/>
  <c r="R826" i="2"/>
  <c r="Z826" i="2"/>
  <c r="V826" i="2"/>
  <c r="U826" i="2"/>
  <c r="Q878" i="2"/>
  <c r="AA976" i="2"/>
  <c r="W976" i="2"/>
  <c r="S976" i="2"/>
  <c r="Y976" i="2"/>
  <c r="T976" i="2"/>
  <c r="X976" i="2"/>
  <c r="R976" i="2"/>
  <c r="V976" i="2"/>
  <c r="Z976" i="2"/>
  <c r="U976" i="2"/>
  <c r="AA972" i="2"/>
  <c r="W972" i="2"/>
  <c r="S972" i="2"/>
  <c r="Y972" i="2"/>
  <c r="T972" i="2"/>
  <c r="X972" i="2"/>
  <c r="R972" i="2"/>
  <c r="V972" i="2"/>
  <c r="Z972" i="2"/>
  <c r="U972" i="2"/>
  <c r="AA968" i="2"/>
  <c r="W968" i="2"/>
  <c r="S968" i="2"/>
  <c r="Y968" i="2"/>
  <c r="T968" i="2"/>
  <c r="X968" i="2"/>
  <c r="R968" i="2"/>
  <c r="V968" i="2"/>
  <c r="Z968" i="2"/>
  <c r="U968" i="2"/>
  <c r="Q965" i="2"/>
  <c r="Q961" i="2"/>
  <c r="X944" i="2"/>
  <c r="T944" i="2"/>
  <c r="Y944" i="2"/>
  <c r="S944" i="2"/>
  <c r="W944" i="2"/>
  <c r="R944" i="2"/>
  <c r="AA944" i="2"/>
  <c r="V944" i="2"/>
  <c r="U944" i="2"/>
  <c r="Z944" i="2"/>
  <c r="X940" i="2"/>
  <c r="T940" i="2"/>
  <c r="Y940" i="2"/>
  <c r="S940" i="2"/>
  <c r="W940" i="2"/>
  <c r="R940" i="2"/>
  <c r="AA940" i="2"/>
  <c r="V940" i="2"/>
  <c r="U940" i="2"/>
  <c r="Z940" i="2"/>
  <c r="Z931" i="2"/>
  <c r="V931" i="2"/>
  <c r="R931" i="2"/>
  <c r="Y931" i="2"/>
  <c r="U931" i="2"/>
  <c r="X931" i="2"/>
  <c r="T931" i="2"/>
  <c r="W931" i="2"/>
  <c r="S931" i="2"/>
  <c r="AA931" i="2"/>
  <c r="Y920" i="2"/>
  <c r="U920" i="2"/>
  <c r="X920" i="2"/>
  <c r="T920" i="2"/>
  <c r="AA920" i="2"/>
  <c r="S920" i="2"/>
  <c r="Z920" i="2"/>
  <c r="W920" i="2"/>
  <c r="V920" i="2"/>
  <c r="R920" i="2"/>
  <c r="Y911" i="2"/>
  <c r="U911" i="2"/>
  <c r="X911" i="2"/>
  <c r="S911" i="2"/>
  <c r="Z911" i="2"/>
  <c r="R911" i="2"/>
  <c r="T911" i="2"/>
  <c r="AA911" i="2"/>
  <c r="W911" i="2"/>
  <c r="V911" i="2"/>
  <c r="Y895" i="2"/>
  <c r="U895" i="2"/>
  <c r="X895" i="2"/>
  <c r="S895" i="2"/>
  <c r="Z895" i="2"/>
  <c r="R895" i="2"/>
  <c r="V895" i="2"/>
  <c r="T895" i="2"/>
  <c r="AA895" i="2"/>
  <c r="W895" i="2"/>
  <c r="Z925" i="2"/>
  <c r="V925" i="2"/>
  <c r="R925" i="2"/>
  <c r="Y925" i="2"/>
  <c r="U925" i="2"/>
  <c r="X925" i="2"/>
  <c r="T925" i="2"/>
  <c r="W925" i="2"/>
  <c r="AA925" i="2"/>
  <c r="S925" i="2"/>
  <c r="Y902" i="2"/>
  <c r="U902" i="2"/>
  <c r="Z902" i="2"/>
  <c r="T902" i="2"/>
  <c r="AA902" i="2"/>
  <c r="S902" i="2"/>
  <c r="W902" i="2"/>
  <c r="V902" i="2"/>
  <c r="R902" i="2"/>
  <c r="X902" i="2"/>
  <c r="Q883" i="2"/>
  <c r="AA873" i="2"/>
  <c r="W873" i="2"/>
  <c r="S873" i="2"/>
  <c r="Y873" i="2"/>
  <c r="T873" i="2"/>
  <c r="X873" i="2"/>
  <c r="R873" i="2"/>
  <c r="V873" i="2"/>
  <c r="Z873" i="2"/>
  <c r="U873" i="2"/>
  <c r="AA869" i="2"/>
  <c r="W869" i="2"/>
  <c r="S869" i="2"/>
  <c r="Y869" i="2"/>
  <c r="T869" i="2"/>
  <c r="X869" i="2"/>
  <c r="R869" i="2"/>
  <c r="V869" i="2"/>
  <c r="Z869" i="2"/>
  <c r="U869" i="2"/>
  <c r="AA865" i="2"/>
  <c r="W865" i="2"/>
  <c r="S865" i="2"/>
  <c r="Y865" i="2"/>
  <c r="T865" i="2"/>
  <c r="X865" i="2"/>
  <c r="R865" i="2"/>
  <c r="V865" i="2"/>
  <c r="Z865" i="2"/>
  <c r="U865" i="2"/>
  <c r="AA861" i="2"/>
  <c r="W861" i="2"/>
  <c r="S861" i="2"/>
  <c r="Y861" i="2"/>
  <c r="T861" i="2"/>
  <c r="X861" i="2"/>
  <c r="R861" i="2"/>
  <c r="V861" i="2"/>
  <c r="Z861" i="2"/>
  <c r="U861" i="2"/>
  <c r="AA857" i="2"/>
  <c r="W857" i="2"/>
  <c r="S857" i="2"/>
  <c r="Y857" i="2"/>
  <c r="T857" i="2"/>
  <c r="X857" i="2"/>
  <c r="R857" i="2"/>
  <c r="V857" i="2"/>
  <c r="Z857" i="2"/>
  <c r="U857" i="2"/>
  <c r="AA853" i="2"/>
  <c r="W853" i="2"/>
  <c r="S853" i="2"/>
  <c r="Y853" i="2"/>
  <c r="T853" i="2"/>
  <c r="X853" i="2"/>
  <c r="R853" i="2"/>
  <c r="V853" i="2"/>
  <c r="Z853" i="2"/>
  <c r="U853" i="2"/>
  <c r="AA849" i="2"/>
  <c r="W849" i="2"/>
  <c r="S849" i="2"/>
  <c r="Y849" i="2"/>
  <c r="T849" i="2"/>
  <c r="X849" i="2"/>
  <c r="R849" i="2"/>
  <c r="V849" i="2"/>
  <c r="Z849" i="2"/>
  <c r="U849" i="2"/>
  <c r="AA845" i="2"/>
  <c r="W845" i="2"/>
  <c r="S845" i="2"/>
  <c r="Y845" i="2"/>
  <c r="T845" i="2"/>
  <c r="X845" i="2"/>
  <c r="R845" i="2"/>
  <c r="V845" i="2"/>
  <c r="Z845" i="2"/>
  <c r="U845" i="2"/>
  <c r="AA841" i="2"/>
  <c r="W841" i="2"/>
  <c r="S841" i="2"/>
  <c r="Y841" i="2"/>
  <c r="T841" i="2"/>
  <c r="X841" i="2"/>
  <c r="R841" i="2"/>
  <c r="Z841" i="2"/>
  <c r="V841" i="2"/>
  <c r="U841" i="2"/>
  <c r="AA837" i="2"/>
  <c r="W837" i="2"/>
  <c r="S837" i="2"/>
  <c r="Y837" i="2"/>
  <c r="T837" i="2"/>
  <c r="X837" i="2"/>
  <c r="R837" i="2"/>
  <c r="Z837" i="2"/>
  <c r="V837" i="2"/>
  <c r="U837" i="2"/>
  <c r="AA833" i="2"/>
  <c r="W833" i="2"/>
  <c r="S833" i="2"/>
  <c r="Y833" i="2"/>
  <c r="T833" i="2"/>
  <c r="X833" i="2"/>
  <c r="R833" i="2"/>
  <c r="Z833" i="2"/>
  <c r="V833" i="2"/>
  <c r="U833" i="2"/>
  <c r="AA829" i="2"/>
  <c r="W829" i="2"/>
  <c r="S829" i="2"/>
  <c r="Y829" i="2"/>
  <c r="T829" i="2"/>
  <c r="X829" i="2"/>
  <c r="R829" i="2"/>
  <c r="Z829" i="2"/>
  <c r="V829" i="2"/>
  <c r="U829" i="2"/>
  <c r="AA825" i="2"/>
  <c r="W825" i="2"/>
  <c r="S825" i="2"/>
  <c r="Y825" i="2"/>
  <c r="T825" i="2"/>
  <c r="X825" i="2"/>
  <c r="R825" i="2"/>
  <c r="Z825" i="2"/>
  <c r="V825" i="2"/>
  <c r="U825" i="2"/>
  <c r="AA821" i="2"/>
  <c r="W821" i="2"/>
  <c r="S821" i="2"/>
  <c r="Y821" i="2"/>
  <c r="T821" i="2"/>
  <c r="X821" i="2"/>
  <c r="R821" i="2"/>
  <c r="Z821" i="2"/>
  <c r="V821" i="2"/>
  <c r="U821" i="2"/>
  <c r="Q882" i="2"/>
  <c r="Q888" i="2"/>
  <c r="Y724" i="2"/>
  <c r="U724" i="2"/>
  <c r="X724" i="2"/>
  <c r="S724" i="2"/>
  <c r="W724" i="2"/>
  <c r="R724" i="2"/>
  <c r="AA724" i="2"/>
  <c r="V724" i="2"/>
  <c r="Z724" i="2"/>
  <c r="T724" i="2"/>
  <c r="Q812" i="2"/>
  <c r="Q809" i="2"/>
  <c r="Q803" i="2"/>
  <c r="Q799" i="2"/>
  <c r="Q795" i="2"/>
  <c r="Q791" i="2"/>
  <c r="Q818" i="2"/>
  <c r="Z692" i="2"/>
  <c r="V692" i="2"/>
  <c r="R692" i="2"/>
  <c r="Y692" i="2"/>
  <c r="U692" i="2"/>
  <c r="X692" i="2"/>
  <c r="T692" i="2"/>
  <c r="AA692" i="2"/>
  <c r="W692" i="2"/>
  <c r="S692" i="2"/>
  <c r="Y674" i="2"/>
  <c r="U674" i="2"/>
  <c r="X674" i="2"/>
  <c r="T674" i="2"/>
  <c r="V674" i="2"/>
  <c r="AA674" i="2"/>
  <c r="S674" i="2"/>
  <c r="Z674" i="2"/>
  <c r="R674" i="2"/>
  <c r="W674" i="2"/>
  <c r="X659" i="2"/>
  <c r="T659" i="2"/>
  <c r="Y659" i="2"/>
  <c r="S659" i="2"/>
  <c r="W659" i="2"/>
  <c r="R659" i="2"/>
  <c r="AA659" i="2"/>
  <c r="V659" i="2"/>
  <c r="Z659" i="2"/>
  <c r="U659" i="2"/>
  <c r="Q655" i="2"/>
  <c r="Q651" i="2"/>
  <c r="Q647" i="2"/>
  <c r="Q643" i="2"/>
  <c r="Q639" i="2"/>
  <c r="Q635" i="2"/>
  <c r="Q631" i="2"/>
  <c r="Y685" i="2"/>
  <c r="U685" i="2"/>
  <c r="X685" i="2"/>
  <c r="T685" i="2"/>
  <c r="W685" i="2"/>
  <c r="V685" i="2"/>
  <c r="AA685" i="2"/>
  <c r="S685" i="2"/>
  <c r="Z685" i="2"/>
  <c r="R685" i="2"/>
  <c r="Y669" i="2"/>
  <c r="U669" i="2"/>
  <c r="X669" i="2"/>
  <c r="T669" i="2"/>
  <c r="W669" i="2"/>
  <c r="V669" i="2"/>
  <c r="AA669" i="2"/>
  <c r="S669" i="2"/>
  <c r="Z669" i="2"/>
  <c r="R669" i="2"/>
  <c r="Z698" i="2"/>
  <c r="V698" i="2"/>
  <c r="R698" i="2"/>
  <c r="Y698" i="2"/>
  <c r="U698" i="2"/>
  <c r="X698" i="2"/>
  <c r="T698" i="2"/>
  <c r="AA698" i="2"/>
  <c r="W698" i="2"/>
  <c r="S698" i="2"/>
  <c r="Z689" i="2"/>
  <c r="V689" i="2"/>
  <c r="R689" i="2"/>
  <c r="Y689" i="2"/>
  <c r="U689" i="2"/>
  <c r="X689" i="2"/>
  <c r="T689" i="2"/>
  <c r="S689" i="2"/>
  <c r="AA689" i="2"/>
  <c r="W689" i="2"/>
  <c r="Y680" i="2"/>
  <c r="U680" i="2"/>
  <c r="X680" i="2"/>
  <c r="T680" i="2"/>
  <c r="Z680" i="2"/>
  <c r="R680" i="2"/>
  <c r="W680" i="2"/>
  <c r="V680" i="2"/>
  <c r="AA680" i="2"/>
  <c r="S680" i="2"/>
  <c r="Y672" i="2"/>
  <c r="U672" i="2"/>
  <c r="X672" i="2"/>
  <c r="T672" i="2"/>
  <c r="Z672" i="2"/>
  <c r="R672" i="2"/>
  <c r="W672" i="2"/>
  <c r="V672" i="2"/>
  <c r="AA672" i="2"/>
  <c r="S672" i="2"/>
  <c r="Y664" i="2"/>
  <c r="U664" i="2"/>
  <c r="X664" i="2"/>
  <c r="T664" i="2"/>
  <c r="Z664" i="2"/>
  <c r="R664" i="2"/>
  <c r="W664" i="2"/>
  <c r="V664" i="2"/>
  <c r="AA664" i="2"/>
  <c r="S664" i="2"/>
  <c r="AA619" i="2"/>
  <c r="W619" i="2"/>
  <c r="Y619" i="2"/>
  <c r="U619" i="2"/>
  <c r="X619" i="2"/>
  <c r="T619" i="2"/>
  <c r="S619" i="2"/>
  <c r="R619" i="2"/>
  <c r="Z619" i="2"/>
  <c r="V619" i="2"/>
  <c r="Z539" i="2"/>
  <c r="V539" i="2"/>
  <c r="R539" i="2"/>
  <c r="Y539" i="2"/>
  <c r="U539" i="2"/>
  <c r="X539" i="2"/>
  <c r="T539" i="2"/>
  <c r="AA539" i="2"/>
  <c r="W539" i="2"/>
  <c r="S539" i="2"/>
  <c r="Z523" i="2"/>
  <c r="V523" i="2"/>
  <c r="R523" i="2"/>
  <c r="Y523" i="2"/>
  <c r="U523" i="2"/>
  <c r="X523" i="2"/>
  <c r="T523" i="2"/>
  <c r="AA523" i="2"/>
  <c r="W523" i="2"/>
  <c r="S523" i="2"/>
  <c r="Z540" i="2"/>
  <c r="V540" i="2"/>
  <c r="R540" i="2"/>
  <c r="Y540" i="2"/>
  <c r="U540" i="2"/>
  <c r="X540" i="2"/>
  <c r="T540" i="2"/>
  <c r="AA540" i="2"/>
  <c r="W540" i="2"/>
  <c r="S540" i="2"/>
  <c r="Z524" i="2"/>
  <c r="V524" i="2"/>
  <c r="R524" i="2"/>
  <c r="Y524" i="2"/>
  <c r="U524" i="2"/>
  <c r="X524" i="2"/>
  <c r="T524" i="2"/>
  <c r="AA524" i="2"/>
  <c r="W524" i="2"/>
  <c r="S524" i="2"/>
  <c r="Q504" i="2"/>
  <c r="Q500" i="2"/>
  <c r="Q496" i="2"/>
  <c r="AA492" i="2"/>
  <c r="W492" i="2"/>
  <c r="S492" i="2"/>
  <c r="Z492" i="2"/>
  <c r="V492" i="2"/>
  <c r="R492" i="2"/>
  <c r="Y492" i="2"/>
  <c r="U492" i="2"/>
  <c r="X492" i="2"/>
  <c r="T492" i="2"/>
  <c r="AA488" i="2"/>
  <c r="W488" i="2"/>
  <c r="S488" i="2"/>
  <c r="Z488" i="2"/>
  <c r="V488" i="2"/>
  <c r="R488" i="2"/>
  <c r="Y488" i="2"/>
  <c r="U488" i="2"/>
  <c r="X488" i="2"/>
  <c r="T488" i="2"/>
  <c r="AA484" i="2"/>
  <c r="W484" i="2"/>
  <c r="S484" i="2"/>
  <c r="Z484" i="2"/>
  <c r="V484" i="2"/>
  <c r="R484" i="2"/>
  <c r="Y484" i="2"/>
  <c r="U484" i="2"/>
  <c r="X484" i="2"/>
  <c r="T484" i="2"/>
  <c r="AA480" i="2"/>
  <c r="W480" i="2"/>
  <c r="S480" i="2"/>
  <c r="Z480" i="2"/>
  <c r="V480" i="2"/>
  <c r="R480" i="2"/>
  <c r="Y480" i="2"/>
  <c r="U480" i="2"/>
  <c r="X480" i="2"/>
  <c r="T480" i="2"/>
  <c r="AA476" i="2"/>
  <c r="W476" i="2"/>
  <c r="S476" i="2"/>
  <c r="Z476" i="2"/>
  <c r="V476" i="2"/>
  <c r="R476" i="2"/>
  <c r="X476" i="2"/>
  <c r="AA472" i="2"/>
  <c r="W472" i="2"/>
  <c r="S472" i="2"/>
  <c r="Z472" i="2"/>
  <c r="V472" i="2"/>
  <c r="R472" i="2"/>
  <c r="Y472" i="2"/>
  <c r="U472" i="2"/>
  <c r="X472" i="2"/>
  <c r="T472" i="2"/>
  <c r="AA468" i="2"/>
  <c r="W468" i="2"/>
  <c r="S468" i="2"/>
  <c r="Z468" i="2"/>
  <c r="V468" i="2"/>
  <c r="R468" i="2"/>
  <c r="Y468" i="2"/>
  <c r="U468" i="2"/>
  <c r="X468" i="2"/>
  <c r="T468" i="2"/>
  <c r="AA464" i="2"/>
  <c r="W464" i="2"/>
  <c r="S464" i="2"/>
  <c r="Z464" i="2"/>
  <c r="V464" i="2"/>
  <c r="R464" i="2"/>
  <c r="Y464" i="2"/>
  <c r="U464" i="2"/>
  <c r="X464" i="2"/>
  <c r="T464" i="2"/>
  <c r="AA460" i="2"/>
  <c r="W460" i="2"/>
  <c r="S460" i="2"/>
  <c r="Z460" i="2"/>
  <c r="V460" i="2"/>
  <c r="R460" i="2"/>
  <c r="Y460" i="2"/>
  <c r="U460" i="2"/>
  <c r="X460" i="2"/>
  <c r="T460" i="2"/>
  <c r="AA456" i="2"/>
  <c r="W456" i="2"/>
  <c r="S456" i="2"/>
  <c r="Z456" i="2"/>
  <c r="V456" i="2"/>
  <c r="R456" i="2"/>
  <c r="Y456" i="2"/>
  <c r="U456" i="2"/>
  <c r="X456" i="2"/>
  <c r="T456" i="2"/>
  <c r="AA452" i="2"/>
  <c r="W452" i="2"/>
  <c r="S452" i="2"/>
  <c r="Z452" i="2"/>
  <c r="V452" i="2"/>
  <c r="R452" i="2"/>
  <c r="Y452" i="2"/>
  <c r="U452" i="2"/>
  <c r="X452" i="2"/>
  <c r="T452" i="2"/>
  <c r="AA448" i="2"/>
  <c r="W448" i="2"/>
  <c r="S448" i="2"/>
  <c r="Z448" i="2"/>
  <c r="V448" i="2"/>
  <c r="R448" i="2"/>
  <c r="Y448" i="2"/>
  <c r="U448" i="2"/>
  <c r="X448" i="2"/>
  <c r="T448" i="2"/>
  <c r="AA444" i="2"/>
  <c r="W444" i="2"/>
  <c r="S444" i="2"/>
  <c r="Z444" i="2"/>
  <c r="V444" i="2"/>
  <c r="R444" i="2"/>
  <c r="Y444" i="2"/>
  <c r="U444" i="2"/>
  <c r="X444" i="2"/>
  <c r="T444" i="2"/>
  <c r="AA440" i="2"/>
  <c r="W440" i="2"/>
  <c r="S440" i="2"/>
  <c r="Z440" i="2"/>
  <c r="V440" i="2"/>
  <c r="R440" i="2"/>
  <c r="Y440" i="2"/>
  <c r="U440" i="2"/>
  <c r="X440" i="2"/>
  <c r="T440" i="2"/>
  <c r="AA436" i="2"/>
  <c r="W436" i="2"/>
  <c r="S436" i="2"/>
  <c r="Z436" i="2"/>
  <c r="V436" i="2"/>
  <c r="R436" i="2"/>
  <c r="Y436" i="2"/>
  <c r="U436" i="2"/>
  <c r="X436" i="2"/>
  <c r="T436" i="2"/>
  <c r="AA432" i="2"/>
  <c r="W432" i="2"/>
  <c r="S432" i="2"/>
  <c r="Z432" i="2"/>
  <c r="V432" i="2"/>
  <c r="R432" i="2"/>
  <c r="Y432" i="2"/>
  <c r="U432" i="2"/>
  <c r="X432" i="2"/>
  <c r="T432" i="2"/>
  <c r="AA428" i="2"/>
  <c r="W428" i="2"/>
  <c r="S428" i="2"/>
  <c r="Z428" i="2"/>
  <c r="V428" i="2"/>
  <c r="R428" i="2"/>
  <c r="Y428" i="2"/>
  <c r="U428" i="2"/>
  <c r="X428" i="2"/>
  <c r="T428" i="2"/>
  <c r="AA424" i="2"/>
  <c r="W424" i="2"/>
  <c r="S424" i="2"/>
  <c r="Z424" i="2"/>
  <c r="V424" i="2"/>
  <c r="R424" i="2"/>
  <c r="Y424" i="2"/>
  <c r="U424" i="2"/>
  <c r="X424" i="2"/>
  <c r="T424" i="2"/>
  <c r="AA420" i="2"/>
  <c r="W420" i="2"/>
  <c r="S420" i="2"/>
  <c r="Z420" i="2"/>
  <c r="V420" i="2"/>
  <c r="R420" i="2"/>
  <c r="Y420" i="2"/>
  <c r="U420" i="2"/>
  <c r="X420" i="2"/>
  <c r="T420" i="2"/>
  <c r="AA416" i="2"/>
  <c r="W416" i="2"/>
  <c r="S416" i="2"/>
  <c r="Z416" i="2"/>
  <c r="V416" i="2"/>
  <c r="R416" i="2"/>
  <c r="Y416" i="2"/>
  <c r="U416" i="2"/>
  <c r="X416" i="2"/>
  <c r="T416" i="2"/>
  <c r="AA412" i="2"/>
  <c r="W412" i="2"/>
  <c r="S412" i="2"/>
  <c r="Z412" i="2"/>
  <c r="V412" i="2"/>
  <c r="R412" i="2"/>
  <c r="Y412" i="2"/>
  <c r="U412" i="2"/>
  <c r="X412" i="2"/>
  <c r="T412" i="2"/>
  <c r="AA408" i="2"/>
  <c r="W408" i="2"/>
  <c r="S408" i="2"/>
  <c r="Z408" i="2"/>
  <c r="V408" i="2"/>
  <c r="R408" i="2"/>
  <c r="Y408" i="2"/>
  <c r="U408" i="2"/>
  <c r="X408" i="2"/>
  <c r="T408" i="2"/>
  <c r="AA404" i="2"/>
  <c r="W404" i="2"/>
  <c r="S404" i="2"/>
  <c r="Z404" i="2"/>
  <c r="V404" i="2"/>
  <c r="R404" i="2"/>
  <c r="Y404" i="2"/>
  <c r="U404" i="2"/>
  <c r="X404" i="2"/>
  <c r="T404" i="2"/>
  <c r="AA400" i="2"/>
  <c r="W400" i="2"/>
  <c r="S400" i="2"/>
  <c r="Z400" i="2"/>
  <c r="V400" i="2"/>
  <c r="R400" i="2"/>
  <c r="Y400" i="2"/>
  <c r="U400" i="2"/>
  <c r="X400" i="2"/>
  <c r="T400" i="2"/>
  <c r="AA396" i="2"/>
  <c r="W396" i="2"/>
  <c r="S396" i="2"/>
  <c r="Z396" i="2"/>
  <c r="V396" i="2"/>
  <c r="R396" i="2"/>
  <c r="Y396" i="2"/>
  <c r="U396" i="2"/>
  <c r="X396" i="2"/>
  <c r="T396" i="2"/>
  <c r="AA392" i="2"/>
  <c r="W392" i="2"/>
  <c r="S392" i="2"/>
  <c r="Z392" i="2"/>
  <c r="V392" i="2"/>
  <c r="R392" i="2"/>
  <c r="Y392" i="2"/>
  <c r="U392" i="2"/>
  <c r="X392" i="2"/>
  <c r="T392" i="2"/>
  <c r="W388" i="2"/>
  <c r="S388" i="2"/>
  <c r="AA384" i="2"/>
  <c r="W384" i="2"/>
  <c r="S384" i="2"/>
  <c r="Z384" i="2"/>
  <c r="V384" i="2"/>
  <c r="R384" i="2"/>
  <c r="Y384" i="2"/>
  <c r="U384" i="2"/>
  <c r="X384" i="2"/>
  <c r="T384" i="2"/>
  <c r="AA380" i="2"/>
  <c r="W380" i="2"/>
  <c r="S380" i="2"/>
  <c r="Z380" i="2"/>
  <c r="V380" i="2"/>
  <c r="R380" i="2"/>
  <c r="Y380" i="2"/>
  <c r="U380" i="2"/>
  <c r="X380" i="2"/>
  <c r="T380" i="2"/>
  <c r="AA376" i="2"/>
  <c r="W376" i="2"/>
  <c r="S376" i="2"/>
  <c r="Z376" i="2"/>
  <c r="V376" i="2"/>
  <c r="R376" i="2"/>
  <c r="Y376" i="2"/>
  <c r="U376" i="2"/>
  <c r="X376" i="2"/>
  <c r="T376" i="2"/>
  <c r="AA372" i="2"/>
  <c r="W372" i="2"/>
  <c r="S372" i="2"/>
  <c r="Z372" i="2"/>
  <c r="V372" i="2"/>
  <c r="R372" i="2"/>
  <c r="Y372" i="2"/>
  <c r="U372" i="2"/>
  <c r="X372" i="2"/>
  <c r="T372" i="2"/>
  <c r="Z545" i="2"/>
  <c r="V545" i="2"/>
  <c r="R545" i="2"/>
  <c r="Y545" i="2"/>
  <c r="U545" i="2"/>
  <c r="X545" i="2"/>
  <c r="T545" i="2"/>
  <c r="AA545" i="2"/>
  <c r="W545" i="2"/>
  <c r="S545" i="2"/>
  <c r="Z529" i="2"/>
  <c r="V529" i="2"/>
  <c r="R529" i="2"/>
  <c r="Y529" i="2"/>
  <c r="U529" i="2"/>
  <c r="X529" i="2"/>
  <c r="T529" i="2"/>
  <c r="AA529" i="2"/>
  <c r="W529" i="2"/>
  <c r="S529" i="2"/>
  <c r="Z513" i="2"/>
  <c r="V513" i="2"/>
  <c r="R513" i="2"/>
  <c r="Y513" i="2"/>
  <c r="U513" i="2"/>
  <c r="X513" i="2"/>
  <c r="T513" i="2"/>
  <c r="AA513" i="2"/>
  <c r="W513" i="2"/>
  <c r="S513" i="2"/>
  <c r="X343" i="2"/>
  <c r="T343" i="2"/>
  <c r="Y343" i="2"/>
  <c r="S343" i="2"/>
  <c r="W343" i="2"/>
  <c r="R343" i="2"/>
  <c r="AA343" i="2"/>
  <c r="V343" i="2"/>
  <c r="Z343" i="2"/>
  <c r="U343" i="2"/>
  <c r="X339" i="2"/>
  <c r="T339" i="2"/>
  <c r="Y339" i="2"/>
  <c r="S339" i="2"/>
  <c r="W339" i="2"/>
  <c r="R339" i="2"/>
  <c r="AA339" i="2"/>
  <c r="V339" i="2"/>
  <c r="Z339" i="2"/>
  <c r="U339" i="2"/>
  <c r="Q360" i="2"/>
  <c r="Q356" i="2"/>
  <c r="Q352" i="2"/>
  <c r="Q364" i="2"/>
  <c r="Y336" i="2"/>
  <c r="U336" i="2"/>
  <c r="X336" i="2"/>
  <c r="T336" i="2"/>
  <c r="AA336" i="2"/>
  <c r="W336" i="2"/>
  <c r="S336" i="2"/>
  <c r="Z336" i="2"/>
  <c r="V336" i="2"/>
  <c r="R336" i="2"/>
  <c r="Q212" i="2"/>
  <c r="Q208" i="2"/>
  <c r="Q204" i="2"/>
  <c r="Q200" i="2"/>
  <c r="Q196" i="2"/>
  <c r="Q192" i="2"/>
  <c r="Q188" i="2"/>
  <c r="AA184" i="2"/>
  <c r="W184" i="2"/>
  <c r="S184" i="2"/>
  <c r="Y184" i="2"/>
  <c r="T184" i="2"/>
  <c r="X184" i="2"/>
  <c r="R184" i="2"/>
  <c r="V184" i="2"/>
  <c r="Z184" i="2"/>
  <c r="U184" i="2"/>
  <c r="Y333" i="2"/>
  <c r="U333" i="2"/>
  <c r="X333" i="2"/>
  <c r="T333" i="2"/>
  <c r="AA333" i="2"/>
  <c r="W333" i="2"/>
  <c r="S333" i="2"/>
  <c r="Z333" i="2"/>
  <c r="V333" i="2"/>
  <c r="R333" i="2"/>
  <c r="Y330" i="2"/>
  <c r="U330" i="2"/>
  <c r="X330" i="2"/>
  <c r="T330" i="2"/>
  <c r="AA330" i="2"/>
  <c r="W330" i="2"/>
  <c r="S330" i="2"/>
  <c r="Z330" i="2"/>
  <c r="V330" i="2"/>
  <c r="R330" i="2"/>
  <c r="Y315" i="2"/>
  <c r="U315" i="2"/>
  <c r="X315" i="2"/>
  <c r="T315" i="2"/>
  <c r="AA315" i="2"/>
  <c r="W315" i="2"/>
  <c r="S315" i="2"/>
  <c r="R315" i="2"/>
  <c r="Z315" i="2"/>
  <c r="V315" i="2"/>
  <c r="Y307" i="2"/>
  <c r="U307" i="2"/>
  <c r="X307" i="2"/>
  <c r="T307" i="2"/>
  <c r="AA307" i="2"/>
  <c r="W307" i="2"/>
  <c r="S307" i="2"/>
  <c r="R307" i="2"/>
  <c r="Z307" i="2"/>
  <c r="V307" i="2"/>
  <c r="Y299" i="2"/>
  <c r="U299" i="2"/>
  <c r="X299" i="2"/>
  <c r="T299" i="2"/>
  <c r="AA299" i="2"/>
  <c r="W299" i="2"/>
  <c r="S299" i="2"/>
  <c r="R299" i="2"/>
  <c r="Z299" i="2"/>
  <c r="V299" i="2"/>
  <c r="Q179" i="2"/>
  <c r="Q175" i="2"/>
  <c r="Q171" i="2"/>
  <c r="Q167" i="2"/>
  <c r="Q163" i="2"/>
  <c r="Q159" i="2"/>
  <c r="Q155" i="2"/>
  <c r="Q151" i="2"/>
  <c r="Q147" i="2"/>
  <c r="Q143" i="2"/>
  <c r="Q139" i="2"/>
  <c r="Q135" i="2"/>
  <c r="Q72" i="2"/>
  <c r="Q68" i="2"/>
  <c r="Q64" i="2"/>
  <c r="Q60" i="2"/>
  <c r="Q131" i="2"/>
  <c r="Q127" i="2"/>
  <c r="Q123" i="2"/>
  <c r="Q119" i="2"/>
  <c r="Q115" i="2"/>
  <c r="Q111" i="2"/>
  <c r="Q107" i="2"/>
  <c r="Q103" i="2"/>
  <c r="Q99" i="2"/>
  <c r="Q95" i="2"/>
  <c r="Q91" i="2"/>
  <c r="U645" i="2" l="1"/>
  <c r="S433" i="2"/>
  <c r="Z645" i="2"/>
  <c r="AA388" i="2"/>
  <c r="T409" i="2"/>
  <c r="W433" i="2"/>
  <c r="T379" i="2"/>
  <c r="T798" i="2"/>
  <c r="V645" i="2"/>
  <c r="X409" i="2"/>
  <c r="T453" i="2"/>
  <c r="X501" i="2"/>
  <c r="X798" i="2"/>
  <c r="U960" i="2"/>
  <c r="Z145" i="2"/>
  <c r="Z153" i="2"/>
  <c r="Z161" i="2"/>
  <c r="V177" i="2"/>
  <c r="Y198" i="2"/>
  <c r="T378" i="2"/>
  <c r="W490" i="2"/>
  <c r="Z649" i="2"/>
  <c r="AA964" i="2"/>
  <c r="R96" i="2"/>
  <c r="T63" i="2"/>
  <c r="T76" i="2"/>
  <c r="S86" i="2"/>
  <c r="W146" i="2"/>
  <c r="V174" i="2"/>
  <c r="U191" i="2"/>
  <c r="R351" i="2"/>
  <c r="Z359" i="2"/>
  <c r="T383" i="2"/>
  <c r="R399" i="2"/>
  <c r="S423" i="2"/>
  <c r="S431" i="2"/>
  <c r="S439" i="2"/>
  <c r="S459" i="2"/>
  <c r="U499" i="2"/>
  <c r="W634" i="2"/>
  <c r="T23" i="2"/>
  <c r="Z31" i="2"/>
  <c r="Y960" i="2"/>
  <c r="R198" i="2"/>
  <c r="S649" i="2"/>
  <c r="W399" i="2"/>
  <c r="Z198" i="2"/>
  <c r="AA399" i="2"/>
  <c r="U409" i="2"/>
  <c r="U798" i="2"/>
  <c r="Y409" i="2"/>
  <c r="Y368" i="2"/>
  <c r="X389" i="2"/>
  <c r="R409" i="2"/>
  <c r="Y453" i="2"/>
  <c r="W798" i="2"/>
  <c r="W960" i="2"/>
  <c r="AA145" i="2"/>
  <c r="AA161" i="2"/>
  <c r="S198" i="2"/>
  <c r="Y378" i="2"/>
  <c r="Z653" i="2"/>
  <c r="S96" i="2"/>
  <c r="U120" i="2"/>
  <c r="Z78" i="2"/>
  <c r="T86" i="2"/>
  <c r="X146" i="2"/>
  <c r="W174" i="2"/>
  <c r="W191" i="2"/>
  <c r="V351" i="2"/>
  <c r="Y359" i="2"/>
  <c r="Y383" i="2"/>
  <c r="T403" i="2"/>
  <c r="T419" i="2"/>
  <c r="T443" i="2"/>
  <c r="T463" i="2"/>
  <c r="X499" i="2"/>
  <c r="T634" i="2"/>
  <c r="R10" i="2"/>
  <c r="AA27" i="2"/>
  <c r="AA798" i="2"/>
  <c r="S960" i="2"/>
  <c r="R368" i="2"/>
  <c r="U389" i="2"/>
  <c r="V409" i="2"/>
  <c r="AA960" i="2"/>
  <c r="X198" i="2"/>
  <c r="R378" i="2"/>
  <c r="V653" i="2"/>
  <c r="W96" i="2"/>
  <c r="R120" i="2"/>
  <c r="U78" i="2"/>
  <c r="U150" i="2"/>
  <c r="U158" i="2"/>
  <c r="Y351" i="2"/>
  <c r="T359" i="2"/>
  <c r="R383" i="2"/>
  <c r="X403" i="2"/>
  <c r="X419" i="2"/>
  <c r="X443" i="2"/>
  <c r="X463" i="2"/>
  <c r="T503" i="2"/>
  <c r="U646" i="2"/>
  <c r="W18" i="2"/>
  <c r="T27" i="2"/>
  <c r="V134" i="2"/>
  <c r="U463" i="2"/>
  <c r="T491" i="2"/>
  <c r="Z134" i="2"/>
  <c r="Y463" i="2"/>
  <c r="X491" i="2"/>
  <c r="Z368" i="2"/>
  <c r="S368" i="2"/>
  <c r="W409" i="2"/>
  <c r="V429" i="2"/>
  <c r="S453" i="2"/>
  <c r="Y149" i="2"/>
  <c r="U181" i="2"/>
  <c r="R190" i="2"/>
  <c r="Z210" i="2"/>
  <c r="S378" i="2"/>
  <c r="Z633" i="2"/>
  <c r="W653" i="2"/>
  <c r="T120" i="2"/>
  <c r="W78" i="2"/>
  <c r="Z84" i="2"/>
  <c r="S134" i="2"/>
  <c r="V150" i="2"/>
  <c r="S158" i="2"/>
  <c r="U178" i="2"/>
  <c r="S351" i="2"/>
  <c r="Z507" i="2"/>
  <c r="S383" i="2"/>
  <c r="R403" i="2"/>
  <c r="R419" i="2"/>
  <c r="R443" i="2"/>
  <c r="R463" i="2"/>
  <c r="V638" i="2"/>
  <c r="W646" i="2"/>
  <c r="T18" i="2"/>
  <c r="U8" i="2"/>
  <c r="Y27" i="2"/>
  <c r="Y389" i="2"/>
  <c r="S409" i="2"/>
  <c r="AA409" i="2"/>
  <c r="S190" i="2"/>
  <c r="U210" i="2"/>
  <c r="W378" i="2"/>
  <c r="Y653" i="2"/>
  <c r="Y100" i="2"/>
  <c r="X124" i="2"/>
  <c r="AA78" i="2"/>
  <c r="X138" i="2"/>
  <c r="Z150" i="2"/>
  <c r="W158" i="2"/>
  <c r="Y178" i="2"/>
  <c r="W351" i="2"/>
  <c r="W383" i="2"/>
  <c r="V419" i="2"/>
  <c r="V443" i="2"/>
  <c r="V463" i="2"/>
  <c r="AA638" i="2"/>
  <c r="S646" i="2"/>
  <c r="X18" i="2"/>
  <c r="S20" i="2"/>
  <c r="T7" i="2"/>
  <c r="R27" i="2"/>
  <c r="Z389" i="2"/>
  <c r="T388" i="2"/>
  <c r="X413" i="2"/>
  <c r="S429" i="2"/>
  <c r="Y794" i="2"/>
  <c r="S876" i="2"/>
  <c r="R137" i="2"/>
  <c r="V149" i="2"/>
  <c r="R181" i="2"/>
  <c r="X190" i="2"/>
  <c r="V210" i="2"/>
  <c r="AA633" i="2"/>
  <c r="T653" i="2"/>
  <c r="U100" i="2"/>
  <c r="Y128" i="2"/>
  <c r="T78" i="2"/>
  <c r="V84" i="2"/>
  <c r="V142" i="2"/>
  <c r="S150" i="2"/>
  <c r="AA158" i="2"/>
  <c r="R178" i="2"/>
  <c r="Z211" i="2"/>
  <c r="V507" i="2"/>
  <c r="Z403" i="2"/>
  <c r="Z411" i="2"/>
  <c r="Z419" i="2"/>
  <c r="Z443" i="2"/>
  <c r="Z463" i="2"/>
  <c r="R638" i="2"/>
  <c r="X646" i="2"/>
  <c r="Z887" i="2"/>
  <c r="Y18" i="2"/>
  <c r="W20" i="2"/>
  <c r="Y11" i="2"/>
  <c r="V27" i="2"/>
  <c r="S29" i="2"/>
  <c r="U16" i="2"/>
  <c r="S21" i="2"/>
  <c r="V433" i="2"/>
  <c r="V368" i="2"/>
  <c r="X388" i="2"/>
  <c r="U388" i="2"/>
  <c r="X405" i="2"/>
  <c r="U413" i="2"/>
  <c r="S794" i="2"/>
  <c r="R881" i="2"/>
  <c r="V137" i="2"/>
  <c r="Z149" i="2"/>
  <c r="V181" i="2"/>
  <c r="S210" i="2"/>
  <c r="T398" i="2"/>
  <c r="T430" i="2"/>
  <c r="R633" i="2"/>
  <c r="R100" i="2"/>
  <c r="AA59" i="2"/>
  <c r="S84" i="2"/>
  <c r="Z142" i="2"/>
  <c r="T158" i="2"/>
  <c r="V178" i="2"/>
  <c r="Z215" i="2"/>
  <c r="S507" i="2"/>
  <c r="S419" i="2"/>
  <c r="S463" i="2"/>
  <c r="W638" i="2"/>
  <c r="U650" i="2"/>
  <c r="U887" i="2"/>
  <c r="V18" i="2"/>
  <c r="AA20" i="2"/>
  <c r="U11" i="2"/>
  <c r="W29" i="2"/>
  <c r="S16" i="2"/>
  <c r="W21" i="2"/>
  <c r="Z137" i="2"/>
  <c r="S142" i="2"/>
  <c r="W463" i="2"/>
  <c r="AA887" i="2"/>
  <c r="Z18" i="2"/>
  <c r="U20" i="2"/>
  <c r="T11" i="2"/>
  <c r="W16" i="2"/>
  <c r="R388" i="2"/>
  <c r="V141" i="2"/>
  <c r="R892" i="2"/>
  <c r="X11" i="2"/>
  <c r="T892" i="2"/>
  <c r="AA142" i="2"/>
  <c r="X20" i="2"/>
  <c r="R11" i="2"/>
  <c r="T16" i="2"/>
  <c r="Y388" i="2"/>
  <c r="Z413" i="2"/>
  <c r="T433" i="2"/>
  <c r="V388" i="2"/>
  <c r="X433" i="2"/>
  <c r="Z141" i="2"/>
  <c r="U433" i="2"/>
  <c r="S141" i="2"/>
  <c r="X892" i="2"/>
  <c r="Y76" i="2"/>
  <c r="V21" i="2"/>
  <c r="AA813" i="2"/>
  <c r="S887" i="2"/>
  <c r="AA24" i="2"/>
  <c r="U369" i="2"/>
  <c r="AA806" i="2"/>
  <c r="Z886" i="2"/>
  <c r="W137" i="2"/>
  <c r="W434" i="2"/>
  <c r="R637" i="2"/>
  <c r="R645" i="2"/>
  <c r="Z71" i="2"/>
  <c r="AA134" i="2"/>
  <c r="U371" i="2"/>
  <c r="U379" i="2"/>
  <c r="U451" i="2"/>
  <c r="U491" i="2"/>
  <c r="Z813" i="2"/>
  <c r="Y887" i="2"/>
  <c r="Y24" i="2"/>
  <c r="V11" i="2"/>
  <c r="W886" i="2"/>
  <c r="U806" i="2"/>
  <c r="R886" i="2"/>
  <c r="Y369" i="2"/>
  <c r="W368" i="2"/>
  <c r="U886" i="2"/>
  <c r="V369" i="2"/>
  <c r="V393" i="2"/>
  <c r="R798" i="2"/>
  <c r="R806" i="2"/>
  <c r="AA137" i="2"/>
  <c r="AA434" i="2"/>
  <c r="W637" i="2"/>
  <c r="W645" i="2"/>
  <c r="X964" i="2"/>
  <c r="V92" i="2"/>
  <c r="T71" i="2"/>
  <c r="T134" i="2"/>
  <c r="T142" i="2"/>
  <c r="Y371" i="2"/>
  <c r="Y379" i="2"/>
  <c r="Y451" i="2"/>
  <c r="Y491" i="2"/>
  <c r="AA646" i="2"/>
  <c r="X796" i="2"/>
  <c r="T887" i="2"/>
  <c r="Z11" i="2"/>
  <c r="Z14" i="2"/>
  <c r="T451" i="2"/>
  <c r="Y393" i="2"/>
  <c r="Y876" i="2"/>
  <c r="W134" i="2"/>
  <c r="R369" i="2"/>
  <c r="R393" i="2"/>
  <c r="W806" i="2"/>
  <c r="AA368" i="2"/>
  <c r="AA886" i="2"/>
  <c r="Z369" i="2"/>
  <c r="Z393" i="2"/>
  <c r="Z433" i="2"/>
  <c r="V798" i="2"/>
  <c r="V806" i="2"/>
  <c r="T137" i="2"/>
  <c r="T470" i="2"/>
  <c r="S637" i="2"/>
  <c r="S645" i="2"/>
  <c r="S653" i="2"/>
  <c r="V964" i="2"/>
  <c r="Z92" i="2"/>
  <c r="V120" i="2"/>
  <c r="X71" i="2"/>
  <c r="X76" i="2"/>
  <c r="X134" i="2"/>
  <c r="X142" i="2"/>
  <c r="X158" i="2"/>
  <c r="R371" i="2"/>
  <c r="R379" i="2"/>
  <c r="R451" i="2"/>
  <c r="R491" i="2"/>
  <c r="R646" i="2"/>
  <c r="R796" i="2"/>
  <c r="X887" i="2"/>
  <c r="R18" i="2"/>
  <c r="R26" i="2"/>
  <c r="S19" i="2"/>
  <c r="V637" i="2"/>
  <c r="S137" i="2"/>
  <c r="AA637" i="2"/>
  <c r="X379" i="2"/>
  <c r="X451" i="2"/>
  <c r="T476" i="2"/>
  <c r="V886" i="2"/>
  <c r="S369" i="2"/>
  <c r="S393" i="2"/>
  <c r="Z798" i="2"/>
  <c r="Z806" i="2"/>
  <c r="X137" i="2"/>
  <c r="Y637" i="2"/>
  <c r="Y645" i="2"/>
  <c r="S92" i="2"/>
  <c r="V67" i="2"/>
  <c r="Y82" i="2"/>
  <c r="U138" i="2"/>
  <c r="V371" i="2"/>
  <c r="V379" i="2"/>
  <c r="V451" i="2"/>
  <c r="V491" i="2"/>
  <c r="S886" i="2"/>
  <c r="U133" i="2"/>
  <c r="T637" i="2"/>
  <c r="T645" i="2"/>
  <c r="AA67" i="2"/>
  <c r="Y138" i="2"/>
  <c r="Z371" i="2"/>
  <c r="Z379" i="2"/>
  <c r="Z451" i="2"/>
  <c r="Z491" i="2"/>
  <c r="R5" i="2"/>
  <c r="U393" i="2"/>
  <c r="AA645" i="2"/>
  <c r="W369" i="2"/>
  <c r="W393" i="2"/>
  <c r="U141" i="2"/>
  <c r="U476" i="2"/>
  <c r="Y886" i="2"/>
  <c r="Y133" i="2"/>
  <c r="Y141" i="2"/>
  <c r="Y470" i="2"/>
  <c r="X637" i="2"/>
  <c r="S964" i="2"/>
  <c r="AA92" i="2"/>
  <c r="W120" i="2"/>
  <c r="R67" i="2"/>
  <c r="Z82" i="2"/>
  <c r="R138" i="2"/>
  <c r="S371" i="2"/>
  <c r="S379" i="2"/>
  <c r="S451" i="2"/>
  <c r="S491" i="2"/>
  <c r="Y646" i="2"/>
  <c r="S22" i="2"/>
  <c r="T30" i="2"/>
  <c r="T19" i="2"/>
  <c r="S9" i="2"/>
  <c r="Y71" i="2"/>
  <c r="U71" i="2"/>
  <c r="T886" i="2"/>
  <c r="T373" i="2"/>
  <c r="T389" i="2"/>
  <c r="T413" i="2"/>
  <c r="T461" i="2"/>
  <c r="V493" i="2"/>
  <c r="R133" i="2"/>
  <c r="R141" i="2"/>
  <c r="U641" i="2"/>
  <c r="U649" i="2"/>
  <c r="AA120" i="2"/>
  <c r="W67" i="2"/>
  <c r="U82" i="2"/>
  <c r="V138" i="2"/>
  <c r="U170" i="2"/>
  <c r="Y203" i="2"/>
  <c r="W371" i="2"/>
  <c r="W379" i="2"/>
  <c r="W451" i="2"/>
  <c r="W491" i="2"/>
  <c r="W22" i="2"/>
  <c r="R30" i="2"/>
  <c r="X19" i="2"/>
  <c r="W9" i="2"/>
  <c r="X373" i="2"/>
  <c r="V133" i="2"/>
  <c r="Y190" i="2"/>
  <c r="Z641" i="2"/>
  <c r="S67" i="2"/>
  <c r="Z138" i="2"/>
  <c r="R203" i="2"/>
  <c r="X503" i="2"/>
  <c r="V641" i="2"/>
  <c r="V649" i="2"/>
  <c r="AA892" i="2"/>
  <c r="Y14" i="2"/>
  <c r="S28" i="2"/>
  <c r="Y112" i="2"/>
  <c r="Y67" i="2"/>
  <c r="S82" i="2"/>
  <c r="S138" i="2"/>
  <c r="R170" i="2"/>
  <c r="Z203" i="2"/>
  <c r="R359" i="2"/>
  <c r="T399" i="2"/>
  <c r="T471" i="2"/>
  <c r="V495" i="2"/>
  <c r="V503" i="2"/>
  <c r="T22" i="2"/>
  <c r="T9" i="2"/>
  <c r="Z190" i="2"/>
  <c r="AA641" i="2"/>
  <c r="AA649" i="2"/>
  <c r="U892" i="2"/>
  <c r="S14" i="2"/>
  <c r="W28" i="2"/>
  <c r="U112" i="2"/>
  <c r="U67" i="2"/>
  <c r="W138" i="2"/>
  <c r="U203" i="2"/>
  <c r="X399" i="2"/>
  <c r="X471" i="2"/>
  <c r="AA503" i="2"/>
  <c r="R889" i="2"/>
  <c r="S6" i="2"/>
  <c r="U373" i="2"/>
  <c r="W6" i="2"/>
  <c r="Y373" i="2"/>
  <c r="S133" i="2"/>
  <c r="U889" i="2"/>
  <c r="AA6" i="2"/>
  <c r="R373" i="2"/>
  <c r="R389" i="2"/>
  <c r="R413" i="2"/>
  <c r="R461" i="2"/>
  <c r="Z960" i="2"/>
  <c r="W133" i="2"/>
  <c r="W141" i="2"/>
  <c r="U190" i="2"/>
  <c r="U198" i="2"/>
  <c r="R641" i="2"/>
  <c r="R649" i="2"/>
  <c r="V892" i="2"/>
  <c r="W14" i="2"/>
  <c r="AA28" i="2"/>
  <c r="R112" i="2"/>
  <c r="Z67" i="2"/>
  <c r="AA82" i="2"/>
  <c r="AA138" i="2"/>
  <c r="Z170" i="2"/>
  <c r="V203" i="2"/>
  <c r="U399" i="2"/>
  <c r="U471" i="2"/>
  <c r="R503" i="2"/>
  <c r="X889" i="2"/>
  <c r="Z133" i="2"/>
  <c r="Z889" i="2"/>
  <c r="Y413" i="2"/>
  <c r="AA889" i="2"/>
  <c r="Y6" i="2"/>
  <c r="V373" i="2"/>
  <c r="V389" i="2"/>
  <c r="V413" i="2"/>
  <c r="V461" i="2"/>
  <c r="R960" i="2"/>
  <c r="AA133" i="2"/>
  <c r="AA141" i="2"/>
  <c r="V190" i="2"/>
  <c r="V198" i="2"/>
  <c r="W641" i="2"/>
  <c r="W649" i="2"/>
  <c r="W892" i="2"/>
  <c r="AA14" i="2"/>
  <c r="T28" i="2"/>
  <c r="V112" i="2"/>
  <c r="T67" i="2"/>
  <c r="S170" i="2"/>
  <c r="S203" i="2"/>
  <c r="Y399" i="2"/>
  <c r="Y471" i="2"/>
  <c r="W503" i="2"/>
  <c r="Y806" i="2"/>
  <c r="Z28" i="2"/>
  <c r="V889" i="2"/>
  <c r="T133" i="2"/>
  <c r="U14" i="2"/>
  <c r="W889" i="2"/>
  <c r="X6" i="2"/>
  <c r="S373" i="2"/>
  <c r="S389" i="2"/>
  <c r="S413" i="2"/>
  <c r="S461" i="2"/>
  <c r="X960" i="2"/>
  <c r="W190" i="2"/>
  <c r="W198" i="2"/>
  <c r="X434" i="2"/>
  <c r="Y641" i="2"/>
  <c r="Y649" i="2"/>
  <c r="Z892" i="2"/>
  <c r="T14" i="2"/>
  <c r="U28" i="2"/>
  <c r="S112" i="2"/>
  <c r="V71" i="2"/>
  <c r="U134" i="2"/>
  <c r="U142" i="2"/>
  <c r="AA170" i="2"/>
  <c r="AA203" i="2"/>
  <c r="V399" i="2"/>
  <c r="V471" i="2"/>
  <c r="Y503" i="2"/>
  <c r="V887" i="2"/>
  <c r="S11" i="2"/>
  <c r="R23" i="2"/>
  <c r="T6" i="2"/>
  <c r="X28" i="2"/>
  <c r="R471" i="2"/>
  <c r="S503" i="2"/>
  <c r="X368" i="2"/>
  <c r="S889" i="2"/>
  <c r="U6" i="2"/>
  <c r="W373" i="2"/>
  <c r="W389" i="2"/>
  <c r="W413" i="2"/>
  <c r="W461" i="2"/>
  <c r="T493" i="2"/>
  <c r="Y798" i="2"/>
  <c r="S806" i="2"/>
  <c r="V960" i="2"/>
  <c r="U137" i="2"/>
  <c r="AA173" i="2"/>
  <c r="AA190" i="2"/>
  <c r="AA198" i="2"/>
  <c r="U434" i="2"/>
  <c r="T641" i="2"/>
  <c r="T649" i="2"/>
  <c r="S892" i="2"/>
  <c r="X14" i="2"/>
  <c r="Y28" i="2"/>
  <c r="W112" i="2"/>
  <c r="AA71" i="2"/>
  <c r="R76" i="2"/>
  <c r="Y134" i="2"/>
  <c r="Y142" i="2"/>
  <c r="Y158" i="2"/>
  <c r="T170" i="2"/>
  <c r="T203" i="2"/>
  <c r="X359" i="2"/>
  <c r="Z399" i="2"/>
  <c r="Z471" i="2"/>
  <c r="U495" i="2"/>
  <c r="U503" i="2"/>
  <c r="Y816" i="2"/>
  <c r="W887" i="2"/>
  <c r="W11" i="2"/>
  <c r="S25" i="2"/>
  <c r="X21" i="2"/>
  <c r="Z373" i="2"/>
  <c r="S641" i="2"/>
  <c r="T368" i="2"/>
  <c r="S13" i="2"/>
  <c r="U21" i="2"/>
  <c r="S4" i="2"/>
  <c r="X7" i="2"/>
  <c r="X966" i="2"/>
  <c r="Z979" i="2"/>
  <c r="S65" i="2"/>
  <c r="U69" i="2"/>
  <c r="Y89" i="2"/>
  <c r="V876" i="2"/>
  <c r="U165" i="2"/>
  <c r="R169" i="2"/>
  <c r="U116" i="2"/>
  <c r="S124" i="2"/>
  <c r="AA128" i="2"/>
  <c r="X59" i="2"/>
  <c r="Y162" i="2"/>
  <c r="V166" i="2"/>
  <c r="AA207" i="2"/>
  <c r="X211" i="2"/>
  <c r="S363" i="2"/>
  <c r="S8" i="2"/>
  <c r="S7" i="2"/>
  <c r="Y15" i="2"/>
  <c r="U3" i="2"/>
  <c r="V966" i="2"/>
  <c r="S979" i="2"/>
  <c r="Y65" i="2"/>
  <c r="Z69" i="2"/>
  <c r="R89" i="2"/>
  <c r="W876" i="2"/>
  <c r="Y165" i="2"/>
  <c r="V169" i="2"/>
  <c r="R116" i="2"/>
  <c r="W124" i="2"/>
  <c r="T128" i="2"/>
  <c r="R162" i="2"/>
  <c r="Z166" i="2"/>
  <c r="T207" i="2"/>
  <c r="W363" i="2"/>
  <c r="W8" i="2"/>
  <c r="W7" i="2"/>
  <c r="R15" i="2"/>
  <c r="Z966" i="2"/>
  <c r="T966" i="2"/>
  <c r="W979" i="2"/>
  <c r="U65" i="2"/>
  <c r="T69" i="2"/>
  <c r="Y87" i="2"/>
  <c r="Z89" i="2"/>
  <c r="R876" i="2"/>
  <c r="R165" i="2"/>
  <c r="Z169" i="2"/>
  <c r="V116" i="2"/>
  <c r="AA124" i="2"/>
  <c r="X128" i="2"/>
  <c r="V162" i="2"/>
  <c r="S166" i="2"/>
  <c r="X207" i="2"/>
  <c r="AA363" i="2"/>
  <c r="AA8" i="2"/>
  <c r="AA7" i="2"/>
  <c r="V15" i="2"/>
  <c r="X65" i="2"/>
  <c r="S165" i="2"/>
  <c r="Y966" i="2"/>
  <c r="AA979" i="2"/>
  <c r="Z65" i="2"/>
  <c r="X69" i="2"/>
  <c r="R87" i="2"/>
  <c r="U89" i="2"/>
  <c r="Z876" i="2"/>
  <c r="V165" i="2"/>
  <c r="S169" i="2"/>
  <c r="Z116" i="2"/>
  <c r="T124" i="2"/>
  <c r="V59" i="2"/>
  <c r="Z162" i="2"/>
  <c r="W166" i="2"/>
  <c r="Y211" i="2"/>
  <c r="T8" i="2"/>
  <c r="Y7" i="2"/>
  <c r="Z15" i="2"/>
  <c r="W116" i="2"/>
  <c r="R363" i="2"/>
  <c r="AA966" i="2"/>
  <c r="T979" i="2"/>
  <c r="V69" i="2"/>
  <c r="V87" i="2"/>
  <c r="W89" i="2"/>
  <c r="T876" i="2"/>
  <c r="W165" i="2"/>
  <c r="T169" i="2"/>
  <c r="AA116" i="2"/>
  <c r="U128" i="2"/>
  <c r="W59" i="2"/>
  <c r="AA162" i="2"/>
  <c r="X166" i="2"/>
  <c r="R207" i="2"/>
  <c r="U211" i="2"/>
  <c r="U363" i="2"/>
  <c r="AA4" i="2"/>
  <c r="R8" i="2"/>
  <c r="R7" i="2"/>
  <c r="W966" i="2"/>
  <c r="U979" i="2"/>
  <c r="AA69" i="2"/>
  <c r="S87" i="2"/>
  <c r="AA89" i="2"/>
  <c r="X876" i="2"/>
  <c r="AA165" i="2"/>
  <c r="X169" i="2"/>
  <c r="T116" i="2"/>
  <c r="Y124" i="2"/>
  <c r="R128" i="2"/>
  <c r="S59" i="2"/>
  <c r="T162" i="2"/>
  <c r="Z207" i="2"/>
  <c r="V211" i="2"/>
  <c r="V363" i="2"/>
  <c r="T4" i="2"/>
  <c r="V8" i="2"/>
  <c r="V7" i="2"/>
  <c r="S15" i="2"/>
  <c r="U87" i="2"/>
  <c r="Y207" i="2"/>
  <c r="X979" i="2"/>
  <c r="V65" i="2"/>
  <c r="R69" i="2"/>
  <c r="W87" i="2"/>
  <c r="T89" i="2"/>
  <c r="T165" i="2"/>
  <c r="X116" i="2"/>
  <c r="U124" i="2"/>
  <c r="V128" i="2"/>
  <c r="Y59" i="2"/>
  <c r="X162" i="2"/>
  <c r="U207" i="2"/>
  <c r="S211" i="2"/>
  <c r="Y363" i="2"/>
  <c r="X4" i="2"/>
  <c r="Z8" i="2"/>
  <c r="Z7" i="2"/>
  <c r="W15" i="2"/>
  <c r="AA65" i="2"/>
  <c r="W69" i="2"/>
  <c r="AA87" i="2"/>
  <c r="R124" i="2"/>
  <c r="Z128" i="2"/>
  <c r="U59" i="2"/>
  <c r="U166" i="2"/>
  <c r="V207" i="2"/>
  <c r="W211" i="2"/>
  <c r="T363" i="2"/>
  <c r="U4" i="2"/>
  <c r="AA15" i="2"/>
  <c r="W162" i="2"/>
  <c r="Y979" i="2"/>
  <c r="R966" i="2"/>
  <c r="R979" i="2"/>
  <c r="R65" i="2"/>
  <c r="S69" i="2"/>
  <c r="T87" i="2"/>
  <c r="AA876" i="2"/>
  <c r="U169" i="2"/>
  <c r="V124" i="2"/>
  <c r="S128" i="2"/>
  <c r="Z59" i="2"/>
  <c r="Y166" i="2"/>
  <c r="S207" i="2"/>
  <c r="AA211" i="2"/>
  <c r="X363" i="2"/>
  <c r="Z4" i="2"/>
  <c r="U15" i="2"/>
  <c r="W4" i="2"/>
  <c r="T15" i="2"/>
  <c r="T813" i="2"/>
  <c r="W813" i="2"/>
  <c r="Y796" i="2"/>
  <c r="U796" i="2"/>
  <c r="V796" i="2"/>
  <c r="S10" i="2"/>
  <c r="T10" i="2"/>
  <c r="V10" i="2"/>
  <c r="S30" i="2"/>
  <c r="X30" i="2"/>
  <c r="V30" i="2"/>
  <c r="T24" i="2"/>
  <c r="R24" i="2"/>
  <c r="S23" i="2"/>
  <c r="X23" i="2"/>
  <c r="V23" i="2"/>
  <c r="AA5" i="2"/>
  <c r="W13" i="2"/>
  <c r="U13" i="2"/>
  <c r="Y813" i="2"/>
  <c r="R813" i="2"/>
  <c r="S796" i="2"/>
  <c r="AA796" i="2"/>
  <c r="Z796" i="2"/>
  <c r="W10" i="2"/>
  <c r="X10" i="2"/>
  <c r="Z10" i="2"/>
  <c r="W30" i="2"/>
  <c r="U30" i="2"/>
  <c r="Z30" i="2"/>
  <c r="S24" i="2"/>
  <c r="X24" i="2"/>
  <c r="V24" i="2"/>
  <c r="W23" i="2"/>
  <c r="U23" i="2"/>
  <c r="Z23" i="2"/>
  <c r="T5" i="2"/>
  <c r="AA13" i="2"/>
  <c r="R13" i="2"/>
  <c r="S813" i="2"/>
  <c r="U813" i="2"/>
  <c r="T796" i="2"/>
  <c r="AA10" i="2"/>
  <c r="AA30" i="2"/>
  <c r="W24" i="2"/>
  <c r="U24" i="2"/>
  <c r="AA23" i="2"/>
  <c r="Y5" i="2"/>
  <c r="Y13" i="2"/>
  <c r="T13" i="2"/>
  <c r="R4" i="2"/>
  <c r="S3" i="2"/>
  <c r="Y17" i="2"/>
  <c r="T17" i="2"/>
  <c r="V17" i="2"/>
  <c r="Y3" i="2"/>
  <c r="T3" i="2"/>
  <c r="V3" i="2"/>
  <c r="S17" i="2"/>
  <c r="X17" i="2"/>
  <c r="Z17" i="2"/>
  <c r="W3" i="2"/>
  <c r="X3" i="2"/>
  <c r="Z3" i="2"/>
  <c r="AA17" i="2"/>
  <c r="AA3" i="2"/>
  <c r="S5" i="2"/>
  <c r="X5" i="2"/>
  <c r="V5" i="2"/>
  <c r="W5" i="2"/>
  <c r="U5" i="2"/>
  <c r="X123" i="2"/>
  <c r="T123" i="2"/>
  <c r="AA123" i="2"/>
  <c r="W123" i="2"/>
  <c r="S123" i="2"/>
  <c r="Z123" i="2"/>
  <c r="V123" i="2"/>
  <c r="R123" i="2"/>
  <c r="U123" i="2"/>
  <c r="Y123" i="2"/>
  <c r="Z795" i="2"/>
  <c r="V795" i="2"/>
  <c r="R795" i="2"/>
  <c r="W795" i="2"/>
  <c r="AA795" i="2"/>
  <c r="U795" i="2"/>
  <c r="S795" i="2"/>
  <c r="Y795" i="2"/>
  <c r="X795" i="2"/>
  <c r="T795" i="2"/>
  <c r="X156" i="2"/>
  <c r="T156" i="2"/>
  <c r="AA156" i="2"/>
  <c r="W156" i="2"/>
  <c r="S156" i="2"/>
  <c r="Z156" i="2"/>
  <c r="V156" i="2"/>
  <c r="R156" i="2"/>
  <c r="Y156" i="2"/>
  <c r="U156" i="2"/>
  <c r="X193" i="2"/>
  <c r="T193" i="2"/>
  <c r="AA193" i="2"/>
  <c r="W193" i="2"/>
  <c r="S193" i="2"/>
  <c r="V193" i="2"/>
  <c r="U193" i="2"/>
  <c r="Z193" i="2"/>
  <c r="R193" i="2"/>
  <c r="Y193" i="2"/>
  <c r="AA357" i="2"/>
  <c r="W357" i="2"/>
  <c r="S357" i="2"/>
  <c r="X357" i="2"/>
  <c r="T357" i="2"/>
  <c r="Y357" i="2"/>
  <c r="V357" i="2"/>
  <c r="U357" i="2"/>
  <c r="Z357" i="2"/>
  <c r="R357" i="2"/>
  <c r="X640" i="2"/>
  <c r="T640" i="2"/>
  <c r="Y640" i="2"/>
  <c r="S640" i="2"/>
  <c r="W640" i="2"/>
  <c r="R640" i="2"/>
  <c r="AA640" i="2"/>
  <c r="V640" i="2"/>
  <c r="Z640" i="2"/>
  <c r="U640" i="2"/>
  <c r="Z815" i="2"/>
  <c r="V815" i="2"/>
  <c r="R815" i="2"/>
  <c r="W815" i="2"/>
  <c r="AA815" i="2"/>
  <c r="U815" i="2"/>
  <c r="Y815" i="2"/>
  <c r="T815" i="2"/>
  <c r="X815" i="2"/>
  <c r="S815" i="2"/>
  <c r="X117" i="2"/>
  <c r="T117" i="2"/>
  <c r="AA117" i="2"/>
  <c r="W117" i="2"/>
  <c r="S117" i="2"/>
  <c r="Z117" i="2"/>
  <c r="V117" i="2"/>
  <c r="R117" i="2"/>
  <c r="U117" i="2"/>
  <c r="Y117" i="2"/>
  <c r="X99" i="2"/>
  <c r="T99" i="2"/>
  <c r="AA99" i="2"/>
  <c r="W99" i="2"/>
  <c r="S99" i="2"/>
  <c r="Z99" i="2"/>
  <c r="V99" i="2"/>
  <c r="R99" i="2"/>
  <c r="U99" i="2"/>
  <c r="Y99" i="2"/>
  <c r="X131" i="2"/>
  <c r="T131" i="2"/>
  <c r="AA131" i="2"/>
  <c r="W131" i="2"/>
  <c r="S131" i="2"/>
  <c r="Z131" i="2"/>
  <c r="V131" i="2"/>
  <c r="R131" i="2"/>
  <c r="Y131" i="2"/>
  <c r="U131" i="2"/>
  <c r="X147" i="2"/>
  <c r="T147" i="2"/>
  <c r="AA147" i="2"/>
  <c r="W147" i="2"/>
  <c r="S147" i="2"/>
  <c r="Z147" i="2"/>
  <c r="V147" i="2"/>
  <c r="R147" i="2"/>
  <c r="Y147" i="2"/>
  <c r="U147" i="2"/>
  <c r="X103" i="2"/>
  <c r="T103" i="2"/>
  <c r="AA103" i="2"/>
  <c r="W103" i="2"/>
  <c r="S103" i="2"/>
  <c r="Z103" i="2"/>
  <c r="V103" i="2"/>
  <c r="R103" i="2"/>
  <c r="U103" i="2"/>
  <c r="Y103" i="2"/>
  <c r="X119" i="2"/>
  <c r="T119" i="2"/>
  <c r="AA119" i="2"/>
  <c r="W119" i="2"/>
  <c r="S119" i="2"/>
  <c r="Z119" i="2"/>
  <c r="V119" i="2"/>
  <c r="R119" i="2"/>
  <c r="U119" i="2"/>
  <c r="Y119" i="2"/>
  <c r="X60" i="2"/>
  <c r="T60" i="2"/>
  <c r="Z60" i="2"/>
  <c r="U60" i="2"/>
  <c r="Y60" i="2"/>
  <c r="S60" i="2"/>
  <c r="W60" i="2"/>
  <c r="R60" i="2"/>
  <c r="AA60" i="2"/>
  <c r="V60" i="2"/>
  <c r="X135" i="2"/>
  <c r="T135" i="2"/>
  <c r="AA135" i="2"/>
  <c r="W135" i="2"/>
  <c r="S135" i="2"/>
  <c r="Z135" i="2"/>
  <c r="V135" i="2"/>
  <c r="R135" i="2"/>
  <c r="Y135" i="2"/>
  <c r="U135" i="2"/>
  <c r="X151" i="2"/>
  <c r="T151" i="2"/>
  <c r="AA151" i="2"/>
  <c r="W151" i="2"/>
  <c r="S151" i="2"/>
  <c r="Z151" i="2"/>
  <c r="V151" i="2"/>
  <c r="R151" i="2"/>
  <c r="Y151" i="2"/>
  <c r="U151" i="2"/>
  <c r="X167" i="2"/>
  <c r="T167" i="2"/>
  <c r="AA167" i="2"/>
  <c r="W167" i="2"/>
  <c r="S167" i="2"/>
  <c r="Z167" i="2"/>
  <c r="V167" i="2"/>
  <c r="R167" i="2"/>
  <c r="Y167" i="2"/>
  <c r="U167" i="2"/>
  <c r="X188" i="2"/>
  <c r="T188" i="2"/>
  <c r="AA188" i="2"/>
  <c r="W188" i="2"/>
  <c r="S188" i="2"/>
  <c r="V188" i="2"/>
  <c r="U188" i="2"/>
  <c r="Z188" i="2"/>
  <c r="R188" i="2"/>
  <c r="Y188" i="2"/>
  <c r="X204" i="2"/>
  <c r="T204" i="2"/>
  <c r="AA204" i="2"/>
  <c r="W204" i="2"/>
  <c r="S204" i="2"/>
  <c r="V204" i="2"/>
  <c r="U204" i="2"/>
  <c r="Z204" i="2"/>
  <c r="R204" i="2"/>
  <c r="Y204" i="2"/>
  <c r="AA360" i="2"/>
  <c r="W360" i="2"/>
  <c r="S360" i="2"/>
  <c r="X360" i="2"/>
  <c r="T360" i="2"/>
  <c r="Y360" i="2"/>
  <c r="V360" i="2"/>
  <c r="U360" i="2"/>
  <c r="Z360" i="2"/>
  <c r="R360" i="2"/>
  <c r="X500" i="2"/>
  <c r="T500" i="2"/>
  <c r="Z500" i="2"/>
  <c r="U500" i="2"/>
  <c r="Y500" i="2"/>
  <c r="S500" i="2"/>
  <c r="W500" i="2"/>
  <c r="R500" i="2"/>
  <c r="AA500" i="2"/>
  <c r="V500" i="2"/>
  <c r="X639" i="2"/>
  <c r="T639" i="2"/>
  <c r="Y639" i="2"/>
  <c r="S639" i="2"/>
  <c r="W639" i="2"/>
  <c r="R639" i="2"/>
  <c r="AA639" i="2"/>
  <c r="V639" i="2"/>
  <c r="Z639" i="2"/>
  <c r="U639" i="2"/>
  <c r="X655" i="2"/>
  <c r="T655" i="2"/>
  <c r="Y655" i="2"/>
  <c r="S655" i="2"/>
  <c r="W655" i="2"/>
  <c r="R655" i="2"/>
  <c r="AA655" i="2"/>
  <c r="V655" i="2"/>
  <c r="Z655" i="2"/>
  <c r="U655" i="2"/>
  <c r="Z791" i="2"/>
  <c r="V791" i="2"/>
  <c r="R791" i="2"/>
  <c r="W791" i="2"/>
  <c r="AA791" i="2"/>
  <c r="U791" i="2"/>
  <c r="S791" i="2"/>
  <c r="Y791" i="2"/>
  <c r="X791" i="2"/>
  <c r="T791" i="2"/>
  <c r="Z809" i="2"/>
  <c r="V809" i="2"/>
  <c r="R809" i="2"/>
  <c r="W809" i="2"/>
  <c r="AA809" i="2"/>
  <c r="U809" i="2"/>
  <c r="Y809" i="2"/>
  <c r="T809" i="2"/>
  <c r="X809" i="2"/>
  <c r="S809" i="2"/>
  <c r="X888" i="2"/>
  <c r="T888" i="2"/>
  <c r="Y888" i="2"/>
  <c r="S888" i="2"/>
  <c r="Z888" i="2"/>
  <c r="R888" i="2"/>
  <c r="W888" i="2"/>
  <c r="V888" i="2"/>
  <c r="U888" i="2"/>
  <c r="AA888" i="2"/>
  <c r="AA965" i="2"/>
  <c r="W965" i="2"/>
  <c r="S965" i="2"/>
  <c r="Y965" i="2"/>
  <c r="T965" i="2"/>
  <c r="V965" i="2"/>
  <c r="R965" i="2"/>
  <c r="Z965" i="2"/>
  <c r="X965" i="2"/>
  <c r="U965" i="2"/>
  <c r="AA980" i="2"/>
  <c r="W980" i="2"/>
  <c r="S980" i="2"/>
  <c r="Z980" i="2"/>
  <c r="V980" i="2"/>
  <c r="R980" i="2"/>
  <c r="Y980" i="2"/>
  <c r="X980" i="2"/>
  <c r="U980" i="2"/>
  <c r="T980" i="2"/>
  <c r="X98" i="2"/>
  <c r="T98" i="2"/>
  <c r="AA98" i="2"/>
  <c r="W98" i="2"/>
  <c r="S98" i="2"/>
  <c r="Z98" i="2"/>
  <c r="V98" i="2"/>
  <c r="R98" i="2"/>
  <c r="U98" i="2"/>
  <c r="Y98" i="2"/>
  <c r="X114" i="2"/>
  <c r="T114" i="2"/>
  <c r="AA114" i="2"/>
  <c r="W114" i="2"/>
  <c r="S114" i="2"/>
  <c r="Z114" i="2"/>
  <c r="V114" i="2"/>
  <c r="R114" i="2"/>
  <c r="U114" i="2"/>
  <c r="Y114" i="2"/>
  <c r="X130" i="2"/>
  <c r="T130" i="2"/>
  <c r="AA130" i="2"/>
  <c r="W130" i="2"/>
  <c r="S130" i="2"/>
  <c r="Z130" i="2"/>
  <c r="V130" i="2"/>
  <c r="R130" i="2"/>
  <c r="U130" i="2"/>
  <c r="Y130" i="2"/>
  <c r="X136" i="2"/>
  <c r="T136" i="2"/>
  <c r="AA136" i="2"/>
  <c r="W136" i="2"/>
  <c r="S136" i="2"/>
  <c r="Z136" i="2"/>
  <c r="V136" i="2"/>
  <c r="R136" i="2"/>
  <c r="Y136" i="2"/>
  <c r="U136" i="2"/>
  <c r="X152" i="2"/>
  <c r="T152" i="2"/>
  <c r="AA152" i="2"/>
  <c r="W152" i="2"/>
  <c r="S152" i="2"/>
  <c r="Z152" i="2"/>
  <c r="V152" i="2"/>
  <c r="R152" i="2"/>
  <c r="Y152" i="2"/>
  <c r="U152" i="2"/>
  <c r="X168" i="2"/>
  <c r="T168" i="2"/>
  <c r="AA168" i="2"/>
  <c r="W168" i="2"/>
  <c r="S168" i="2"/>
  <c r="Z168" i="2"/>
  <c r="V168" i="2"/>
  <c r="R168" i="2"/>
  <c r="Y168" i="2"/>
  <c r="U168" i="2"/>
  <c r="X189" i="2"/>
  <c r="T189" i="2"/>
  <c r="AA189" i="2"/>
  <c r="W189" i="2"/>
  <c r="S189" i="2"/>
  <c r="V189" i="2"/>
  <c r="U189" i="2"/>
  <c r="Z189" i="2"/>
  <c r="R189" i="2"/>
  <c r="Y189" i="2"/>
  <c r="X205" i="2"/>
  <c r="T205" i="2"/>
  <c r="AA205" i="2"/>
  <c r="W205" i="2"/>
  <c r="S205" i="2"/>
  <c r="V205" i="2"/>
  <c r="U205" i="2"/>
  <c r="Z205" i="2"/>
  <c r="R205" i="2"/>
  <c r="Y205" i="2"/>
  <c r="AA353" i="2"/>
  <c r="W353" i="2"/>
  <c r="S353" i="2"/>
  <c r="X353" i="2"/>
  <c r="T353" i="2"/>
  <c r="Y353" i="2"/>
  <c r="V353" i="2"/>
  <c r="U353" i="2"/>
  <c r="Z353" i="2"/>
  <c r="R353" i="2"/>
  <c r="X636" i="2"/>
  <c r="T636" i="2"/>
  <c r="Y636" i="2"/>
  <c r="S636" i="2"/>
  <c r="W636" i="2"/>
  <c r="R636" i="2"/>
  <c r="AA636" i="2"/>
  <c r="V636" i="2"/>
  <c r="Z636" i="2"/>
  <c r="U636" i="2"/>
  <c r="X652" i="2"/>
  <c r="T652" i="2"/>
  <c r="Y652" i="2"/>
  <c r="S652" i="2"/>
  <c r="W652" i="2"/>
  <c r="R652" i="2"/>
  <c r="AA652" i="2"/>
  <c r="V652" i="2"/>
  <c r="Z652" i="2"/>
  <c r="U652" i="2"/>
  <c r="Y893" i="2"/>
  <c r="U893" i="2"/>
  <c r="AA893" i="2"/>
  <c r="V893" i="2"/>
  <c r="T893" i="2"/>
  <c r="Z893" i="2"/>
  <c r="R893" i="2"/>
  <c r="X893" i="2"/>
  <c r="W893" i="2"/>
  <c r="S893" i="2"/>
  <c r="X97" i="2"/>
  <c r="T97" i="2"/>
  <c r="AA97" i="2"/>
  <c r="W97" i="2"/>
  <c r="S97" i="2"/>
  <c r="Z97" i="2"/>
  <c r="V97" i="2"/>
  <c r="R97" i="2"/>
  <c r="U97" i="2"/>
  <c r="Y97" i="2"/>
  <c r="X113" i="2"/>
  <c r="T113" i="2"/>
  <c r="AA113" i="2"/>
  <c r="W113" i="2"/>
  <c r="S113" i="2"/>
  <c r="Z113" i="2"/>
  <c r="V113" i="2"/>
  <c r="R113" i="2"/>
  <c r="U113" i="2"/>
  <c r="Y113" i="2"/>
  <c r="X129" i="2"/>
  <c r="T129" i="2"/>
  <c r="AA129" i="2"/>
  <c r="W129" i="2"/>
  <c r="S129" i="2"/>
  <c r="Z129" i="2"/>
  <c r="V129" i="2"/>
  <c r="R129" i="2"/>
  <c r="U129" i="2"/>
  <c r="Y129" i="2"/>
  <c r="X70" i="2"/>
  <c r="T70" i="2"/>
  <c r="Z70" i="2"/>
  <c r="U70" i="2"/>
  <c r="Y70" i="2"/>
  <c r="S70" i="2"/>
  <c r="W70" i="2"/>
  <c r="R70" i="2"/>
  <c r="AA70" i="2"/>
  <c r="V70" i="2"/>
  <c r="AA350" i="2"/>
  <c r="W350" i="2"/>
  <c r="S350" i="2"/>
  <c r="X350" i="2"/>
  <c r="T350" i="2"/>
  <c r="Y350" i="2"/>
  <c r="V350" i="2"/>
  <c r="U350" i="2"/>
  <c r="Z350" i="2"/>
  <c r="R350" i="2"/>
  <c r="X494" i="2"/>
  <c r="T494" i="2"/>
  <c r="Z494" i="2"/>
  <c r="U494" i="2"/>
  <c r="Y494" i="2"/>
  <c r="S494" i="2"/>
  <c r="W494" i="2"/>
  <c r="R494" i="2"/>
  <c r="AA494" i="2"/>
  <c r="V494" i="2"/>
  <c r="Z793" i="2"/>
  <c r="V793" i="2"/>
  <c r="R793" i="2"/>
  <c r="W793" i="2"/>
  <c r="AA793" i="2"/>
  <c r="U793" i="2"/>
  <c r="S793" i="2"/>
  <c r="Y793" i="2"/>
  <c r="X793" i="2"/>
  <c r="T793" i="2"/>
  <c r="Z817" i="2"/>
  <c r="V817" i="2"/>
  <c r="R817" i="2"/>
  <c r="W817" i="2"/>
  <c r="AA817" i="2"/>
  <c r="U817" i="2"/>
  <c r="Y817" i="2"/>
  <c r="T817" i="2"/>
  <c r="X817" i="2"/>
  <c r="S817" i="2"/>
  <c r="X891" i="2"/>
  <c r="T891" i="2"/>
  <c r="Y891" i="2"/>
  <c r="S891" i="2"/>
  <c r="AA891" i="2"/>
  <c r="U891" i="2"/>
  <c r="Z891" i="2"/>
  <c r="R891" i="2"/>
  <c r="W891" i="2"/>
  <c r="V891" i="2"/>
  <c r="X91" i="2"/>
  <c r="T91" i="2"/>
  <c r="AA91" i="2"/>
  <c r="W91" i="2"/>
  <c r="S91" i="2"/>
  <c r="Z91" i="2"/>
  <c r="V91" i="2"/>
  <c r="R91" i="2"/>
  <c r="U91" i="2"/>
  <c r="Y91" i="2"/>
  <c r="X155" i="2"/>
  <c r="T155" i="2"/>
  <c r="AA155" i="2"/>
  <c r="W155" i="2"/>
  <c r="S155" i="2"/>
  <c r="Z155" i="2"/>
  <c r="V155" i="2"/>
  <c r="R155" i="2"/>
  <c r="Y155" i="2"/>
  <c r="U155" i="2"/>
  <c r="X208" i="2"/>
  <c r="T208" i="2"/>
  <c r="AA208" i="2"/>
  <c r="W208" i="2"/>
  <c r="S208" i="2"/>
  <c r="V208" i="2"/>
  <c r="U208" i="2"/>
  <c r="Z208" i="2"/>
  <c r="R208" i="2"/>
  <c r="Y208" i="2"/>
  <c r="AA364" i="2"/>
  <c r="W364" i="2"/>
  <c r="S364" i="2"/>
  <c r="Z364" i="2"/>
  <c r="V364" i="2"/>
  <c r="R364" i="2"/>
  <c r="X364" i="2"/>
  <c r="T364" i="2"/>
  <c r="Y364" i="2"/>
  <c r="U364" i="2"/>
  <c r="X504" i="2"/>
  <c r="T504" i="2"/>
  <c r="Z504" i="2"/>
  <c r="U504" i="2"/>
  <c r="Y504" i="2"/>
  <c r="S504" i="2"/>
  <c r="W504" i="2"/>
  <c r="R504" i="2"/>
  <c r="AA504" i="2"/>
  <c r="V504" i="2"/>
  <c r="X118" i="2"/>
  <c r="T118" i="2"/>
  <c r="AA118" i="2"/>
  <c r="W118" i="2"/>
  <c r="S118" i="2"/>
  <c r="Z118" i="2"/>
  <c r="V118" i="2"/>
  <c r="R118" i="2"/>
  <c r="U118" i="2"/>
  <c r="Y118" i="2"/>
  <c r="X140" i="2"/>
  <c r="T140" i="2"/>
  <c r="AA140" i="2"/>
  <c r="W140" i="2"/>
  <c r="S140" i="2"/>
  <c r="Z140" i="2"/>
  <c r="V140" i="2"/>
  <c r="R140" i="2"/>
  <c r="Y140" i="2"/>
  <c r="U140" i="2"/>
  <c r="X209" i="2"/>
  <c r="T209" i="2"/>
  <c r="AA209" i="2"/>
  <c r="W209" i="2"/>
  <c r="S209" i="2"/>
  <c r="V209" i="2"/>
  <c r="U209" i="2"/>
  <c r="Z209" i="2"/>
  <c r="R209" i="2"/>
  <c r="Y209" i="2"/>
  <c r="Z814" i="2"/>
  <c r="V814" i="2"/>
  <c r="R814" i="2"/>
  <c r="W814" i="2"/>
  <c r="AA814" i="2"/>
  <c r="U814" i="2"/>
  <c r="Y814" i="2"/>
  <c r="T814" i="2"/>
  <c r="X814" i="2"/>
  <c r="S814" i="2"/>
  <c r="X498" i="2"/>
  <c r="T498" i="2"/>
  <c r="Z498" i="2"/>
  <c r="U498" i="2"/>
  <c r="Y498" i="2"/>
  <c r="S498" i="2"/>
  <c r="W498" i="2"/>
  <c r="R498" i="2"/>
  <c r="AA498" i="2"/>
  <c r="V498" i="2"/>
  <c r="Z797" i="2"/>
  <c r="V797" i="2"/>
  <c r="R797" i="2"/>
  <c r="W797" i="2"/>
  <c r="AA797" i="2"/>
  <c r="U797" i="2"/>
  <c r="S797" i="2"/>
  <c r="Y797" i="2"/>
  <c r="X797" i="2"/>
  <c r="T797" i="2"/>
  <c r="Z811" i="2"/>
  <c r="V811" i="2"/>
  <c r="R811" i="2"/>
  <c r="W811" i="2"/>
  <c r="AA811" i="2"/>
  <c r="U811" i="2"/>
  <c r="Y811" i="2"/>
  <c r="T811" i="2"/>
  <c r="X811" i="2"/>
  <c r="S811" i="2"/>
  <c r="X64" i="2"/>
  <c r="T64" i="2"/>
  <c r="Z64" i="2"/>
  <c r="U64" i="2"/>
  <c r="Y64" i="2"/>
  <c r="S64" i="2"/>
  <c r="W64" i="2"/>
  <c r="R64" i="2"/>
  <c r="AA64" i="2"/>
  <c r="V64" i="2"/>
  <c r="X192" i="2"/>
  <c r="T192" i="2"/>
  <c r="AA192" i="2"/>
  <c r="W192" i="2"/>
  <c r="S192" i="2"/>
  <c r="V192" i="2"/>
  <c r="U192" i="2"/>
  <c r="Z192" i="2"/>
  <c r="R192" i="2"/>
  <c r="Y192" i="2"/>
  <c r="X882" i="2"/>
  <c r="T882" i="2"/>
  <c r="Y882" i="2"/>
  <c r="S882" i="2"/>
  <c r="V882" i="2"/>
  <c r="AA882" i="2"/>
  <c r="U882" i="2"/>
  <c r="Z882" i="2"/>
  <c r="R882" i="2"/>
  <c r="W882" i="2"/>
  <c r="X102" i="2"/>
  <c r="T102" i="2"/>
  <c r="AA102" i="2"/>
  <c r="W102" i="2"/>
  <c r="S102" i="2"/>
  <c r="Z102" i="2"/>
  <c r="V102" i="2"/>
  <c r="R102" i="2"/>
  <c r="U102" i="2"/>
  <c r="Y102" i="2"/>
  <c r="X95" i="2"/>
  <c r="T95" i="2"/>
  <c r="AA95" i="2"/>
  <c r="W95" i="2"/>
  <c r="S95" i="2"/>
  <c r="Z95" i="2"/>
  <c r="V95" i="2"/>
  <c r="R95" i="2"/>
  <c r="U95" i="2"/>
  <c r="Y95" i="2"/>
  <c r="X111" i="2"/>
  <c r="T111" i="2"/>
  <c r="AA111" i="2"/>
  <c r="W111" i="2"/>
  <c r="S111" i="2"/>
  <c r="Z111" i="2"/>
  <c r="V111" i="2"/>
  <c r="R111" i="2"/>
  <c r="U111" i="2"/>
  <c r="Y111" i="2"/>
  <c r="X127" i="2"/>
  <c r="T127" i="2"/>
  <c r="AA127" i="2"/>
  <c r="W127" i="2"/>
  <c r="S127" i="2"/>
  <c r="Z127" i="2"/>
  <c r="V127" i="2"/>
  <c r="R127" i="2"/>
  <c r="U127" i="2"/>
  <c r="Y127" i="2"/>
  <c r="X68" i="2"/>
  <c r="T68" i="2"/>
  <c r="Z68" i="2"/>
  <c r="U68" i="2"/>
  <c r="Y68" i="2"/>
  <c r="S68" i="2"/>
  <c r="W68" i="2"/>
  <c r="R68" i="2"/>
  <c r="AA68" i="2"/>
  <c r="V68" i="2"/>
  <c r="X143" i="2"/>
  <c r="T143" i="2"/>
  <c r="AA143" i="2"/>
  <c r="W143" i="2"/>
  <c r="S143" i="2"/>
  <c r="Z143" i="2"/>
  <c r="V143" i="2"/>
  <c r="R143" i="2"/>
  <c r="Y143" i="2"/>
  <c r="U143" i="2"/>
  <c r="X159" i="2"/>
  <c r="T159" i="2"/>
  <c r="AA159" i="2"/>
  <c r="W159" i="2"/>
  <c r="S159" i="2"/>
  <c r="Z159" i="2"/>
  <c r="V159" i="2"/>
  <c r="R159" i="2"/>
  <c r="Y159" i="2"/>
  <c r="U159" i="2"/>
  <c r="X175" i="2"/>
  <c r="T175" i="2"/>
  <c r="AA175" i="2"/>
  <c r="W175" i="2"/>
  <c r="S175" i="2"/>
  <c r="Z175" i="2"/>
  <c r="V175" i="2"/>
  <c r="R175" i="2"/>
  <c r="Y175" i="2"/>
  <c r="U175" i="2"/>
  <c r="X196" i="2"/>
  <c r="T196" i="2"/>
  <c r="AA196" i="2"/>
  <c r="W196" i="2"/>
  <c r="S196" i="2"/>
  <c r="V196" i="2"/>
  <c r="U196" i="2"/>
  <c r="Z196" i="2"/>
  <c r="R196" i="2"/>
  <c r="Y196" i="2"/>
  <c r="X212" i="2"/>
  <c r="T212" i="2"/>
  <c r="AA212" i="2"/>
  <c r="W212" i="2"/>
  <c r="S212" i="2"/>
  <c r="V212" i="2"/>
  <c r="U212" i="2"/>
  <c r="Z212" i="2"/>
  <c r="R212" i="2"/>
  <c r="Y212" i="2"/>
  <c r="AA352" i="2"/>
  <c r="W352" i="2"/>
  <c r="S352" i="2"/>
  <c r="X352" i="2"/>
  <c r="T352" i="2"/>
  <c r="Y352" i="2"/>
  <c r="V352" i="2"/>
  <c r="U352" i="2"/>
  <c r="Z352" i="2"/>
  <c r="R352" i="2"/>
  <c r="X631" i="2"/>
  <c r="T631" i="2"/>
  <c r="Y631" i="2"/>
  <c r="S631" i="2"/>
  <c r="W631" i="2"/>
  <c r="R631" i="2"/>
  <c r="AA631" i="2"/>
  <c r="V631" i="2"/>
  <c r="Z631" i="2"/>
  <c r="U631" i="2"/>
  <c r="X647" i="2"/>
  <c r="T647" i="2"/>
  <c r="Y647" i="2"/>
  <c r="S647" i="2"/>
  <c r="W647" i="2"/>
  <c r="R647" i="2"/>
  <c r="AA647" i="2"/>
  <c r="V647" i="2"/>
  <c r="Z647" i="2"/>
  <c r="U647" i="2"/>
  <c r="Z799" i="2"/>
  <c r="V799" i="2"/>
  <c r="R799" i="2"/>
  <c r="W799" i="2"/>
  <c r="AA799" i="2"/>
  <c r="U799" i="2"/>
  <c r="S799" i="2"/>
  <c r="Y799" i="2"/>
  <c r="X799" i="2"/>
  <c r="T799" i="2"/>
  <c r="X883" i="2"/>
  <c r="T883" i="2"/>
  <c r="Y883" i="2"/>
  <c r="S883" i="2"/>
  <c r="AA883" i="2"/>
  <c r="U883" i="2"/>
  <c r="Z883" i="2"/>
  <c r="R883" i="2"/>
  <c r="W883" i="2"/>
  <c r="V883" i="2"/>
  <c r="X106" i="2"/>
  <c r="T106" i="2"/>
  <c r="AA106" i="2"/>
  <c r="W106" i="2"/>
  <c r="S106" i="2"/>
  <c r="Z106" i="2"/>
  <c r="V106" i="2"/>
  <c r="R106" i="2"/>
  <c r="U106" i="2"/>
  <c r="Y106" i="2"/>
  <c r="X122" i="2"/>
  <c r="T122" i="2"/>
  <c r="AA122" i="2"/>
  <c r="W122" i="2"/>
  <c r="S122" i="2"/>
  <c r="Z122" i="2"/>
  <c r="V122" i="2"/>
  <c r="R122" i="2"/>
  <c r="U122" i="2"/>
  <c r="Y122" i="2"/>
  <c r="X144" i="2"/>
  <c r="T144" i="2"/>
  <c r="AA144" i="2"/>
  <c r="W144" i="2"/>
  <c r="S144" i="2"/>
  <c r="Z144" i="2"/>
  <c r="V144" i="2"/>
  <c r="R144" i="2"/>
  <c r="Y144" i="2"/>
  <c r="U144" i="2"/>
  <c r="X160" i="2"/>
  <c r="T160" i="2"/>
  <c r="AA160" i="2"/>
  <c r="W160" i="2"/>
  <c r="S160" i="2"/>
  <c r="Z160" i="2"/>
  <c r="V160" i="2"/>
  <c r="R160" i="2"/>
  <c r="Y160" i="2"/>
  <c r="U160" i="2"/>
  <c r="X176" i="2"/>
  <c r="T176" i="2"/>
  <c r="AA176" i="2"/>
  <c r="W176" i="2"/>
  <c r="S176" i="2"/>
  <c r="Z176" i="2"/>
  <c r="V176" i="2"/>
  <c r="R176" i="2"/>
  <c r="Y176" i="2"/>
  <c r="U176" i="2"/>
  <c r="X197" i="2"/>
  <c r="T197" i="2"/>
  <c r="AA197" i="2"/>
  <c r="W197" i="2"/>
  <c r="S197" i="2"/>
  <c r="V197" i="2"/>
  <c r="U197" i="2"/>
  <c r="Z197" i="2"/>
  <c r="R197" i="2"/>
  <c r="Y197" i="2"/>
  <c r="X213" i="2"/>
  <c r="T213" i="2"/>
  <c r="AA213" i="2"/>
  <c r="W213" i="2"/>
  <c r="S213" i="2"/>
  <c r="V213" i="2"/>
  <c r="U213" i="2"/>
  <c r="Z213" i="2"/>
  <c r="R213" i="2"/>
  <c r="Y213" i="2"/>
  <c r="AA361" i="2"/>
  <c r="W361" i="2"/>
  <c r="S361" i="2"/>
  <c r="X361" i="2"/>
  <c r="T361" i="2"/>
  <c r="Y361" i="2"/>
  <c r="V361" i="2"/>
  <c r="U361" i="2"/>
  <c r="Z361" i="2"/>
  <c r="R361" i="2"/>
  <c r="X644" i="2"/>
  <c r="T644" i="2"/>
  <c r="Y644" i="2"/>
  <c r="S644" i="2"/>
  <c r="W644" i="2"/>
  <c r="R644" i="2"/>
  <c r="AA644" i="2"/>
  <c r="V644" i="2"/>
  <c r="Z644" i="2"/>
  <c r="U644" i="2"/>
  <c r="Z808" i="2"/>
  <c r="V808" i="2"/>
  <c r="R808" i="2"/>
  <c r="W808" i="2"/>
  <c r="AA808" i="2"/>
  <c r="U808" i="2"/>
  <c r="Y808" i="2"/>
  <c r="T808" i="2"/>
  <c r="S808" i="2"/>
  <c r="X808" i="2"/>
  <c r="X877" i="2"/>
  <c r="T877" i="2"/>
  <c r="Y877" i="2"/>
  <c r="S877" i="2"/>
  <c r="W877" i="2"/>
  <c r="V877" i="2"/>
  <c r="AA877" i="2"/>
  <c r="U877" i="2"/>
  <c r="Z877" i="2"/>
  <c r="R877" i="2"/>
  <c r="X105" i="2"/>
  <c r="T105" i="2"/>
  <c r="AA105" i="2"/>
  <c r="W105" i="2"/>
  <c r="S105" i="2"/>
  <c r="Z105" i="2"/>
  <c r="V105" i="2"/>
  <c r="R105" i="2"/>
  <c r="U105" i="2"/>
  <c r="Y105" i="2"/>
  <c r="X121" i="2"/>
  <c r="T121" i="2"/>
  <c r="AA121" i="2"/>
  <c r="W121" i="2"/>
  <c r="S121" i="2"/>
  <c r="Z121" i="2"/>
  <c r="V121" i="2"/>
  <c r="R121" i="2"/>
  <c r="U121" i="2"/>
  <c r="Y121" i="2"/>
  <c r="X62" i="2"/>
  <c r="T62" i="2"/>
  <c r="Z62" i="2"/>
  <c r="U62" i="2"/>
  <c r="Y62" i="2"/>
  <c r="S62" i="2"/>
  <c r="W62" i="2"/>
  <c r="R62" i="2"/>
  <c r="AA62" i="2"/>
  <c r="V62" i="2"/>
  <c r="AA358" i="2"/>
  <c r="W358" i="2"/>
  <c r="S358" i="2"/>
  <c r="X358" i="2"/>
  <c r="T358" i="2"/>
  <c r="Y358" i="2"/>
  <c r="V358" i="2"/>
  <c r="U358" i="2"/>
  <c r="Z358" i="2"/>
  <c r="R358" i="2"/>
  <c r="X502" i="2"/>
  <c r="T502" i="2"/>
  <c r="Z502" i="2"/>
  <c r="U502" i="2"/>
  <c r="Y502" i="2"/>
  <c r="S502" i="2"/>
  <c r="W502" i="2"/>
  <c r="R502" i="2"/>
  <c r="AA502" i="2"/>
  <c r="V502" i="2"/>
  <c r="Z810" i="2"/>
  <c r="V810" i="2"/>
  <c r="R810" i="2"/>
  <c r="W810" i="2"/>
  <c r="AA810" i="2"/>
  <c r="U810" i="2"/>
  <c r="Y810" i="2"/>
  <c r="T810" i="2"/>
  <c r="X810" i="2"/>
  <c r="S810" i="2"/>
  <c r="Z801" i="2"/>
  <c r="V801" i="2"/>
  <c r="R801" i="2"/>
  <c r="W801" i="2"/>
  <c r="AA801" i="2"/>
  <c r="U801" i="2"/>
  <c r="S801" i="2"/>
  <c r="Y801" i="2"/>
  <c r="X801" i="2"/>
  <c r="T801" i="2"/>
  <c r="X880" i="2"/>
  <c r="T880" i="2"/>
  <c r="Y880" i="2"/>
  <c r="S880" i="2"/>
  <c r="Z880" i="2"/>
  <c r="R880" i="2"/>
  <c r="W880" i="2"/>
  <c r="V880" i="2"/>
  <c r="U880" i="2"/>
  <c r="AA880" i="2"/>
  <c r="X107" i="2"/>
  <c r="T107" i="2"/>
  <c r="AA107" i="2"/>
  <c r="W107" i="2"/>
  <c r="S107" i="2"/>
  <c r="Z107" i="2"/>
  <c r="V107" i="2"/>
  <c r="R107" i="2"/>
  <c r="U107" i="2"/>
  <c r="Y107" i="2"/>
  <c r="X139" i="2"/>
  <c r="T139" i="2"/>
  <c r="AA139" i="2"/>
  <c r="W139" i="2"/>
  <c r="S139" i="2"/>
  <c r="Z139" i="2"/>
  <c r="V139" i="2"/>
  <c r="R139" i="2"/>
  <c r="Y139" i="2"/>
  <c r="U139" i="2"/>
  <c r="X171" i="2"/>
  <c r="T171" i="2"/>
  <c r="AA171" i="2"/>
  <c r="W171" i="2"/>
  <c r="S171" i="2"/>
  <c r="Z171" i="2"/>
  <c r="V171" i="2"/>
  <c r="R171" i="2"/>
  <c r="Y171" i="2"/>
  <c r="U171" i="2"/>
  <c r="X643" i="2"/>
  <c r="T643" i="2"/>
  <c r="Y643" i="2"/>
  <c r="S643" i="2"/>
  <c r="W643" i="2"/>
  <c r="R643" i="2"/>
  <c r="AA643" i="2"/>
  <c r="V643" i="2"/>
  <c r="Z643" i="2"/>
  <c r="U643" i="2"/>
  <c r="Z812" i="2"/>
  <c r="V812" i="2"/>
  <c r="R812" i="2"/>
  <c r="W812" i="2"/>
  <c r="AA812" i="2"/>
  <c r="U812" i="2"/>
  <c r="Y812" i="2"/>
  <c r="T812" i="2"/>
  <c r="S812" i="2"/>
  <c r="X812" i="2"/>
  <c r="X172" i="2"/>
  <c r="T172" i="2"/>
  <c r="AA172" i="2"/>
  <c r="W172" i="2"/>
  <c r="S172" i="2"/>
  <c r="Z172" i="2"/>
  <c r="V172" i="2"/>
  <c r="R172" i="2"/>
  <c r="Y172" i="2"/>
  <c r="U172" i="2"/>
  <c r="X101" i="2"/>
  <c r="T101" i="2"/>
  <c r="AA101" i="2"/>
  <c r="W101" i="2"/>
  <c r="S101" i="2"/>
  <c r="Z101" i="2"/>
  <c r="V101" i="2"/>
  <c r="R101" i="2"/>
  <c r="U101" i="2"/>
  <c r="Y101" i="2"/>
  <c r="X58" i="2"/>
  <c r="T58" i="2"/>
  <c r="Z58" i="2"/>
  <c r="U58" i="2"/>
  <c r="Y58" i="2"/>
  <c r="S58" i="2"/>
  <c r="W58" i="2"/>
  <c r="R58" i="2"/>
  <c r="AA58" i="2"/>
  <c r="V58" i="2"/>
  <c r="AA354" i="2"/>
  <c r="W354" i="2"/>
  <c r="S354" i="2"/>
  <c r="X354" i="2"/>
  <c r="T354" i="2"/>
  <c r="Y354" i="2"/>
  <c r="V354" i="2"/>
  <c r="U354" i="2"/>
  <c r="Z354" i="2"/>
  <c r="R354" i="2"/>
  <c r="X115" i="2"/>
  <c r="T115" i="2"/>
  <c r="AA115" i="2"/>
  <c r="W115" i="2"/>
  <c r="S115" i="2"/>
  <c r="Z115" i="2"/>
  <c r="V115" i="2"/>
  <c r="R115" i="2"/>
  <c r="U115" i="2"/>
  <c r="Y115" i="2"/>
  <c r="X72" i="2"/>
  <c r="T72" i="2"/>
  <c r="Z72" i="2"/>
  <c r="U72" i="2"/>
  <c r="Y72" i="2"/>
  <c r="S72" i="2"/>
  <c r="W72" i="2"/>
  <c r="R72" i="2"/>
  <c r="AA72" i="2"/>
  <c r="V72" i="2"/>
  <c r="X163" i="2"/>
  <c r="T163" i="2"/>
  <c r="AA163" i="2"/>
  <c r="W163" i="2"/>
  <c r="S163" i="2"/>
  <c r="Z163" i="2"/>
  <c r="V163" i="2"/>
  <c r="R163" i="2"/>
  <c r="Y163" i="2"/>
  <c r="U163" i="2"/>
  <c r="X179" i="2"/>
  <c r="T179" i="2"/>
  <c r="AA179" i="2"/>
  <c r="W179" i="2"/>
  <c r="S179" i="2"/>
  <c r="Z179" i="2"/>
  <c r="V179" i="2"/>
  <c r="R179" i="2"/>
  <c r="Y179" i="2"/>
  <c r="U179" i="2"/>
  <c r="X200" i="2"/>
  <c r="T200" i="2"/>
  <c r="AA200" i="2"/>
  <c r="W200" i="2"/>
  <c r="S200" i="2"/>
  <c r="V200" i="2"/>
  <c r="U200" i="2"/>
  <c r="Z200" i="2"/>
  <c r="R200" i="2"/>
  <c r="Y200" i="2"/>
  <c r="AA356" i="2"/>
  <c r="W356" i="2"/>
  <c r="S356" i="2"/>
  <c r="X356" i="2"/>
  <c r="T356" i="2"/>
  <c r="Y356" i="2"/>
  <c r="V356" i="2"/>
  <c r="U356" i="2"/>
  <c r="Z356" i="2"/>
  <c r="R356" i="2"/>
  <c r="X496" i="2"/>
  <c r="T496" i="2"/>
  <c r="Z496" i="2"/>
  <c r="U496" i="2"/>
  <c r="Y496" i="2"/>
  <c r="S496" i="2"/>
  <c r="W496" i="2"/>
  <c r="R496" i="2"/>
  <c r="AA496" i="2"/>
  <c r="V496" i="2"/>
  <c r="X635" i="2"/>
  <c r="T635" i="2"/>
  <c r="Y635" i="2"/>
  <c r="S635" i="2"/>
  <c r="W635" i="2"/>
  <c r="R635" i="2"/>
  <c r="AA635" i="2"/>
  <c r="V635" i="2"/>
  <c r="Z635" i="2"/>
  <c r="U635" i="2"/>
  <c r="X651" i="2"/>
  <c r="T651" i="2"/>
  <c r="Y651" i="2"/>
  <c r="S651" i="2"/>
  <c r="W651" i="2"/>
  <c r="R651" i="2"/>
  <c r="AA651" i="2"/>
  <c r="V651" i="2"/>
  <c r="Z651" i="2"/>
  <c r="U651" i="2"/>
  <c r="Z818" i="2"/>
  <c r="V818" i="2"/>
  <c r="R818" i="2"/>
  <c r="Y818" i="2"/>
  <c r="U818" i="2"/>
  <c r="X818" i="2"/>
  <c r="W818" i="2"/>
  <c r="T818" i="2"/>
  <c r="AA818" i="2"/>
  <c r="S818" i="2"/>
  <c r="Z803" i="2"/>
  <c r="V803" i="2"/>
  <c r="R803" i="2"/>
  <c r="W803" i="2"/>
  <c r="AA803" i="2"/>
  <c r="U803" i="2"/>
  <c r="S803" i="2"/>
  <c r="Y803" i="2"/>
  <c r="X803" i="2"/>
  <c r="T803" i="2"/>
  <c r="AA961" i="2"/>
  <c r="W961" i="2"/>
  <c r="S961" i="2"/>
  <c r="Y961" i="2"/>
  <c r="T961" i="2"/>
  <c r="V961" i="2"/>
  <c r="R961" i="2"/>
  <c r="Z961" i="2"/>
  <c r="X961" i="2"/>
  <c r="U961" i="2"/>
  <c r="X878" i="2"/>
  <c r="T878" i="2"/>
  <c r="Y878" i="2"/>
  <c r="S878" i="2"/>
  <c r="V878" i="2"/>
  <c r="AA878" i="2"/>
  <c r="U878" i="2"/>
  <c r="Z878" i="2"/>
  <c r="R878" i="2"/>
  <c r="W878" i="2"/>
  <c r="X94" i="2"/>
  <c r="T94" i="2"/>
  <c r="AA94" i="2"/>
  <c r="W94" i="2"/>
  <c r="S94" i="2"/>
  <c r="Z94" i="2"/>
  <c r="V94" i="2"/>
  <c r="R94" i="2"/>
  <c r="U94" i="2"/>
  <c r="Y94" i="2"/>
  <c r="X110" i="2"/>
  <c r="T110" i="2"/>
  <c r="AA110" i="2"/>
  <c r="W110" i="2"/>
  <c r="S110" i="2"/>
  <c r="Z110" i="2"/>
  <c r="V110" i="2"/>
  <c r="R110" i="2"/>
  <c r="U110" i="2"/>
  <c r="Y110" i="2"/>
  <c r="X126" i="2"/>
  <c r="T126" i="2"/>
  <c r="AA126" i="2"/>
  <c r="W126" i="2"/>
  <c r="S126" i="2"/>
  <c r="Z126" i="2"/>
  <c r="V126" i="2"/>
  <c r="R126" i="2"/>
  <c r="U126" i="2"/>
  <c r="Y126" i="2"/>
  <c r="X132" i="2"/>
  <c r="T132" i="2"/>
  <c r="AA132" i="2"/>
  <c r="W132" i="2"/>
  <c r="S132" i="2"/>
  <c r="Z132" i="2"/>
  <c r="V132" i="2"/>
  <c r="R132" i="2"/>
  <c r="Y132" i="2"/>
  <c r="U132" i="2"/>
  <c r="X148" i="2"/>
  <c r="T148" i="2"/>
  <c r="AA148" i="2"/>
  <c r="W148" i="2"/>
  <c r="S148" i="2"/>
  <c r="Z148" i="2"/>
  <c r="V148" i="2"/>
  <c r="R148" i="2"/>
  <c r="Y148" i="2"/>
  <c r="U148" i="2"/>
  <c r="X164" i="2"/>
  <c r="T164" i="2"/>
  <c r="AA164" i="2"/>
  <c r="W164" i="2"/>
  <c r="S164" i="2"/>
  <c r="Z164" i="2"/>
  <c r="V164" i="2"/>
  <c r="R164" i="2"/>
  <c r="Y164" i="2"/>
  <c r="U164" i="2"/>
  <c r="X180" i="2"/>
  <c r="T180" i="2"/>
  <c r="AA180" i="2"/>
  <c r="W180" i="2"/>
  <c r="S180" i="2"/>
  <c r="Z180" i="2"/>
  <c r="V180" i="2"/>
  <c r="R180" i="2"/>
  <c r="Y180" i="2"/>
  <c r="U180" i="2"/>
  <c r="X201" i="2"/>
  <c r="T201" i="2"/>
  <c r="AA201" i="2"/>
  <c r="W201" i="2"/>
  <c r="S201" i="2"/>
  <c r="V201" i="2"/>
  <c r="U201" i="2"/>
  <c r="Z201" i="2"/>
  <c r="R201" i="2"/>
  <c r="Y201" i="2"/>
  <c r="AA349" i="2"/>
  <c r="W349" i="2"/>
  <c r="S349" i="2"/>
  <c r="X349" i="2"/>
  <c r="T349" i="2"/>
  <c r="Y349" i="2"/>
  <c r="V349" i="2"/>
  <c r="U349" i="2"/>
  <c r="Z349" i="2"/>
  <c r="R349" i="2"/>
  <c r="X632" i="2"/>
  <c r="T632" i="2"/>
  <c r="Y632" i="2"/>
  <c r="S632" i="2"/>
  <c r="W632" i="2"/>
  <c r="R632" i="2"/>
  <c r="AA632" i="2"/>
  <c r="V632" i="2"/>
  <c r="Z632" i="2"/>
  <c r="U632" i="2"/>
  <c r="X648" i="2"/>
  <c r="T648" i="2"/>
  <c r="Y648" i="2"/>
  <c r="S648" i="2"/>
  <c r="W648" i="2"/>
  <c r="R648" i="2"/>
  <c r="AA648" i="2"/>
  <c r="V648" i="2"/>
  <c r="Z648" i="2"/>
  <c r="U648" i="2"/>
  <c r="X885" i="2"/>
  <c r="T885" i="2"/>
  <c r="Y885" i="2"/>
  <c r="S885" i="2"/>
  <c r="W885" i="2"/>
  <c r="V885" i="2"/>
  <c r="AA885" i="2"/>
  <c r="U885" i="2"/>
  <c r="Z885" i="2"/>
  <c r="R885" i="2"/>
  <c r="X93" i="2"/>
  <c r="T93" i="2"/>
  <c r="AA93" i="2"/>
  <c r="W93" i="2"/>
  <c r="S93" i="2"/>
  <c r="Z93" i="2"/>
  <c r="V93" i="2"/>
  <c r="R93" i="2"/>
  <c r="U93" i="2"/>
  <c r="Y93" i="2"/>
  <c r="X109" i="2"/>
  <c r="T109" i="2"/>
  <c r="AA109" i="2"/>
  <c r="W109" i="2"/>
  <c r="S109" i="2"/>
  <c r="Z109" i="2"/>
  <c r="V109" i="2"/>
  <c r="R109" i="2"/>
  <c r="U109" i="2"/>
  <c r="Y109" i="2"/>
  <c r="X125" i="2"/>
  <c r="T125" i="2"/>
  <c r="AA125" i="2"/>
  <c r="W125" i="2"/>
  <c r="S125" i="2"/>
  <c r="Z125" i="2"/>
  <c r="V125" i="2"/>
  <c r="R125" i="2"/>
  <c r="U125" i="2"/>
  <c r="Y125" i="2"/>
  <c r="X66" i="2"/>
  <c r="T66" i="2"/>
  <c r="Z66" i="2"/>
  <c r="U66" i="2"/>
  <c r="Y66" i="2"/>
  <c r="S66" i="2"/>
  <c r="W66" i="2"/>
  <c r="R66" i="2"/>
  <c r="AA66" i="2"/>
  <c r="V66" i="2"/>
  <c r="AA366" i="2"/>
  <c r="W366" i="2"/>
  <c r="S366" i="2"/>
  <c r="Z366" i="2"/>
  <c r="V366" i="2"/>
  <c r="R366" i="2"/>
  <c r="Y366" i="2"/>
  <c r="X366" i="2"/>
  <c r="T366" i="2"/>
  <c r="U366" i="2"/>
  <c r="AA362" i="2"/>
  <c r="W362" i="2"/>
  <c r="S362" i="2"/>
  <c r="X362" i="2"/>
  <c r="T362" i="2"/>
  <c r="Y362" i="2"/>
  <c r="V362" i="2"/>
  <c r="U362" i="2"/>
  <c r="Z362" i="2"/>
  <c r="R362" i="2"/>
  <c r="X506" i="2"/>
  <c r="T506" i="2"/>
  <c r="AA506" i="2"/>
  <c r="Z506" i="2"/>
  <c r="U506" i="2"/>
  <c r="Y506" i="2"/>
  <c r="S506" i="2"/>
  <c r="W506" i="2"/>
  <c r="R506" i="2"/>
  <c r="V506" i="2"/>
  <c r="Z789" i="2"/>
  <c r="V789" i="2"/>
  <c r="R789" i="2"/>
  <c r="W789" i="2"/>
  <c r="AA789" i="2"/>
  <c r="U789" i="2"/>
  <c r="S789" i="2"/>
  <c r="Y789" i="2"/>
  <c r="X789" i="2"/>
  <c r="T789" i="2"/>
  <c r="Z805" i="2"/>
  <c r="V805" i="2"/>
  <c r="R805" i="2"/>
  <c r="W805" i="2"/>
  <c r="AA805" i="2"/>
  <c r="U805" i="2"/>
  <c r="S805" i="2"/>
  <c r="Y805" i="2"/>
  <c r="X805" i="2"/>
  <c r="T805" i="2"/>
  <c r="X890" i="2"/>
  <c r="T890" i="2"/>
  <c r="Y890" i="2"/>
  <c r="S890" i="2"/>
  <c r="V890" i="2"/>
  <c r="AA890" i="2"/>
  <c r="U890" i="2"/>
  <c r="Z890" i="2"/>
  <c r="R890" i="2"/>
  <c r="W890" i="2"/>
  <c r="AA963" i="2"/>
  <c r="W963" i="2"/>
  <c r="S963" i="2"/>
  <c r="Y963" i="2"/>
  <c r="T963" i="2"/>
  <c r="V963" i="2"/>
  <c r="R963" i="2"/>
  <c r="Z963" i="2"/>
  <c r="X963" i="2"/>
  <c r="U963" i="2"/>
  <c r="F35" i="1" l="1"/>
  <c r="F36" i="1" s="1"/>
  <c r="F27" i="1"/>
  <c r="F28" i="1" s="1"/>
  <c r="F38" i="1"/>
  <c r="F39" i="1" s="1"/>
  <c r="F29" i="1"/>
  <c r="F30" i="1" s="1"/>
  <c r="F23" i="1"/>
  <c r="F24" i="1" s="1"/>
  <c r="F33" i="1"/>
  <c r="F34" i="1" s="1"/>
  <c r="F21" i="1"/>
  <c r="F22" i="1" s="1"/>
  <c r="F31" i="1"/>
  <c r="F32" i="1" s="1"/>
  <c r="F25" i="1"/>
  <c r="F26" i="1" s="1"/>
  <c r="F19" i="1"/>
  <c r="F20" i="1" s="1"/>
  <c r="F37" i="1" l="1"/>
  <c r="F40" i="1" s="1"/>
  <c r="F42" i="1" s="1"/>
  <c r="F41" i="1"/>
  <c r="F43" i="1" l="1"/>
</calcChain>
</file>

<file path=xl/sharedStrings.xml><?xml version="1.0" encoding="utf-8"?>
<sst xmlns="http://schemas.openxmlformats.org/spreadsheetml/2006/main" count="107" uniqueCount="82">
  <si>
    <t>身障定額檢核表</t>
  </si>
  <si>
    <t>單位聯絡資料</t>
  </si>
  <si>
    <t>單位名稱</t>
  </si>
  <si>
    <t>聯絡人</t>
  </si>
  <si>
    <t>電話</t>
  </si>
  <si>
    <t>電子郵件</t>
  </si>
  <si>
    <t>申報年月設定</t>
  </si>
  <si>
    <t>年度</t>
  </si>
  <si>
    <t>月份</t>
  </si>
  <si>
    <t>單位基本資料設定</t>
  </si>
  <si>
    <t>屬性
【請使用下拉選單】</t>
  </si>
  <si>
    <t>公保總人數(含公保30年人數)
【請輸入人數】</t>
  </si>
  <si>
    <t>勞保總人數設定(含勞保30年暨投保職災人數)
【請輸入人數】</t>
  </si>
  <si>
    <t>單位員工總人數</t>
  </si>
  <si>
    <t>特別扣除額設定</t>
  </si>
  <si>
    <t>出缺不補
【請輸入人數】</t>
  </si>
  <si>
    <t>留職停薪(公保)
【請輸入人數】</t>
  </si>
  <si>
    <t>留職停薪(勞保)
【請輸入人數】</t>
  </si>
  <si>
    <t>特別扣除額總人數</t>
  </si>
  <si>
    <t>實際進用身心障礙者</t>
  </si>
  <si>
    <t>重、極重度</t>
  </si>
  <si>
    <t xml:space="preserve">全時	</t>
  </si>
  <si>
    <t>原始人數</t>
  </si>
  <si>
    <t>加權人數(*2)</t>
  </si>
  <si>
    <t>員工總人數扣減</t>
  </si>
  <si>
    <t>部分工時</t>
  </si>
  <si>
    <t>加權人數(*1)</t>
  </si>
  <si>
    <t>輕、中度</t>
  </si>
  <si>
    <t>全時</t>
  </si>
  <si>
    <t>加權人數(*0.5)</t>
  </si>
  <si>
    <t>淨員工人數</t>
  </si>
  <si>
    <t>實際進用身心障礙者總加權人數</t>
  </si>
  <si>
    <t>是否足額</t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</si>
  <si>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姓名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</si>
  <si>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出生日期
(格式:2022/08/01)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</si>
  <si>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投保類
(下拉選單)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</si>
  <si>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障礙類別
(下拉選單)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</si>
  <si>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障別等級
(下拉選單)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</si>
  <si>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加保日期
(格式:2022/08/01)</t>
    </r>
  </si>
  <si>
    <t>退保日期
(格式:2022/08/01)</t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</si>
  <si>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鑑定日期
(格式:2022/08/01)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</si>
  <si>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000000"/>
        <rFont val="DFKai-SB"/>
        <family val="4"/>
        <charset val="136"/>
      </rPr>
      <t xml:space="preserve">工作型態
</t>
    </r>
    <r>
      <rPr>
        <b/>
        <sz val="11"/>
        <color rgb="FF333333"/>
        <rFont val="DFKai-SB"/>
        <family val="4"/>
        <charset val="136"/>
      </rPr>
      <t>(下拉選單)</t>
    </r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</si>
  <si>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薪資(月)</t>
    </r>
  </si>
  <si>
    <t>必填欄位皆已填寫</t>
  </si>
  <si>
    <t>加保日合理
【加保日期≦申報當月1日】</t>
  </si>
  <si>
    <t>退保日合理
公保:【退保日期&gt;申報當月1日】
勞保:【退保日期≧申報當月1日】</t>
  </si>
  <si>
    <t>鑑定日合理
【鑑定日期≦申報當月1日】</t>
  </si>
  <si>
    <t>可列入計算
【加保日】&amp;【退保日】&amp;【鑑定日】皆合理</t>
  </si>
  <si>
    <t>1.公保</t>
  </si>
  <si>
    <t>3.平衡機能障礙者</t>
  </si>
  <si>
    <t>2.中度</t>
  </si>
  <si>
    <t>2.勞保</t>
  </si>
  <si>
    <t>3.重度</t>
  </si>
  <si>
    <t>基本工資設定</t>
  </si>
  <si>
    <t>月薪</t>
  </si>
  <si>
    <t>全時/2</t>
  </si>
  <si>
    <t>公立</t>
  </si>
  <si>
    <r>
      <rPr>
        <b/>
        <sz val="11"/>
        <color rgb="FFFF0000"/>
        <rFont val="DFKai-SB"/>
        <family val="4"/>
        <charset val="136"/>
      </rPr>
      <t>*</t>
    </r>
    <r>
      <rPr>
        <b/>
        <sz val="11"/>
        <color rgb="FF333333"/>
        <rFont val="DFKai-SB"/>
        <family val="4"/>
        <charset val="136"/>
      </rPr>
      <t>身分證字號</t>
    </r>
    <phoneticPr fontId="15" type="noConversion"/>
  </si>
  <si>
    <r>
      <t xml:space="preserve">序號
</t>
    </r>
    <r>
      <rPr>
        <b/>
        <sz val="11"/>
        <color theme="1"/>
        <rFont val="DFKai-SB"/>
        <family val="4"/>
        <charset val="136"/>
      </rPr>
      <t>【資料更正請使用Delete鍵，</t>
    </r>
    <r>
      <rPr>
        <b/>
        <sz val="11"/>
        <color rgb="FFFF0000"/>
        <rFont val="DFKai-SB"/>
        <family val="4"/>
        <charset val="136"/>
      </rPr>
      <t>切勿增加或刪除整列資料列</t>
    </r>
    <r>
      <rPr>
        <b/>
        <sz val="11"/>
        <color theme="1"/>
        <rFont val="DFKai-SB"/>
        <family val="4"/>
        <charset val="136"/>
      </rPr>
      <t>】</t>
    </r>
    <phoneticPr fontId="15" type="noConversion"/>
  </si>
  <si>
    <t>實際進用身心障礙員工名冊</t>
    <phoneticPr fontId="15" type="noConversion"/>
  </si>
  <si>
    <t>5.肢體障礙者</t>
  </si>
  <si>
    <t>王小明</t>
    <phoneticPr fontId="15" type="noConversion"/>
  </si>
  <si>
    <t>E123456789(範例)</t>
    <phoneticPr fontId="15" type="noConversion"/>
  </si>
  <si>
    <t>E234456789(範例)</t>
    <phoneticPr fontId="15" type="noConversion"/>
  </si>
  <si>
    <t>張小美</t>
    <phoneticPr fontId="15" type="noConversion"/>
  </si>
  <si>
    <t xml:space="preserve">【填寫注意事項】
1.請填寫本檔案之「身障定額檢核總表」及「實際進用身心障礙員工名冊」分頁中之空白格處。
2.填寫時，實際進用身心障礙員工名冊範例部分，請按「Delete」鍵，勿隨意整列刪除欄位，以免更動到格式。
3.本表年度部分一律改採西元年。
4.本表填妥後，請電子郵件寄至本局定額組審核。(本局定額組E-mail：Kcg8124613@gmail.com)
統一檔名：申報年月+單位名稱
5.若填寫上有問題，歡迎來電洽詢(07)812-4613*558-559、537，謝謝！
</t>
    <phoneticPr fontId="15" type="noConversion"/>
  </si>
  <si>
    <t>月薪≧29,500</t>
    <phoneticPr fontId="15" type="noConversion"/>
  </si>
  <si>
    <t>月薪≦29,500</t>
    <phoneticPr fontId="15" type="noConversion"/>
  </si>
  <si>
    <t>月薪≧14,750</t>
    <phoneticPr fontId="15" type="noConversion"/>
  </si>
  <si>
    <t>月薪≦14,750</t>
    <phoneticPr fontId="15" type="noConversion"/>
  </si>
  <si>
    <t>公、勞保證號</t>
    <phoneticPr fontId="15" type="noConversion"/>
  </si>
  <si>
    <t>部分工時</t>
    <phoneticPr fontId="15" type="noConversion"/>
  </si>
  <si>
    <r>
      <t xml:space="preserve">【可列入計算】＆
</t>
    </r>
    <r>
      <rPr>
        <b/>
        <sz val="10"/>
        <color rgb="FFE06666"/>
        <rFont val="DFKai-SB"/>
        <family val="4"/>
        <charset val="136"/>
      </rPr>
      <t>【輕、中度】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B45F06"/>
        <rFont val="DFKai-SB"/>
        <family val="4"/>
        <charset val="136"/>
      </rPr>
      <t>【全時】</t>
    </r>
    <r>
      <rPr>
        <b/>
        <sz val="10"/>
        <color theme="1"/>
        <rFont val="DFKai-SB"/>
        <family val="4"/>
        <charset val="136"/>
      </rPr>
      <t>＆
【薪資≧29500】</t>
    </r>
    <phoneticPr fontId="15" type="noConversion"/>
  </si>
  <si>
    <r>
      <t xml:space="preserve">【可列入計算】＆
</t>
    </r>
    <r>
      <rPr>
        <b/>
        <sz val="10"/>
        <color rgb="FFE06666"/>
        <rFont val="DFKai-SB"/>
        <family val="4"/>
        <charset val="136"/>
      </rPr>
      <t>【輕、中度】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【月薪≧29500】</t>
    </r>
    <phoneticPr fontId="15" type="noConversion"/>
  </si>
  <si>
    <r>
      <t xml:space="preserve">【可列入計算】＆
</t>
    </r>
    <r>
      <rPr>
        <b/>
        <sz val="10"/>
        <color rgb="FFE06666"/>
        <rFont val="DFKai-SB"/>
        <family val="4"/>
        <charset val="136"/>
      </rPr>
      <t>【輕、中度】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【29500＞薪資≧14750】</t>
    </r>
    <phoneticPr fontId="15" type="noConversion"/>
  </si>
  <si>
    <r>
      <t xml:space="preserve">【可列入計算】＆
</t>
    </r>
    <r>
      <rPr>
        <b/>
        <sz val="10"/>
        <color rgb="FF990000"/>
        <rFont val="DFKai-SB"/>
        <family val="4"/>
        <charset val="136"/>
      </rPr>
      <t>【重度、極重度】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【29500＞薪資≧14750】</t>
    </r>
    <phoneticPr fontId="15" type="noConversion"/>
  </si>
  <si>
    <r>
      <t xml:space="preserve">【可列入計算】＆
</t>
    </r>
    <r>
      <rPr>
        <b/>
        <sz val="10"/>
        <color rgb="FF990000"/>
        <rFont val="DFKai-SB"/>
        <family val="4"/>
        <charset val="136"/>
      </rPr>
      <t>【重度、極重度】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【薪資≧29500】</t>
    </r>
    <phoneticPr fontId="15" type="noConversion"/>
  </si>
  <si>
    <r>
      <t xml:space="preserve">【可列入計算】＆
</t>
    </r>
    <r>
      <rPr>
        <b/>
        <sz val="10"/>
        <color rgb="FF990000"/>
        <rFont val="DFKai-SB"/>
        <family val="4"/>
        <charset val="136"/>
      </rPr>
      <t>【重度、極重度】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B45F06"/>
        <rFont val="DFKai-SB"/>
        <family val="4"/>
        <charset val="136"/>
      </rPr>
      <t>【全時】</t>
    </r>
    <r>
      <rPr>
        <b/>
        <sz val="10"/>
        <color theme="1"/>
        <rFont val="DFKai-SB"/>
        <family val="4"/>
        <charset val="136"/>
      </rPr>
      <t>＆
【薪資≧29500】</t>
    </r>
    <phoneticPr fontId="15" type="noConversion"/>
  </si>
  <si>
    <r>
      <t xml:space="preserve">【不可列入計算】＆
</t>
    </r>
    <r>
      <rPr>
        <b/>
        <sz val="10"/>
        <color rgb="FFE06666"/>
        <rFont val="DFKai-SB"/>
        <family val="4"/>
        <charset val="136"/>
      </rPr>
      <t>【輕、中度】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【14750＞月薪＞0】</t>
    </r>
    <phoneticPr fontId="15" type="noConversion"/>
  </si>
  <si>
    <r>
      <t xml:space="preserve">【不可列入計算】＆
</t>
    </r>
    <r>
      <rPr>
        <b/>
        <sz val="10"/>
        <color rgb="FF990000"/>
        <rFont val="DFKai-SB"/>
        <family val="4"/>
        <charset val="136"/>
      </rPr>
      <t>【重度、極重度】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B45F06"/>
        <rFont val="DFKai-SB"/>
        <family val="4"/>
        <charset val="136"/>
      </rPr>
      <t>【全時】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333333"/>
        <rFont val="DFKai-SB"/>
        <family val="4"/>
        <charset val="136"/>
      </rPr>
      <t>【29500＞薪資＞0】</t>
    </r>
    <phoneticPr fontId="15" type="noConversion"/>
  </si>
  <si>
    <r>
      <t xml:space="preserve">【不可列入計算】＆
</t>
    </r>
    <r>
      <rPr>
        <b/>
        <sz val="10"/>
        <color rgb="FF990000"/>
        <rFont val="DFKai-SB"/>
        <family val="4"/>
        <charset val="136"/>
      </rPr>
      <t>【重度、極重度】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F6B26B"/>
        <rFont val="DFKai-SB"/>
        <family val="4"/>
        <charset val="136"/>
      </rPr>
      <t>【部分工時】</t>
    </r>
    <r>
      <rPr>
        <b/>
        <sz val="10"/>
        <color theme="1"/>
        <rFont val="DFKai-SB"/>
        <family val="4"/>
        <charset val="136"/>
      </rPr>
      <t>＆
【14750＞薪資＞0】</t>
    </r>
    <phoneticPr fontId="15" type="noConversion"/>
  </si>
  <si>
    <r>
      <t xml:space="preserve">【不可列入計算】＆
</t>
    </r>
    <r>
      <rPr>
        <b/>
        <sz val="10"/>
        <color rgb="FFE06666"/>
        <rFont val="DFKai-SB"/>
        <family val="4"/>
        <charset val="136"/>
      </rPr>
      <t>【輕、中度】</t>
    </r>
    <r>
      <rPr>
        <b/>
        <sz val="10"/>
        <color theme="1"/>
        <rFont val="DFKai-SB"/>
        <family val="4"/>
        <charset val="136"/>
      </rPr>
      <t xml:space="preserve">＆
</t>
    </r>
    <r>
      <rPr>
        <b/>
        <sz val="10"/>
        <color rgb="FFB45F06"/>
        <rFont val="DFKai-SB"/>
        <family val="4"/>
        <charset val="136"/>
      </rPr>
      <t>【全時】</t>
    </r>
    <r>
      <rPr>
        <b/>
        <sz val="10"/>
        <color theme="1"/>
        <rFont val="DFKai-SB"/>
        <family val="4"/>
        <charset val="136"/>
      </rPr>
      <t>＆
【29500＞薪資】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</si>
</sst>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b/>
      <sz val="10"/>
      <color theme="1"/>
      <name val="DFKai-SB"/>
      <family val="4"/>
      <charset val="136"/>
    </font>
    <font>
      <sz val="10"/>
      <name val="Arial"/>
      <family val="2"/>
    </font>
    <font>
      <sz val="10"/>
      <color theme="1"/>
      <name val="DFKai-SB"/>
      <family val="4"/>
      <charset val="136"/>
    </font>
    <font>
      <b/>
      <sz val="11"/>
      <color rgb="FF333333"/>
      <name val="DFKai-SB"/>
      <family val="4"/>
      <charset val="136"/>
    </font>
    <font>
      <sz val="10"/>
      <color rgb="FF000000"/>
      <name val="DFKai-SB"/>
      <family val="4"/>
      <charset val="136"/>
    </font>
    <font>
      <b/>
      <sz val="11"/>
      <color rgb="FF000000"/>
      <name val="DFKai-SB"/>
      <family val="4"/>
      <charset val="136"/>
    </font>
    <font>
      <sz val="10"/>
      <color theme="1"/>
      <name val="Arial"/>
      <family val="2"/>
      <scheme val="minor"/>
    </font>
    <font>
      <b/>
      <sz val="11"/>
      <color theme="1"/>
      <name val="DFKai-SB"/>
      <family val="4"/>
      <charset val="136"/>
    </font>
    <font>
      <b/>
      <sz val="11"/>
      <color rgb="FFFF0000"/>
      <name val="DFKai-SB"/>
      <family val="4"/>
      <charset val="136"/>
    </font>
    <font>
      <b/>
      <sz val="10"/>
      <color rgb="FF990000"/>
      <name val="DFKai-SB"/>
      <family val="4"/>
      <charset val="136"/>
    </font>
    <font>
      <b/>
      <sz val="10"/>
      <color rgb="FFB45F06"/>
      <name val="DFKai-SB"/>
      <family val="4"/>
      <charset val="136"/>
    </font>
    <font>
      <b/>
      <sz val="10"/>
      <color rgb="FF333333"/>
      <name val="DFKai-SB"/>
      <family val="4"/>
      <charset val="136"/>
    </font>
    <font>
      <b/>
      <sz val="10"/>
      <color rgb="FFF6B26B"/>
      <name val="DFKai-SB"/>
      <family val="4"/>
      <charset val="136"/>
    </font>
    <font>
      <b/>
      <sz val="10"/>
      <color rgb="FFE06666"/>
      <name val="DFKai-SB"/>
      <family val="4"/>
      <charset val="136"/>
    </font>
    <font>
      <sz val="9"/>
      <name val="Arial"/>
      <family val="3"/>
      <charset val="136"/>
      <scheme val="minor"/>
    </font>
    <font>
      <sz val="16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34A853"/>
        <bgColor rgb="FF34A853"/>
      </patternFill>
    </fill>
    <fill>
      <patternFill patternType="solid">
        <fgColor rgb="FF6D9EEB"/>
        <bgColor rgb="FF6D9EEB"/>
      </patternFill>
    </fill>
    <fill>
      <patternFill patternType="solid">
        <fgColor rgb="FF6AA84F"/>
        <bgColor rgb="FF6AA84F"/>
      </patternFill>
    </fill>
    <fill>
      <patternFill patternType="solid">
        <fgColor rgb="FFC9DAF8"/>
        <bgColor rgb="FFC9DAF8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 applyProtection="1">
      <alignment horizontal="center" vertical="center"/>
      <protection locked="0"/>
    </xf>
    <xf numFmtId="3" fontId="3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 applyProtection="1">
      <alignment horizontal="center" vertical="center"/>
      <protection locked="0"/>
    </xf>
    <xf numFmtId="3" fontId="7" fillId="0" borderId="0" xfId="0" applyNumberFormat="1" applyFont="1" applyProtection="1">
      <protection locked="0"/>
    </xf>
    <xf numFmtId="0" fontId="6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14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4" fontId="3" fillId="0" borderId="16" xfId="0" applyNumberFormat="1" applyFont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2" fillId="5" borderId="3" xfId="0" applyFont="1" applyFill="1" applyBorder="1"/>
    <xf numFmtId="0" fontId="2" fillId="4" borderId="3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2" fillId="5" borderId="6" xfId="0" applyFont="1" applyFill="1" applyBorder="1"/>
    <xf numFmtId="0" fontId="2" fillId="4" borderId="6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/>
    <xf numFmtId="0" fontId="2" fillId="4" borderId="10" xfId="0" applyFont="1" applyFill="1" applyBorder="1"/>
    <xf numFmtId="0" fontId="2" fillId="5" borderId="11" xfId="0" applyFont="1" applyFill="1" applyBorder="1"/>
    <xf numFmtId="0" fontId="0" fillId="0" borderId="0" xfId="0"/>
    <xf numFmtId="0" fontId="2" fillId="5" borderId="12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一般" xfId="0" builtinId="0"/>
  </cellStyles>
  <dxfs count="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43"/>
  <sheetViews>
    <sheetView topLeftCell="A10" workbookViewId="0">
      <selection activeCell="H37" sqref="H37"/>
    </sheetView>
  </sheetViews>
  <sheetFormatPr defaultColWidth="12.5703125" defaultRowHeight="15.75" customHeight="1"/>
  <cols>
    <col min="1" max="1" width="15.28515625" style="1" customWidth="1"/>
    <col min="2" max="2" width="13.85546875" style="1" customWidth="1"/>
    <col min="3" max="3" width="15.85546875" style="1" customWidth="1"/>
    <col min="4" max="4" width="14.7109375" style="1" customWidth="1"/>
    <col min="5" max="5" width="17.42578125" style="1" customWidth="1"/>
    <col min="6" max="6" width="24.140625" style="1" customWidth="1"/>
    <col min="7" max="16384" width="12.5703125" style="1"/>
  </cols>
  <sheetData>
    <row r="1" spans="1:14" ht="12.75">
      <c r="A1" s="36" t="s">
        <v>0</v>
      </c>
      <c r="B1" s="56"/>
      <c r="C1" s="56"/>
      <c r="D1" s="56"/>
      <c r="E1" s="56"/>
      <c r="F1" s="57"/>
    </row>
    <row r="2" spans="1:14" ht="34.5" customHeight="1">
      <c r="A2" s="40" t="s">
        <v>1</v>
      </c>
      <c r="B2" s="36" t="s">
        <v>2</v>
      </c>
      <c r="C2" s="55"/>
      <c r="D2" s="55"/>
      <c r="E2" s="39"/>
      <c r="F2" s="2"/>
    </row>
    <row r="3" spans="1:14" ht="21.75" customHeight="1">
      <c r="A3" s="41"/>
      <c r="B3" s="54" t="s">
        <v>3</v>
      </c>
      <c r="C3" s="37"/>
      <c r="D3" s="37"/>
      <c r="E3" s="38"/>
      <c r="F3" s="2"/>
    </row>
    <row r="4" spans="1:14" ht="37.5" customHeight="1">
      <c r="A4" s="41"/>
      <c r="B4" s="54" t="s">
        <v>70</v>
      </c>
      <c r="C4" s="58"/>
      <c r="D4" s="58"/>
      <c r="E4" s="59"/>
      <c r="F4" s="2"/>
    </row>
    <row r="5" spans="1:14" ht="21" customHeight="1">
      <c r="A5" s="42"/>
      <c r="B5" s="54" t="s">
        <v>4</v>
      </c>
      <c r="C5" s="55"/>
      <c r="D5" s="55"/>
      <c r="E5" s="39"/>
      <c r="F5" s="2"/>
      <c r="H5" s="33" t="s">
        <v>65</v>
      </c>
      <c r="I5" s="33"/>
      <c r="J5" s="33"/>
      <c r="K5" s="33"/>
      <c r="L5" s="33"/>
      <c r="M5" s="33"/>
      <c r="N5" s="33"/>
    </row>
    <row r="6" spans="1:14" ht="24.75" customHeight="1">
      <c r="A6" s="35"/>
      <c r="B6" s="54" t="s">
        <v>5</v>
      </c>
      <c r="C6" s="37"/>
      <c r="D6" s="37"/>
      <c r="E6" s="38"/>
      <c r="F6" s="2"/>
      <c r="H6" s="33"/>
      <c r="I6" s="33"/>
      <c r="J6" s="33"/>
      <c r="K6" s="33"/>
      <c r="L6" s="33"/>
      <c r="M6" s="33"/>
      <c r="N6" s="33"/>
    </row>
    <row r="7" spans="1:14" ht="22.5" customHeight="1">
      <c r="A7" s="34" t="s">
        <v>6</v>
      </c>
      <c r="B7" s="54" t="s">
        <v>7</v>
      </c>
      <c r="C7" s="55"/>
      <c r="D7" s="55"/>
      <c r="E7" s="39"/>
      <c r="F7" s="3">
        <v>2026</v>
      </c>
      <c r="H7" s="33"/>
      <c r="I7" s="33"/>
      <c r="J7" s="33"/>
      <c r="K7" s="33"/>
      <c r="L7" s="33"/>
      <c r="M7" s="33"/>
      <c r="N7" s="33"/>
    </row>
    <row r="8" spans="1:14" ht="20.25" customHeight="1">
      <c r="A8" s="35"/>
      <c r="B8" s="54" t="s">
        <v>8</v>
      </c>
      <c r="C8" s="37"/>
      <c r="D8" s="37"/>
      <c r="E8" s="38"/>
      <c r="F8" s="3"/>
      <c r="H8" s="33"/>
      <c r="I8" s="33"/>
      <c r="J8" s="33"/>
      <c r="K8" s="33"/>
      <c r="L8" s="33"/>
      <c r="M8" s="33"/>
      <c r="N8" s="33"/>
    </row>
    <row r="9" spans="1:14" ht="36.75" customHeight="1">
      <c r="A9" s="40" t="s">
        <v>9</v>
      </c>
      <c r="B9" s="36" t="s">
        <v>10</v>
      </c>
      <c r="C9" s="55"/>
      <c r="D9" s="55"/>
      <c r="E9" s="39"/>
      <c r="F9" s="3" t="s">
        <v>56</v>
      </c>
      <c r="H9" s="33"/>
      <c r="I9" s="33"/>
      <c r="J9" s="33"/>
      <c r="K9" s="33"/>
      <c r="L9" s="33"/>
      <c r="M9" s="33"/>
      <c r="N9" s="33"/>
    </row>
    <row r="10" spans="1:14" ht="13.9" customHeight="1">
      <c r="A10" s="41"/>
      <c r="B10" s="36" t="s">
        <v>11</v>
      </c>
      <c r="C10" s="37"/>
      <c r="D10" s="37"/>
      <c r="E10" s="38"/>
      <c r="F10" s="3"/>
      <c r="H10" s="33"/>
      <c r="I10" s="33"/>
      <c r="J10" s="33"/>
      <c r="K10" s="33"/>
      <c r="L10" s="33"/>
      <c r="M10" s="33"/>
      <c r="N10" s="33"/>
    </row>
    <row r="11" spans="1:14" ht="13.9" customHeight="1">
      <c r="A11" s="42"/>
      <c r="B11" s="36" t="s">
        <v>12</v>
      </c>
      <c r="C11" s="55"/>
      <c r="D11" s="55"/>
      <c r="E11" s="39"/>
      <c r="F11" s="3"/>
      <c r="H11" s="33"/>
      <c r="I11" s="33"/>
      <c r="J11" s="33"/>
      <c r="K11" s="33"/>
      <c r="L11" s="33"/>
      <c r="M11" s="33"/>
      <c r="N11" s="33"/>
    </row>
    <row r="12" spans="1:14" ht="13.9" customHeight="1">
      <c r="A12" s="36" t="s">
        <v>13</v>
      </c>
      <c r="B12" s="37"/>
      <c r="C12" s="37"/>
      <c r="D12" s="37"/>
      <c r="E12" s="38"/>
      <c r="F12" s="6">
        <f>F10+F11</f>
        <v>0</v>
      </c>
      <c r="H12" s="33"/>
      <c r="I12" s="33"/>
      <c r="J12" s="33"/>
      <c r="K12" s="33"/>
      <c r="L12" s="33"/>
      <c r="M12" s="33"/>
      <c r="N12" s="33"/>
    </row>
    <row r="13" spans="1:14" ht="13.9" customHeight="1">
      <c r="A13" s="43" t="s">
        <v>14</v>
      </c>
      <c r="B13" s="44"/>
      <c r="C13" s="45"/>
      <c r="D13" s="36" t="str">
        <f>IF($F$9="私立","特殊職務
【私立單位不納入計算，免填列】","特殊職務
【請使用下拉選單】")</f>
        <v>特殊職務
【請使用下拉選單】</v>
      </c>
      <c r="E13" s="39"/>
      <c r="F13" s="4"/>
      <c r="H13" s="33"/>
      <c r="I13" s="33"/>
      <c r="J13" s="33"/>
      <c r="K13" s="33"/>
      <c r="L13" s="33"/>
      <c r="M13" s="33"/>
      <c r="N13" s="33"/>
    </row>
    <row r="14" spans="1:14" ht="30.75" customHeight="1">
      <c r="A14" s="46"/>
      <c r="B14" s="47"/>
      <c r="C14" s="48"/>
      <c r="D14" s="36" t="str">
        <f>IF($F$9="私立","特殊職務人數
【私立單位不納入計算，免填列】",IF($F$13="無","特殊職務人數
【無特殊職務，免填列】","特殊職務人數
【請輸入人數】"))</f>
        <v>特殊職務人數
【請輸入人數】</v>
      </c>
      <c r="E14" s="38"/>
      <c r="F14" s="3"/>
      <c r="H14" s="33"/>
      <c r="I14" s="33"/>
      <c r="J14" s="33"/>
      <c r="K14" s="33"/>
      <c r="L14" s="33"/>
      <c r="M14" s="33"/>
      <c r="N14" s="33"/>
    </row>
    <row r="15" spans="1:14" ht="14.25">
      <c r="A15" s="49"/>
      <c r="B15" s="47"/>
      <c r="C15" s="50"/>
      <c r="D15" s="36" t="s">
        <v>15</v>
      </c>
      <c r="E15" s="39"/>
      <c r="F15" s="3"/>
      <c r="H15" s="33"/>
      <c r="I15" s="33"/>
      <c r="J15" s="33"/>
      <c r="K15" s="33"/>
      <c r="L15" s="33"/>
      <c r="M15" s="33"/>
      <c r="N15" s="33"/>
    </row>
    <row r="16" spans="1:14" ht="14.25">
      <c r="A16" s="46"/>
      <c r="B16" s="47"/>
      <c r="C16" s="48"/>
      <c r="D16" s="36" t="s">
        <v>16</v>
      </c>
      <c r="E16" s="38"/>
      <c r="F16" s="3"/>
      <c r="H16" s="33"/>
      <c r="I16" s="33"/>
      <c r="J16" s="33"/>
      <c r="K16" s="33"/>
      <c r="L16" s="33"/>
      <c r="M16" s="33"/>
      <c r="N16" s="33"/>
    </row>
    <row r="17" spans="1:14" ht="14.25">
      <c r="A17" s="49"/>
      <c r="B17" s="47"/>
      <c r="C17" s="50"/>
      <c r="D17" s="36" t="s">
        <v>17</v>
      </c>
      <c r="E17" s="39"/>
      <c r="F17" s="3"/>
      <c r="H17" s="33"/>
      <c r="I17" s="33"/>
      <c r="J17" s="33"/>
      <c r="K17" s="33"/>
      <c r="L17" s="33"/>
      <c r="M17" s="33"/>
      <c r="N17" s="33"/>
    </row>
    <row r="18" spans="1:14" ht="14.25">
      <c r="A18" s="51"/>
      <c r="B18" s="52"/>
      <c r="C18" s="53"/>
      <c r="D18" s="36" t="s">
        <v>18</v>
      </c>
      <c r="E18" s="38"/>
      <c r="F18" s="6">
        <f>IF(F9="私立",F15+F16+F17,IF(F13="無",F15+F16+F17,F14+F15+F16+F17))</f>
        <v>0</v>
      </c>
      <c r="H18" s="33"/>
      <c r="I18" s="33"/>
      <c r="J18" s="33"/>
      <c r="K18" s="33"/>
      <c r="L18" s="33"/>
      <c r="M18" s="33"/>
      <c r="N18" s="33"/>
    </row>
    <row r="19" spans="1:14" ht="14.25">
      <c r="A19" s="60" t="s">
        <v>19</v>
      </c>
      <c r="B19" s="40" t="s">
        <v>20</v>
      </c>
      <c r="C19" s="60" t="s">
        <v>21</v>
      </c>
      <c r="D19" s="40" t="s">
        <v>66</v>
      </c>
      <c r="E19" s="5" t="s">
        <v>22</v>
      </c>
      <c r="F19" s="6">
        <f>SUM(實際進用身心障礙員工名冊!R3:R200)</f>
        <v>0</v>
      </c>
    </row>
    <row r="20" spans="1:14" ht="14.25">
      <c r="A20" s="41"/>
      <c r="B20" s="41"/>
      <c r="C20" s="41"/>
      <c r="D20" s="35"/>
      <c r="E20" s="5" t="s">
        <v>23</v>
      </c>
      <c r="F20" s="6">
        <f>F19*2</f>
        <v>0</v>
      </c>
    </row>
    <row r="21" spans="1:14" ht="14.25">
      <c r="A21" s="42"/>
      <c r="B21" s="42"/>
      <c r="C21" s="42"/>
      <c r="D21" s="40" t="s">
        <v>67</v>
      </c>
      <c r="E21" s="5" t="s">
        <v>22</v>
      </c>
      <c r="F21" s="6">
        <f>SUM(實際進用身心障礙員工名冊!S3:S200)</f>
        <v>0</v>
      </c>
    </row>
    <row r="22" spans="1:14" ht="14.25">
      <c r="A22" s="41"/>
      <c r="B22" s="41"/>
      <c r="C22" s="35"/>
      <c r="D22" s="35"/>
      <c r="E22" s="5" t="s">
        <v>24</v>
      </c>
      <c r="F22" s="6">
        <f>F21</f>
        <v>0</v>
      </c>
    </row>
    <row r="23" spans="1:14" ht="14.25">
      <c r="A23" s="42"/>
      <c r="B23" s="42"/>
      <c r="C23" s="60" t="s">
        <v>71</v>
      </c>
      <c r="D23" s="40" t="s">
        <v>66</v>
      </c>
      <c r="E23" s="5" t="s">
        <v>22</v>
      </c>
      <c r="F23" s="6">
        <f>SUM(實際進用身心障礙員工名冊!T3:T200)</f>
        <v>0</v>
      </c>
    </row>
    <row r="24" spans="1:14" ht="14.25">
      <c r="A24" s="41"/>
      <c r="B24" s="41"/>
      <c r="C24" s="41"/>
      <c r="D24" s="35"/>
      <c r="E24" s="5" t="s">
        <v>23</v>
      </c>
      <c r="F24" s="6">
        <f>F23*2</f>
        <v>0</v>
      </c>
    </row>
    <row r="25" spans="1:14" ht="14.25">
      <c r="A25" s="42"/>
      <c r="B25" s="42"/>
      <c r="C25" s="42"/>
      <c r="D25" s="40" t="s">
        <v>68</v>
      </c>
      <c r="E25" s="5" t="s">
        <v>22</v>
      </c>
      <c r="F25" s="6">
        <f>SUM(實際進用身心障礙員工名冊!U3:U200)</f>
        <v>0</v>
      </c>
    </row>
    <row r="26" spans="1:14" ht="14.25">
      <c r="A26" s="41"/>
      <c r="B26" s="41"/>
      <c r="C26" s="41"/>
      <c r="D26" s="35"/>
      <c r="E26" s="5" t="s">
        <v>26</v>
      </c>
      <c r="F26" s="6">
        <f>F25*1</f>
        <v>0</v>
      </c>
    </row>
    <row r="27" spans="1:14" ht="14.25">
      <c r="A27" s="42"/>
      <c r="B27" s="42"/>
      <c r="C27" s="42"/>
      <c r="D27" s="40" t="s">
        <v>69</v>
      </c>
      <c r="E27" s="5" t="s">
        <v>22</v>
      </c>
      <c r="F27" s="6">
        <f>SUM(實際進用身心障礙員工名冊!V3:V200)</f>
        <v>0</v>
      </c>
    </row>
    <row r="28" spans="1:14" ht="14.25">
      <c r="A28" s="41"/>
      <c r="B28" s="35"/>
      <c r="C28" s="35"/>
      <c r="D28" s="35"/>
      <c r="E28" s="5" t="s">
        <v>24</v>
      </c>
      <c r="F28" s="6">
        <f>F27</f>
        <v>0</v>
      </c>
    </row>
    <row r="29" spans="1:14" ht="14.25">
      <c r="A29" s="42"/>
      <c r="B29" s="60" t="s">
        <v>27</v>
      </c>
      <c r="C29" s="60" t="s">
        <v>28</v>
      </c>
      <c r="D29" s="40" t="s">
        <v>66</v>
      </c>
      <c r="E29" s="5" t="s">
        <v>22</v>
      </c>
      <c r="F29" s="6">
        <f>SUM(實際進用身心障礙員工名冊!W3:W200)</f>
        <v>1</v>
      </c>
    </row>
    <row r="30" spans="1:14" ht="14.25">
      <c r="A30" s="41"/>
      <c r="B30" s="41"/>
      <c r="C30" s="41"/>
      <c r="D30" s="35"/>
      <c r="E30" s="5" t="s">
        <v>26</v>
      </c>
      <c r="F30" s="6">
        <f>F29*1</f>
        <v>1</v>
      </c>
    </row>
    <row r="31" spans="1:14" ht="14.25">
      <c r="A31" s="42"/>
      <c r="B31" s="42"/>
      <c r="C31" s="42"/>
      <c r="D31" s="40" t="s">
        <v>67</v>
      </c>
      <c r="E31" s="5" t="s">
        <v>22</v>
      </c>
      <c r="F31" s="6">
        <f>SUM(實際進用身心障礙員工名冊!X3:X200)</f>
        <v>0</v>
      </c>
    </row>
    <row r="32" spans="1:14" ht="14.25">
      <c r="A32" s="41"/>
      <c r="B32" s="41"/>
      <c r="C32" s="35"/>
      <c r="D32" s="35"/>
      <c r="E32" s="5" t="s">
        <v>24</v>
      </c>
      <c r="F32" s="6">
        <f>F31</f>
        <v>0</v>
      </c>
    </row>
    <row r="33" spans="1:6" ht="14.25">
      <c r="A33" s="42"/>
      <c r="B33" s="42"/>
      <c r="C33" s="60" t="s">
        <v>25</v>
      </c>
      <c r="D33" s="40" t="s">
        <v>66</v>
      </c>
      <c r="E33" s="5" t="s">
        <v>22</v>
      </c>
      <c r="F33" s="6">
        <f>SUM(實際進用身心障礙員工名冊!Y3:Y200)</f>
        <v>0</v>
      </c>
    </row>
    <row r="34" spans="1:6" ht="14.25">
      <c r="A34" s="41"/>
      <c r="B34" s="41"/>
      <c r="C34" s="41"/>
      <c r="D34" s="35"/>
      <c r="E34" s="5" t="s">
        <v>26</v>
      </c>
      <c r="F34" s="6">
        <f>F33*1</f>
        <v>0</v>
      </c>
    </row>
    <row r="35" spans="1:6" ht="14.25">
      <c r="A35" s="42"/>
      <c r="B35" s="42"/>
      <c r="C35" s="42"/>
      <c r="D35" s="40" t="s">
        <v>68</v>
      </c>
      <c r="E35" s="5" t="s">
        <v>22</v>
      </c>
      <c r="F35" s="6">
        <f>SUM(實際進用身心障礙員工名冊!Z3:Z200)</f>
        <v>0</v>
      </c>
    </row>
    <row r="36" spans="1:6" ht="14.25">
      <c r="A36" s="41"/>
      <c r="B36" s="41"/>
      <c r="C36" s="41"/>
      <c r="D36" s="41"/>
      <c r="E36" s="5" t="s">
        <v>29</v>
      </c>
      <c r="F36" s="6">
        <f>ROUNDDOWN(F35*0.5,0)</f>
        <v>0</v>
      </c>
    </row>
    <row r="37" spans="1:6" ht="14.25">
      <c r="A37" s="42"/>
      <c r="B37" s="42"/>
      <c r="C37" s="42"/>
      <c r="D37" s="62"/>
      <c r="E37" s="5" t="s">
        <v>24</v>
      </c>
      <c r="F37" s="6">
        <f>MOD(F35,2)</f>
        <v>0</v>
      </c>
    </row>
    <row r="38" spans="1:6" ht="14.25">
      <c r="A38" s="41"/>
      <c r="B38" s="41"/>
      <c r="C38" s="41"/>
      <c r="D38" s="40" t="s">
        <v>69</v>
      </c>
      <c r="E38" s="5" t="s">
        <v>22</v>
      </c>
      <c r="F38" s="6">
        <f>SUM(實際進用身心障礙員工名冊!AA3:AA200)</f>
        <v>0</v>
      </c>
    </row>
    <row r="39" spans="1:6" ht="14.25">
      <c r="A39" s="62"/>
      <c r="B39" s="62"/>
      <c r="C39" s="62"/>
      <c r="D39" s="62"/>
      <c r="E39" s="5" t="s">
        <v>24</v>
      </c>
      <c r="F39" s="6">
        <f>F38</f>
        <v>0</v>
      </c>
    </row>
    <row r="40" spans="1:6" ht="14.25">
      <c r="A40" s="36" t="s">
        <v>30</v>
      </c>
      <c r="B40" s="37"/>
      <c r="C40" s="37"/>
      <c r="D40" s="37"/>
      <c r="E40" s="38"/>
      <c r="F40" s="6">
        <f>F12-F18-F22-F28-F32-F37-F39</f>
        <v>0</v>
      </c>
    </row>
    <row r="41" spans="1:6" ht="14.25">
      <c r="A41" s="36" t="s">
        <v>31</v>
      </c>
      <c r="B41" s="55"/>
      <c r="C41" s="55"/>
      <c r="D41" s="55"/>
      <c r="E41" s="39"/>
      <c r="F41" s="6">
        <f>F20+F24+F26+F30+F34+F36</f>
        <v>1</v>
      </c>
    </row>
    <row r="42" spans="1:6" ht="14.25">
      <c r="A42" s="36" t="str">
        <f>IF($F$9="私立","私立單位法定進用人數
【淨員工人數67~199→進用1人】
【淨員工人數&gt;200→進用1%】","公立單位法定進用人數
【淨員工人數&gt;34→進用3%】")</f>
        <v>公立單位法定進用人數
【淨員工人數&gt;34→進用3%】</v>
      </c>
      <c r="B42" s="37"/>
      <c r="C42" s="37"/>
      <c r="D42" s="37"/>
      <c r="E42" s="38"/>
      <c r="F42" s="6">
        <f>IF(F9="公立",IF(F40&gt;=34,ROUNDDOWN(F40*0.03,0),0),IF(AND(F40&gt;=67,F40&lt;100),1,ROUNDDOWN(F40*0.01,0)))</f>
        <v>0</v>
      </c>
    </row>
    <row r="43" spans="1:6" ht="14.25">
      <c r="A43" s="61" t="s">
        <v>32</v>
      </c>
      <c r="B43" s="55"/>
      <c r="C43" s="55"/>
      <c r="D43" s="55"/>
      <c r="E43" s="39"/>
      <c r="F43" s="7" t="str">
        <f>IF(F41&gt;=F42,"足額","不足額")</f>
        <v>足額</v>
      </c>
    </row>
  </sheetData>
  <sheetProtection algorithmName="SHA-512" hashValue="YqhVeRQAXXJ0i+19rO/s7JvmqOAY9JofT3uLa6XVVD/rC040+u0rDnobQ2+B+mhAANj3L37JsXw2W3YYbkfmNw==" saltValue="51pLlvmNVAZu+zp8fsj6CA==" spinCount="100000" sheet="1" objects="1" scenarios="1"/>
  <mergeCells count="44">
    <mergeCell ref="A41:E41"/>
    <mergeCell ref="A42:E42"/>
    <mergeCell ref="A43:E43"/>
    <mergeCell ref="A19:A39"/>
    <mergeCell ref="B19:B28"/>
    <mergeCell ref="B29:B39"/>
    <mergeCell ref="C23:C28"/>
    <mergeCell ref="C33:C39"/>
    <mergeCell ref="D33:D34"/>
    <mergeCell ref="D35:D37"/>
    <mergeCell ref="D38:D39"/>
    <mergeCell ref="D25:D26"/>
    <mergeCell ref="D27:D28"/>
    <mergeCell ref="C29:C32"/>
    <mergeCell ref="D29:D30"/>
    <mergeCell ref="D23:D24"/>
    <mergeCell ref="A40:E40"/>
    <mergeCell ref="D31:D32"/>
    <mergeCell ref="C19:C22"/>
    <mergeCell ref="D19:D20"/>
    <mergeCell ref="D21:D22"/>
    <mergeCell ref="A1:F1"/>
    <mergeCell ref="A2:A6"/>
    <mergeCell ref="B2:E2"/>
    <mergeCell ref="B3:E3"/>
    <mergeCell ref="B5:E5"/>
    <mergeCell ref="B6:E6"/>
    <mergeCell ref="B4:E4"/>
    <mergeCell ref="H5:N18"/>
    <mergeCell ref="A7:A8"/>
    <mergeCell ref="A12:E12"/>
    <mergeCell ref="D13:E13"/>
    <mergeCell ref="D14:E14"/>
    <mergeCell ref="D15:E15"/>
    <mergeCell ref="A9:A11"/>
    <mergeCell ref="A13:C18"/>
    <mergeCell ref="D18:E18"/>
    <mergeCell ref="D16:E16"/>
    <mergeCell ref="D17:E17"/>
    <mergeCell ref="B7:E7"/>
    <mergeCell ref="B8:E8"/>
    <mergeCell ref="B9:E9"/>
    <mergeCell ref="B10:E10"/>
    <mergeCell ref="B11:E11"/>
  </mergeCells>
  <phoneticPr fontId="15" type="noConversion"/>
  <conditionalFormatting sqref="F12 F18 F22 F28 F32 F37 F39:F40">
    <cfRule type="cellIs" dxfId="7" priority="3" operator="greaterThan">
      <formula>0</formula>
    </cfRule>
  </conditionalFormatting>
  <conditionalFormatting sqref="F13:F14">
    <cfRule type="expression" dxfId="6" priority="6">
      <formula>$F$9="私立"</formula>
    </cfRule>
  </conditionalFormatting>
  <conditionalFormatting sqref="F14">
    <cfRule type="expression" dxfId="5" priority="7">
      <formula>$F$13="無"</formula>
    </cfRule>
  </conditionalFormatting>
  <conditionalFormatting sqref="F20 F24 F26 F30 F34 F36 F41">
    <cfRule type="cellIs" dxfId="4" priority="4" operator="greaterThan">
      <formula>0</formula>
    </cfRule>
  </conditionalFormatting>
  <conditionalFormatting sqref="F23:F25 F33:F35 F19 F21 F27 F29 F31 F38">
    <cfRule type="cellIs" dxfId="3" priority="5" operator="greaterThan">
      <formula>0</formula>
    </cfRule>
  </conditionalFormatting>
  <conditionalFormatting sqref="F43">
    <cfRule type="cellIs" dxfId="2" priority="1" operator="equal">
      <formula>"足額"</formula>
    </cfRule>
    <cfRule type="cellIs" dxfId="1" priority="2" operator="equal">
      <formula>"不足額"</formula>
    </cfRule>
  </conditionalFormatting>
  <dataValidations count="5">
    <dataValidation type="list" allowBlank="1" showInputMessage="1" showErrorMessage="1" prompt="按一下並輸入項目清單中的值 項目清單" sqref="F13" xr:uid="{00000000-0002-0000-0000-000000000000}">
      <formula1>"無,警政,消防,關務,國防,海巡,法務,航空站"</formula1>
    </dataValidation>
    <dataValidation type="list" allowBlank="1" showInputMessage="1" showErrorMessage="1" prompt="按一下並輸入項目清單中的值 項目清單" sqref="F9" xr:uid="{00000000-0002-0000-0000-000001000000}">
      <formula1>"私立,公立"</formula1>
    </dataValidation>
    <dataValidation type="decimal" allowBlank="1" showDropDown="1" showInputMessage="1" showErrorMessage="1" prompt="輸入數字 介於 1 和 12" sqref="F8" xr:uid="{00000000-0002-0000-0000-000002000000}">
      <formula1>1</formula1>
      <formula2>12</formula2>
    </dataValidation>
    <dataValidation type="decimal" operator="greaterThanOrEqual" allowBlank="1" showDropDown="1" showInputMessage="1" showErrorMessage="1" prompt="輸入數字 大於或等於 2022" sqref="F7" xr:uid="{00000000-0002-0000-0000-000003000000}">
      <formula1>2022</formula1>
    </dataValidation>
    <dataValidation type="decimal" operator="greaterThanOrEqual" allowBlank="1" showDropDown="1" showInputMessage="1" showErrorMessage="1" prompt="輸入數字 大於或等於 0" sqref="F11 F14:F18" xr:uid="{00000000-0002-0000-0000-000004000000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80"/>
  <sheetViews>
    <sheetView tabSelected="1" workbookViewId="0">
      <selection activeCell="C8" sqref="C8"/>
    </sheetView>
  </sheetViews>
  <sheetFormatPr defaultColWidth="12.5703125" defaultRowHeight="15.75" customHeight="1"/>
  <cols>
    <col min="1" max="1" width="16.85546875" customWidth="1"/>
    <col min="2" max="2" width="15.5703125" style="1" customWidth="1"/>
    <col min="3" max="3" width="9.42578125" style="1" customWidth="1"/>
    <col min="4" max="4" width="21.5703125" style="1" customWidth="1"/>
    <col min="5" max="5" width="11.28515625" style="1" customWidth="1"/>
    <col min="6" max="6" width="18.7109375" style="1" customWidth="1"/>
    <col min="7" max="7" width="13.7109375" style="1" customWidth="1"/>
    <col min="8" max="8" width="25.42578125" style="1" customWidth="1"/>
    <col min="9" max="9" width="25.28515625" style="1" customWidth="1"/>
    <col min="10" max="10" width="24.42578125" style="1" customWidth="1"/>
    <col min="11" max="11" width="13.7109375" style="1" customWidth="1"/>
    <col min="12" max="12" width="12.140625" style="1" customWidth="1"/>
    <col min="13" max="13" width="7.140625" customWidth="1"/>
    <col min="14" max="14" width="21.85546875" customWidth="1"/>
    <col min="15" max="15" width="13.7109375" customWidth="1"/>
    <col min="16" max="16" width="21.42578125" customWidth="1"/>
    <col min="17" max="17" width="15" customWidth="1"/>
    <col min="18" max="22" width="10.5703125" customWidth="1"/>
    <col min="23" max="23" width="14.42578125" customWidth="1"/>
    <col min="24" max="27" width="10.5703125" customWidth="1"/>
    <col min="28" max="16384" width="12.5703125" style="1"/>
  </cols>
  <sheetData>
    <row r="1" spans="1:27" ht="16.5" customHeight="1">
      <c r="A1" s="63" t="s">
        <v>59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/>
    </row>
    <row r="2" spans="1:27" ht="96.75" customHeight="1">
      <c r="A2" s="13" t="s">
        <v>58</v>
      </c>
      <c r="B2" s="24" t="s">
        <v>57</v>
      </c>
      <c r="C2" s="24" t="s">
        <v>33</v>
      </c>
      <c r="D2" s="27" t="s">
        <v>34</v>
      </c>
      <c r="E2" s="14" t="s">
        <v>35</v>
      </c>
      <c r="F2" s="13" t="s">
        <v>36</v>
      </c>
      <c r="G2" s="15" t="s">
        <v>37</v>
      </c>
      <c r="H2" s="16" t="s">
        <v>38</v>
      </c>
      <c r="I2" s="16" t="s">
        <v>39</v>
      </c>
      <c r="J2" s="16" t="s">
        <v>40</v>
      </c>
      <c r="K2" s="15" t="s">
        <v>41</v>
      </c>
      <c r="L2" s="15" t="s">
        <v>42</v>
      </c>
      <c r="M2" s="5" t="s">
        <v>43</v>
      </c>
      <c r="N2" s="17" t="s">
        <v>44</v>
      </c>
      <c r="O2" s="17" t="s">
        <v>45</v>
      </c>
      <c r="P2" s="17" t="s">
        <v>46</v>
      </c>
      <c r="Q2" s="17" t="s">
        <v>47</v>
      </c>
      <c r="R2" s="18" t="s">
        <v>77</v>
      </c>
      <c r="S2" s="18" t="s">
        <v>79</v>
      </c>
      <c r="T2" s="18" t="s">
        <v>76</v>
      </c>
      <c r="U2" s="18" t="s">
        <v>75</v>
      </c>
      <c r="V2" s="18" t="s">
        <v>80</v>
      </c>
      <c r="W2" s="18" t="s">
        <v>72</v>
      </c>
      <c r="X2" s="18" t="s">
        <v>81</v>
      </c>
      <c r="Y2" s="18" t="s">
        <v>73</v>
      </c>
      <c r="Z2" s="18" t="s">
        <v>74</v>
      </c>
      <c r="AA2" s="18" t="s">
        <v>78</v>
      </c>
    </row>
    <row r="3" spans="1:27" ht="14.25">
      <c r="A3" s="25">
        <v>1</v>
      </c>
      <c r="B3" s="30" t="s">
        <v>62</v>
      </c>
      <c r="C3" s="30" t="s">
        <v>61</v>
      </c>
      <c r="D3" s="31">
        <v>36984</v>
      </c>
      <c r="E3" s="26" t="s">
        <v>48</v>
      </c>
      <c r="F3" s="8" t="s">
        <v>60</v>
      </c>
      <c r="G3" s="8" t="s">
        <v>50</v>
      </c>
      <c r="H3" s="9">
        <v>33039</v>
      </c>
      <c r="I3" s="9"/>
      <c r="J3" s="9">
        <v>44774</v>
      </c>
      <c r="K3" s="8" t="s">
        <v>28</v>
      </c>
      <c r="L3" s="10">
        <v>29500</v>
      </c>
      <c r="M3" s="19" t="b">
        <f t="shared" ref="M3:M257" si="0">AND(IF(ISBLANK(B3),FALSE,TRUE),IF(ISBLANK(C3),FALSE,TRUE),IF(ISBLANK(D3),FALSE,TRUE),IF(ISBLANK(E3),FALSE,TRUE),IF(ISBLANK(F3),FALSE,TRUE),IF(ISBLANK(G3),FALSE,TRUE),IF(ISBLANK(H3),FALSE,TRUE),IF(ISBLANK(J3),FALSE,TRUE),IF(ISBLANK(K3),FALSE,TRUE),IF(ISBLANK(L3),FALSE,TRUE))</f>
        <v>1</v>
      </c>
      <c r="N3" s="19">
        <f>IF(AND($M3,IF($H3&lt;=DATE(身障定額檢核總表!$F$7,身障定額檢核總表!$F$8,1),1,0)),1,0)</f>
        <v>1</v>
      </c>
      <c r="O3" s="19">
        <f>IF(AND(ISBLANK($I3),$M3),1,IF($E3="1.公保",
IF($I3&gt;DATE(身障定額檢核總表!$F$7,身障定額檢核總表!$F$8,1),1,0),
IF($I3&gt;=DATE(身障定額檢核總表!$F$7,身障定額檢核總表!$F$8,1),1,0)))</f>
        <v>1</v>
      </c>
      <c r="P3" s="19">
        <f>IF(AND($M3,IF($J3&lt;=DATE(身障定額檢核總表!$F$7,身障定額檢核總表!$F$8,1),1,0)),1,0)</f>
        <v>1</v>
      </c>
      <c r="Q3" s="19">
        <f t="shared" ref="Q3:Q257" si="1">IF(AND($N3,$O3,$P3),1,0)</f>
        <v>1</v>
      </c>
      <c r="R3" s="19">
        <f>IF(AND($Q3,OR(IF($G3="3.重度",1,0),IF($G3="4.極重度",1,0)),IF($K3="全時",1,0),IF($L3&gt;=基本工資設定!$B$2,1,0)),1,0)</f>
        <v>0</v>
      </c>
      <c r="S3" s="19">
        <f>IF(AND($Q3,OR(IF($G3="3.重度",1,0),IF($G3="4.極重度",1,0)),IF($K3="全時",1,0),IF(基本工資設定!$B$2&gt;$L3,1,0)),1,0)</f>
        <v>0</v>
      </c>
      <c r="T3" s="19">
        <f>IF(AND($Q3,OR(IF($G3="3.重度",1,0),IF($G3="4.極重度",1,0)),IF($K3="部分工時",1,0),IF($L3&gt;=基本工資設定!$B$2,1,0)),1,0)</f>
        <v>0</v>
      </c>
      <c r="U3" s="19">
        <f>IF(AND($Q3,OR(IF($G3="3.重度",1,0),IF($G3="4.極重度",1,0)),IF($K3="部分工時",1,0),IF(AND(基本工資設定!$B$2&gt;$L3,$L3&gt;=基本工資設定!$B$3),1,0)),1,0)</f>
        <v>0</v>
      </c>
      <c r="V3" s="19">
        <f>IF(AND($Q3,OR(IF($G3="3.重度",1,0),IF($G3="4.極重度",1,0)),IF($K3="部分工時",1,0),IF(基本工資設定!$B$3&gt;$L3,1,0)),1,0)</f>
        <v>0</v>
      </c>
      <c r="W3" s="19">
        <f>IF(AND($Q3,OR(IF($G3="1.輕度",1,0),IF($G3="2.中度",1,0)),IF($K3="全時",1,0),IF($L3&gt;=基本工資設定!$B$2,1,0)),1,0)</f>
        <v>1</v>
      </c>
      <c r="X3" s="19">
        <f>IF(AND($Q3,OR(IF($G3="1.輕度",1,0),IF($G3="2.中度",1,0)),IF($K3="全時",1,0),IF(基本工資設定!$B$2&gt;$L3,1,0)),1,0)</f>
        <v>0</v>
      </c>
      <c r="Y3" s="19">
        <f>IF(AND($Q3,OR(IF($G3="1.輕度",1,0),IF($G3="2.中度",1,0)),IF($K3="部分工時",1,0),IF($L3&gt;=基本工資設定!$B$2,1,0)),1,0)</f>
        <v>0</v>
      </c>
      <c r="Z3" s="19">
        <f>IF(AND($Q3,OR(IF($G3="1.輕度",1,0),IF($G3="2.中度",1,0)),IF($K3="部分工時",1,0),IF(AND(基本工資設定!$B$2&gt;$L3,$L3&gt;=基本工資設定!$B$3),1,0)),1,0)</f>
        <v>0</v>
      </c>
      <c r="AA3" s="19">
        <f>IF(AND($Q3,OR(IF($G3="1.輕度",1,0),IF($G3="2.中度",1,0)),IF($K3="部分工時",1,0),IF(基本工資設定!$B$3&gt;$L3,1,0)),1,0)</f>
        <v>0</v>
      </c>
    </row>
    <row r="4" spans="1:27" ht="14.25">
      <c r="A4" s="25">
        <f t="shared" ref="A4:A258" si="2">A3+1</f>
        <v>2</v>
      </c>
      <c r="B4" s="30" t="s">
        <v>63</v>
      </c>
      <c r="C4" s="32" t="s">
        <v>64</v>
      </c>
      <c r="D4" s="31">
        <v>29434</v>
      </c>
      <c r="E4" s="26" t="s">
        <v>51</v>
      </c>
      <c r="F4" s="8" t="s">
        <v>49</v>
      </c>
      <c r="G4" s="8" t="s">
        <v>52</v>
      </c>
      <c r="H4" s="9">
        <v>29342</v>
      </c>
      <c r="I4" s="9">
        <v>44896</v>
      </c>
      <c r="J4" s="9">
        <v>44774</v>
      </c>
      <c r="K4" s="8" t="s">
        <v>28</v>
      </c>
      <c r="L4" s="10">
        <v>14750</v>
      </c>
      <c r="M4" s="19" t="b">
        <f t="shared" si="0"/>
        <v>1</v>
      </c>
      <c r="N4" s="19">
        <f>IF(AND($M4,IF($H4&lt;=DATE(身障定額檢核總表!$F$7,身障定額檢核總表!$F$8,1),1,0)),1,0)</f>
        <v>1</v>
      </c>
      <c r="O4" s="19">
        <f>IF(AND(ISBLANK($I4),$M4),1,IF($E4="1.公保",
IF($I4&gt;DATE(身障定額檢核總表!$F$7,身障定額檢核總表!$F$8,1),1,0),
IF($I4&gt;=DATE(身障定額檢核總表!$F$7,身障定額檢核總表!$F$8,1),1,0)))</f>
        <v>0</v>
      </c>
      <c r="P4" s="19">
        <f>IF(AND($M4,IF($J4&lt;=DATE(身障定額檢核總表!$F$7,身障定額檢核總表!$F$8,1),1,0)),1,0)</f>
        <v>1</v>
      </c>
      <c r="Q4" s="19">
        <f t="shared" si="1"/>
        <v>0</v>
      </c>
      <c r="R4" s="19">
        <f>IF(AND($Q4,OR(IF($G4="3.重度",1,0),IF($G4="4.極重度",1,0)),IF($K4="全時",1,0),IF($L4&gt;=基本工資設定!$B$2,1,0)),1,0)</f>
        <v>0</v>
      </c>
      <c r="S4" s="19">
        <f>IF(AND($Q4,OR(IF($G4="3.重度",1,0),IF($G4="4.極重度",1,0)),IF($K4="全時",1,0),IF(基本工資設定!$B$2&gt;$L4,1,0)),1,0)</f>
        <v>0</v>
      </c>
      <c r="T4" s="19">
        <f>IF(AND($Q4,OR(IF($G4="3.重度",1,0),IF($G4="4.極重度",1,0)),IF($K4="部分工時",1,0),IF($L4&gt;=基本工資設定!$B$2,1,0)),1,0)</f>
        <v>0</v>
      </c>
      <c r="U4" s="19">
        <f>IF(AND($Q4,OR(IF($G4="3.重度",1,0),IF($G4="4.極重度",1,0)),IF($K4="部分工時",1,0),IF(AND(基本工資設定!$B$2&gt;$L4,$L4&gt;=基本工資設定!$B$3),1,0)),1,0)</f>
        <v>0</v>
      </c>
      <c r="V4" s="19">
        <f>IF(AND($Q4,OR(IF($G4="3.重度",1,0),IF($G4="4.極重度",1,0)),IF($K4="部分工時",1,0),IF(基本工資設定!$B$3&gt;$L4,1,0)),1,0)</f>
        <v>0</v>
      </c>
      <c r="W4" s="19">
        <f>IF(AND($Q4,OR(IF($G4="1.輕度",1,0),IF($G4="2.中度",1,0)),IF($K4="全時",1,0),IF($L4&gt;=基本工資設定!$B$2,1,0)),1,0)</f>
        <v>0</v>
      </c>
      <c r="X4" s="19">
        <f>IF(AND($Q4,OR(IF($G4="1.輕度",1,0),IF($G4="2.中度",1,0)),IF($K4="全時",1,0),IF(基本工資設定!$B$2&gt;$L4,1,0)),1,0)</f>
        <v>0</v>
      </c>
      <c r="Y4" s="19">
        <f>IF(AND($Q4,OR(IF($G4="1.輕度",1,0),IF($G4="2.中度",1,0)),IF($K4="部分工時",1,0),IF($L4&gt;=基本工資設定!$B$2,1,0)),1,0)</f>
        <v>0</v>
      </c>
      <c r="Z4" s="19">
        <f>IF(AND($Q4,OR(IF($G4="1.輕度",1,0),IF($G4="2.中度",1,0)),IF($K4="部分工時",1,0),IF(AND(基本工資設定!$B$2&gt;$L4,$L4&gt;=基本工資設定!$B$3),1,0)),1,0)</f>
        <v>0</v>
      </c>
      <c r="AA4" s="19">
        <f>IF(AND($Q4,OR(IF($G4="1.輕度",1,0),IF($G4="2.中度",1,0)),IF($K4="部分工時",1,0),IF(基本工資設定!$B$3&gt;$L4,1,0)),1,0)</f>
        <v>0</v>
      </c>
    </row>
    <row r="5" spans="1:27" ht="14.25">
      <c r="A5" s="25">
        <f t="shared" si="2"/>
        <v>3</v>
      </c>
      <c r="B5" s="30"/>
      <c r="C5" s="32"/>
      <c r="D5" s="31"/>
      <c r="E5" s="26"/>
      <c r="F5" s="8"/>
      <c r="G5" s="8"/>
      <c r="H5" s="9"/>
      <c r="I5" s="9"/>
      <c r="J5" s="9"/>
      <c r="K5" s="8"/>
      <c r="L5" s="10"/>
      <c r="M5" s="19" t="b">
        <f t="shared" si="0"/>
        <v>0</v>
      </c>
      <c r="N5" s="19">
        <f>IF(AND($M5,IF($H5&lt;=DATE(身障定額檢核總表!$F$7,身障定額檢核總表!$F$8,1),1,0)),1,0)</f>
        <v>0</v>
      </c>
      <c r="O5" s="19">
        <f>IF(AND(ISBLANK($I5),$M5),1,IF($E5="1.公保",
IF($I5&gt;DATE(身障定額檢核總表!$F$7,身障定額檢核總表!$F$8,1),1,0),
IF($I5&gt;=DATE(身障定額檢核總表!$F$7,身障定額檢核總表!$F$8,1),1,0)))</f>
        <v>0</v>
      </c>
      <c r="P5" s="19">
        <f>IF(AND($M5,IF($J5&lt;=DATE(身障定額檢核總表!$F$7,身障定額檢核總表!$F$8,1),1,0)),1,0)</f>
        <v>0</v>
      </c>
      <c r="Q5" s="19">
        <f t="shared" si="1"/>
        <v>0</v>
      </c>
      <c r="R5" s="19">
        <f>IF(AND($Q5,OR(IF($G5="3.重度",1,0),IF($G5="4.極重度",1,0)),IF($K5="全時",1,0),IF($L5&gt;=基本工資設定!$B$2,1,0)),1,0)</f>
        <v>0</v>
      </c>
      <c r="S5" s="19">
        <f>IF(AND($Q5,OR(IF($G5="3.重度",1,0),IF($G5="4.極重度",1,0)),IF($K5="全時",1,0),IF(基本工資設定!$B$2&gt;$L5,1,0)),1,0)</f>
        <v>0</v>
      </c>
      <c r="T5" s="19">
        <f>IF(AND($Q5,OR(IF($G5="3.重度",1,0),IF($G5="4.極重度",1,0)),IF($K5="部分工時",1,0),IF($L5&gt;=基本工資設定!$B$2,1,0)),1,0)</f>
        <v>0</v>
      </c>
      <c r="U5" s="19">
        <f>IF(AND($Q5,OR(IF($G5="3.重度",1,0),IF($G5="4.極重度",1,0)),IF($K5="部分工時",1,0),IF(AND(基本工資設定!$B$2&gt;$L5,$L5&gt;=基本工資設定!$B$3),1,0)),1,0)</f>
        <v>0</v>
      </c>
      <c r="V5" s="19">
        <f>IF(AND($Q5,OR(IF($G5="3.重度",1,0),IF($G5="4.極重度",1,0)),IF($K5="部分工時",1,0),IF(基本工資設定!$B$3&gt;$L5,1,0)),1,0)</f>
        <v>0</v>
      </c>
      <c r="W5" s="19">
        <f>IF(AND($Q5,OR(IF($G5="1.輕度",1,0),IF($G5="2.中度",1,0)),IF($K5="全時",1,0),IF($L5&gt;=基本工資設定!$B$2,1,0)),1,0)</f>
        <v>0</v>
      </c>
      <c r="X5" s="19">
        <f>IF(AND($Q5,OR(IF($G5="1.輕度",1,0),IF($G5="2.中度",1,0)),IF($K5="全時",1,0),IF(基本工資設定!$B$2&gt;$L5,1,0)),1,0)</f>
        <v>0</v>
      </c>
      <c r="Y5" s="19">
        <f>IF(AND($Q5,OR(IF($G5="1.輕度",1,0),IF($G5="2.中度",1,0)),IF($K5="部分工時",1,0),IF($L5&gt;=基本工資設定!$B$2,1,0)),1,0)</f>
        <v>0</v>
      </c>
      <c r="Z5" s="19">
        <f>IF(AND($Q5,OR(IF($G5="1.輕度",1,0),IF($G5="2.中度",1,0)),IF($K5="部分工時",1,0),IF(AND(基本工資設定!$B$2&gt;$L5,$L5&gt;=基本工資設定!$B$3),1,0)),1,0)</f>
        <v>0</v>
      </c>
      <c r="AA5" s="19">
        <f>IF(AND($Q5,OR(IF($G5="1.輕度",1,0),IF($G5="2.中度",1,0)),IF($K5="部分工時",1,0),IF(基本工資設定!$B$3&gt;$L5,1,0)),1,0)</f>
        <v>0</v>
      </c>
    </row>
    <row r="6" spans="1:27" ht="14.25">
      <c r="A6" s="25">
        <f t="shared" si="2"/>
        <v>4</v>
      </c>
      <c r="B6" s="30"/>
      <c r="C6" s="30"/>
      <c r="D6" s="31"/>
      <c r="E6" s="26"/>
      <c r="F6" s="8"/>
      <c r="G6" s="8"/>
      <c r="H6" s="9"/>
      <c r="I6" s="9"/>
      <c r="J6" s="9"/>
      <c r="K6" s="8"/>
      <c r="L6" s="10"/>
      <c r="M6" s="19" t="b">
        <f t="shared" si="0"/>
        <v>0</v>
      </c>
      <c r="N6" s="19">
        <f>IF(AND($M6,IF($H6&lt;=DATE(身障定額檢核總表!$F$7,身障定額檢核總表!$F$8,1),1,0)),1,0)</f>
        <v>0</v>
      </c>
      <c r="O6" s="19">
        <f>IF(AND(ISBLANK($I6),$M6),1,IF($E6="1.公保",
IF($I6&gt;DATE(身障定額檢核總表!$F$7,身障定額檢核總表!$F$8,1),1,0),
IF($I6&gt;=DATE(身障定額檢核總表!$F$7,身障定額檢核總表!$F$8,1),1,0)))</f>
        <v>0</v>
      </c>
      <c r="P6" s="19">
        <f>IF(AND($M6,IF($J6&lt;=DATE(身障定額檢核總表!$F$7,身障定額檢核總表!$F$8,1),1,0)),1,0)</f>
        <v>0</v>
      </c>
      <c r="Q6" s="19">
        <f t="shared" si="1"/>
        <v>0</v>
      </c>
      <c r="R6" s="19">
        <f>IF(AND($Q6,OR(IF($G6="3.重度",1,0),IF($G6="4.極重度",1,0)),IF($K6="全時",1,0),IF($L6&gt;=基本工資設定!$B$2,1,0)),1,0)</f>
        <v>0</v>
      </c>
      <c r="S6" s="19">
        <f>IF(AND($Q6,OR(IF($G6="3.重度",1,0),IF($G6="4.極重度",1,0)),IF($K6="全時",1,0),IF(基本工資設定!$B$2&gt;$L6,1,0)),1,0)</f>
        <v>0</v>
      </c>
      <c r="T6" s="19">
        <f>IF(AND($Q6,OR(IF($G6="3.重度",1,0),IF($G6="4.極重度",1,0)),IF($K6="部分工時",1,0),IF($L6&gt;=基本工資設定!$B$2,1,0)),1,0)</f>
        <v>0</v>
      </c>
      <c r="U6" s="19">
        <f>IF(AND($Q6,OR(IF($G6="3.重度",1,0),IF($G6="4.極重度",1,0)),IF($K6="部分工時",1,0),IF(AND(基本工資設定!$B$2&gt;$L6,$L6&gt;=基本工資設定!$B$3),1,0)),1,0)</f>
        <v>0</v>
      </c>
      <c r="V6" s="19">
        <f>IF(AND($Q6,OR(IF($G6="3.重度",1,0),IF($G6="4.極重度",1,0)),IF($K6="部分工時",1,0),IF(基本工資設定!$B$3&gt;$L6,1,0)),1,0)</f>
        <v>0</v>
      </c>
      <c r="W6" s="19">
        <f>IF(AND($Q6,OR(IF($G6="1.輕度",1,0),IF($G6="2.中度",1,0)),IF($K6="全時",1,0),IF($L6&gt;=基本工資設定!$B$2,1,0)),1,0)</f>
        <v>0</v>
      </c>
      <c r="X6" s="19">
        <f>IF(AND($Q6,OR(IF($G6="1.輕度",1,0),IF($G6="2.中度",1,0)),IF($K6="全時",1,0),IF(基本工資設定!$B$2&gt;$L6,1,0)),1,0)</f>
        <v>0</v>
      </c>
      <c r="Y6" s="19">
        <f>IF(AND($Q6,OR(IF($G6="1.輕度",1,0),IF($G6="2.中度",1,0)),IF($K6="部分工時",1,0),IF($L6&gt;=基本工資設定!$B$2,1,0)),1,0)</f>
        <v>0</v>
      </c>
      <c r="Z6" s="19">
        <f>IF(AND($Q6,OR(IF($G6="1.輕度",1,0),IF($G6="2.中度",1,0)),IF($K6="部分工時",1,0),IF(AND(基本工資設定!$B$2&gt;$L6,$L6&gt;=基本工資設定!$B$3),1,0)),1,0)</f>
        <v>0</v>
      </c>
      <c r="AA6" s="19">
        <f>IF(AND($Q6,OR(IF($G6="1.輕度",1,0),IF($G6="2.中度",1,0)),IF($K6="部分工時",1,0),IF(基本工資設定!$B$3&gt;$L6,1,0)),1,0)</f>
        <v>0</v>
      </c>
    </row>
    <row r="7" spans="1:27" ht="14.25">
      <c r="A7" s="25">
        <f t="shared" si="2"/>
        <v>5</v>
      </c>
      <c r="B7" s="30"/>
      <c r="C7" s="30"/>
      <c r="D7" s="31"/>
      <c r="E7" s="26"/>
      <c r="F7" s="8"/>
      <c r="G7" s="8"/>
      <c r="H7" s="9"/>
      <c r="I7" s="9"/>
      <c r="J7" s="9"/>
      <c r="K7" s="8"/>
      <c r="L7" s="10"/>
      <c r="M7" s="19" t="b">
        <f t="shared" si="0"/>
        <v>0</v>
      </c>
      <c r="N7" s="19">
        <f>IF(AND($M7,IF($H7&lt;=DATE(身障定額檢核總表!$F$7,身障定額檢核總表!$F$8,1),1,0)),1,0)</f>
        <v>0</v>
      </c>
      <c r="O7" s="19">
        <f>IF(AND(ISBLANK($I7),$M7),1,IF($E7="1.公保",
IF($I7&gt;DATE(身障定額檢核總表!$F$7,身障定額檢核總表!$F$8,1),1,0),
IF($I7&gt;=DATE(身障定額檢核總表!$F$7,身障定額檢核總表!$F$8,1),1,0)))</f>
        <v>0</v>
      </c>
      <c r="P7" s="19">
        <f>IF(AND($M7,IF($J7&lt;=DATE(身障定額檢核總表!$F$7,身障定額檢核總表!$F$8,1),1,0)),1,0)</f>
        <v>0</v>
      </c>
      <c r="Q7" s="19">
        <f t="shared" si="1"/>
        <v>0</v>
      </c>
      <c r="R7" s="19">
        <f>IF(AND($Q7,OR(IF($G7="3.重度",1,0),IF($G7="4.極重度",1,0)),IF($K7="全時",1,0),IF($L7&gt;=基本工資設定!$B$2,1,0)),1,0)</f>
        <v>0</v>
      </c>
      <c r="S7" s="19">
        <f>IF(AND($Q7,OR(IF($G7="3.重度",1,0),IF($G7="4.極重度",1,0)),IF($K7="全時",1,0),IF(基本工資設定!$B$2&gt;$L7,1,0)),1,0)</f>
        <v>0</v>
      </c>
      <c r="T7" s="19">
        <f>IF(AND($Q7,OR(IF($G7="3.重度",1,0),IF($G7="4.極重度",1,0)),IF($K7="部分工時",1,0),IF($L7&gt;=基本工資設定!$B$2,1,0)),1,0)</f>
        <v>0</v>
      </c>
      <c r="U7" s="19">
        <f>IF(AND($Q7,OR(IF($G7="3.重度",1,0),IF($G7="4.極重度",1,0)),IF($K7="部分工時",1,0),IF(AND(基本工資設定!$B$2&gt;$L7,$L7&gt;=基本工資設定!$B$3),1,0)),1,0)</f>
        <v>0</v>
      </c>
      <c r="V7" s="19">
        <f>IF(AND($Q7,OR(IF($G7="3.重度",1,0),IF($G7="4.極重度",1,0)),IF($K7="部分工時",1,0),IF(基本工資設定!$B$3&gt;$L7,1,0)),1,0)</f>
        <v>0</v>
      </c>
      <c r="W7" s="19">
        <f>IF(AND($Q7,OR(IF($G7="1.輕度",1,0),IF($G7="2.中度",1,0)),IF($K7="全時",1,0),IF($L7&gt;=基本工資設定!$B$2,1,0)),1,0)</f>
        <v>0</v>
      </c>
      <c r="X7" s="19">
        <f>IF(AND($Q7,OR(IF($G7="1.輕度",1,0),IF($G7="2.中度",1,0)),IF($K7="全時",1,0),IF(基本工資設定!$B$2&gt;$L7,1,0)),1,0)</f>
        <v>0</v>
      </c>
      <c r="Y7" s="19">
        <f>IF(AND($Q7,OR(IF($G7="1.輕度",1,0),IF($G7="2.中度",1,0)),IF($K7="部分工時",1,0),IF($L7&gt;=基本工資設定!$B$2,1,0)),1,0)</f>
        <v>0</v>
      </c>
      <c r="Z7" s="19">
        <f>IF(AND($Q7,OR(IF($G7="1.輕度",1,0),IF($G7="2.中度",1,0)),IF($K7="部分工時",1,0),IF(AND(基本工資設定!$B$2&gt;$L7,$L7&gt;=基本工資設定!$B$3),1,0)),1,0)</f>
        <v>0</v>
      </c>
      <c r="AA7" s="19">
        <f>IF(AND($Q7,OR(IF($G7="1.輕度",1,0),IF($G7="2.中度",1,0)),IF($K7="部分工時",1,0),IF(基本工資設定!$B$3&gt;$L7,1,0)),1,0)</f>
        <v>0</v>
      </c>
    </row>
    <row r="8" spans="1:27" ht="14.25">
      <c r="A8" s="19">
        <f t="shared" si="2"/>
        <v>6</v>
      </c>
      <c r="B8" s="28"/>
      <c r="C8" s="28"/>
      <c r="D8" s="29"/>
      <c r="E8" s="8"/>
      <c r="F8" s="8"/>
      <c r="G8" s="8"/>
      <c r="H8" s="9"/>
      <c r="I8" s="9"/>
      <c r="J8" s="9"/>
      <c r="K8" s="8"/>
      <c r="L8" s="10"/>
      <c r="M8" s="19" t="b">
        <f t="shared" si="0"/>
        <v>0</v>
      </c>
      <c r="N8" s="19">
        <f>IF(AND($M8,IF($H8&lt;=DATE(身障定額檢核總表!$F$7,身障定額檢核總表!$F$8,1),1,0)),1,0)</f>
        <v>0</v>
      </c>
      <c r="O8" s="19">
        <f>IF(AND(ISBLANK($I8),$M8),1,IF($E8="1.公保",
IF($I8&gt;DATE(身障定額檢核總表!$F$7,身障定額檢核總表!$F$8,1),1,0),
IF($I8&gt;=DATE(身障定額檢核總表!$F$7,身障定額檢核總表!$F$8,1),1,0)))</f>
        <v>0</v>
      </c>
      <c r="P8" s="19">
        <f>IF(AND($M8,IF($J8&lt;=DATE(身障定額檢核總表!$F$7,身障定額檢核總表!$F$8,1),1,0)),1,0)</f>
        <v>0</v>
      </c>
      <c r="Q8" s="19">
        <f t="shared" si="1"/>
        <v>0</v>
      </c>
      <c r="R8" s="19">
        <f>IF(AND($Q8,OR(IF($G8="3.重度",1,0),IF($G8="4.極重度",1,0)),IF($K8="全時",1,0),IF($L8&gt;=基本工資設定!$B$2,1,0)),1,0)</f>
        <v>0</v>
      </c>
      <c r="S8" s="19">
        <f>IF(AND($Q8,OR(IF($G8="3.重度",1,0),IF($G8="4.極重度",1,0)),IF($K8="全時",1,0),IF(基本工資設定!$B$2&gt;$L8,1,0)),1,0)</f>
        <v>0</v>
      </c>
      <c r="T8" s="19">
        <f>IF(AND($Q8,OR(IF($G8="3.重度",1,0),IF($G8="4.極重度",1,0)),IF($K8="部分工時",1,0),IF($L8&gt;=基本工資設定!$B$2,1,0)),1,0)</f>
        <v>0</v>
      </c>
      <c r="U8" s="19">
        <f>IF(AND($Q8,OR(IF($G8="3.重度",1,0),IF($G8="4.極重度",1,0)),IF($K8="部分工時",1,0),IF(AND(基本工資設定!$B$2&gt;$L8,$L8&gt;=基本工資設定!$B$3),1,0)),1,0)</f>
        <v>0</v>
      </c>
      <c r="V8" s="19">
        <f>IF(AND($Q8,OR(IF($G8="3.重度",1,0),IF($G8="4.極重度",1,0)),IF($K8="部分工時",1,0),IF(基本工資設定!$B$3&gt;$L8,1,0)),1,0)</f>
        <v>0</v>
      </c>
      <c r="W8" s="19">
        <f>IF(AND($Q8,OR(IF($G8="1.輕度",1,0),IF($G8="2.中度",1,0)),IF($K8="全時",1,0),IF($L8&gt;=基本工資設定!$B$2,1,0)),1,0)</f>
        <v>0</v>
      </c>
      <c r="X8" s="19">
        <f>IF(AND($Q8,OR(IF($G8="1.輕度",1,0),IF($G8="2.中度",1,0)),IF($K8="全時",1,0),IF(基本工資設定!$B$2&gt;$L8,1,0)),1,0)</f>
        <v>0</v>
      </c>
      <c r="Y8" s="19">
        <f>IF(AND($Q8,OR(IF($G8="1.輕度",1,0),IF($G8="2.中度",1,0)),IF($K8="部分工時",1,0),IF($L8&gt;=基本工資設定!$B$2,1,0)),1,0)</f>
        <v>0</v>
      </c>
      <c r="Z8" s="19">
        <f>IF(AND($Q8,OR(IF($G8="1.輕度",1,0),IF($G8="2.中度",1,0)),IF($K8="部分工時",1,0),IF(AND(基本工資設定!$B$2&gt;$L8,$L8&gt;=基本工資設定!$B$3),1,0)),1,0)</f>
        <v>0</v>
      </c>
      <c r="AA8" s="19">
        <f>IF(AND($Q8,OR(IF($G8="1.輕度",1,0),IF($G8="2.中度",1,0)),IF($K8="部分工時",1,0),IF(基本工資設定!$B$3&gt;$L8,1,0)),1,0)</f>
        <v>0</v>
      </c>
    </row>
    <row r="9" spans="1:27" ht="14.25">
      <c r="A9" s="19">
        <f t="shared" si="2"/>
        <v>7</v>
      </c>
      <c r="B9" s="8"/>
      <c r="C9" s="8"/>
      <c r="D9" s="9"/>
      <c r="E9" s="8"/>
      <c r="F9" s="8"/>
      <c r="G9" s="8"/>
      <c r="H9" s="9"/>
      <c r="I9" s="9"/>
      <c r="J9" s="9"/>
      <c r="K9" s="8"/>
      <c r="L9" s="10"/>
      <c r="M9" s="19" t="b">
        <f t="shared" si="0"/>
        <v>0</v>
      </c>
      <c r="N9" s="19">
        <f>IF(AND($M9,IF($H9&lt;=DATE(身障定額檢核總表!$F$7,身障定額檢核總表!$F$8,1),1,0)),1,0)</f>
        <v>0</v>
      </c>
      <c r="O9" s="19">
        <f>IF(AND(ISBLANK($I9),$M9),1,IF($E9="1.公保",
IF($I9&gt;DATE(身障定額檢核總表!$F$7,身障定額檢核總表!$F$8,1),1,0),
IF($I9&gt;=DATE(身障定額檢核總表!$F$7,身障定額檢核總表!$F$8,1),1,0)))</f>
        <v>0</v>
      </c>
      <c r="P9" s="19">
        <f>IF(AND($M9,IF($J9&lt;=DATE(身障定額檢核總表!$F$7,身障定額檢核總表!$F$8,1),1,0)),1,0)</f>
        <v>0</v>
      </c>
      <c r="Q9" s="19">
        <f t="shared" si="1"/>
        <v>0</v>
      </c>
      <c r="R9" s="19">
        <f>IF(AND($Q9,OR(IF($G9="3.重度",1,0),IF($G9="4.極重度",1,0)),IF($K9="全時",1,0),IF($L9&gt;=基本工資設定!$B$2,1,0)),1,0)</f>
        <v>0</v>
      </c>
      <c r="S9" s="19">
        <f>IF(AND($Q9,OR(IF($G9="3.重度",1,0),IF($G9="4.極重度",1,0)),IF($K9="全時",1,0),IF(基本工資設定!$B$2&gt;$L9,1,0)),1,0)</f>
        <v>0</v>
      </c>
      <c r="T9" s="19">
        <f>IF(AND($Q9,OR(IF($G9="3.重度",1,0),IF($G9="4.極重度",1,0)),IF($K9="部分工時",1,0),IF($L9&gt;=基本工資設定!$B$2,1,0)),1,0)</f>
        <v>0</v>
      </c>
      <c r="U9" s="19">
        <f>IF(AND($Q9,OR(IF($G9="3.重度",1,0),IF($G9="4.極重度",1,0)),IF($K9="部分工時",1,0),IF(AND(基本工資設定!$B$2&gt;$L9,$L9&gt;=基本工資設定!$B$3),1,0)),1,0)</f>
        <v>0</v>
      </c>
      <c r="V9" s="19">
        <f>IF(AND($Q9,OR(IF($G9="3.重度",1,0),IF($G9="4.極重度",1,0)),IF($K9="部分工時",1,0),IF(基本工資設定!$B$3&gt;$L9,1,0)),1,0)</f>
        <v>0</v>
      </c>
      <c r="W9" s="19">
        <f>IF(AND($Q9,OR(IF($G9="1.輕度",1,0),IF($G9="2.中度",1,0)),IF($K9="全時",1,0),IF($L9&gt;=基本工資設定!$B$2,1,0)),1,0)</f>
        <v>0</v>
      </c>
      <c r="X9" s="19">
        <f>IF(AND($Q9,OR(IF($G9="1.輕度",1,0),IF($G9="2.中度",1,0)),IF($K9="全時",1,0),IF(基本工資設定!$B$2&gt;$L9,1,0)),1,0)</f>
        <v>0</v>
      </c>
      <c r="Y9" s="19">
        <f>IF(AND($Q9,OR(IF($G9="1.輕度",1,0),IF($G9="2.中度",1,0)),IF($K9="部分工時",1,0),IF($L9&gt;=基本工資設定!$B$2,1,0)),1,0)</f>
        <v>0</v>
      </c>
      <c r="Z9" s="19">
        <f>IF(AND($Q9,OR(IF($G9="1.輕度",1,0),IF($G9="2.中度",1,0)),IF($K9="部分工時",1,0),IF(AND(基本工資設定!$B$2&gt;$L9,$L9&gt;=基本工資設定!$B$3),1,0)),1,0)</f>
        <v>0</v>
      </c>
      <c r="AA9" s="19">
        <f>IF(AND($Q9,OR(IF($G9="1.輕度",1,0),IF($G9="2.中度",1,0)),IF($K9="部分工時",1,0),IF(基本工資設定!$B$3&gt;$L9,1,0)),1,0)</f>
        <v>0</v>
      </c>
    </row>
    <row r="10" spans="1:27" ht="14.25">
      <c r="A10" s="19">
        <f t="shared" si="2"/>
        <v>8</v>
      </c>
      <c r="B10" s="8"/>
      <c r="C10" s="8"/>
      <c r="D10" s="9"/>
      <c r="E10" s="8"/>
      <c r="F10" s="8"/>
      <c r="G10" s="8"/>
      <c r="H10" s="9"/>
      <c r="I10" s="9"/>
      <c r="J10" s="9"/>
      <c r="K10" s="8"/>
      <c r="L10" s="10"/>
      <c r="M10" s="19" t="b">
        <f t="shared" si="0"/>
        <v>0</v>
      </c>
      <c r="N10" s="19">
        <f>IF(AND($M10,IF($H10&lt;=DATE(身障定額檢核總表!$F$7,身障定額檢核總表!$F$8,1),1,0)),1,0)</f>
        <v>0</v>
      </c>
      <c r="O10" s="19">
        <f>IF(AND(ISBLANK($I10),$M10),1,IF($E10="1.公保",
IF($I10&gt;DATE(身障定額檢核總表!$F$7,身障定額檢核總表!$F$8,1),1,0),
IF($I10&gt;=DATE(身障定額檢核總表!$F$7,身障定額檢核總表!$F$8,1),1,0)))</f>
        <v>0</v>
      </c>
      <c r="P10" s="19">
        <f>IF(AND($M10,IF($J10&lt;=DATE(身障定額檢核總表!$F$7,身障定額檢核總表!$F$8,1),1,0)),1,0)</f>
        <v>0</v>
      </c>
      <c r="Q10" s="19">
        <f t="shared" si="1"/>
        <v>0</v>
      </c>
      <c r="R10" s="19">
        <f>IF(AND($Q10,OR(IF($G10="3.重度",1,0),IF($G10="4.極重度",1,0)),IF($K10="全時",1,0),IF($L10&gt;=基本工資設定!$B$2,1,0)),1,0)</f>
        <v>0</v>
      </c>
      <c r="S10" s="19">
        <f>IF(AND($Q10,OR(IF($G10="3.重度",1,0),IF($G10="4.極重度",1,0)),IF($K10="全時",1,0),IF(基本工資設定!$B$2&gt;$L10,1,0)),1,0)</f>
        <v>0</v>
      </c>
      <c r="T10" s="19">
        <f>IF(AND($Q10,OR(IF($G10="3.重度",1,0),IF($G10="4.極重度",1,0)),IF($K10="部分工時",1,0),IF($L10&gt;=基本工資設定!$B$2,1,0)),1,0)</f>
        <v>0</v>
      </c>
      <c r="U10" s="19">
        <f>IF(AND($Q10,OR(IF($G10="3.重度",1,0),IF($G10="4.極重度",1,0)),IF($K10="部分工時",1,0),IF(AND(基本工資設定!$B$2&gt;$L10,$L10&gt;=基本工資設定!$B$3),1,0)),1,0)</f>
        <v>0</v>
      </c>
      <c r="V10" s="19">
        <f>IF(AND($Q10,OR(IF($G10="3.重度",1,0),IF($G10="4.極重度",1,0)),IF($K10="部分工時",1,0),IF(基本工資設定!$B$3&gt;$L10,1,0)),1,0)</f>
        <v>0</v>
      </c>
      <c r="W10" s="19">
        <f>IF(AND($Q10,OR(IF($G10="1.輕度",1,0),IF($G10="2.中度",1,0)),IF($K10="全時",1,0),IF($L10&gt;=基本工資設定!$B$2,1,0)),1,0)</f>
        <v>0</v>
      </c>
      <c r="X10" s="19">
        <f>IF(AND($Q10,OR(IF($G10="1.輕度",1,0),IF($G10="2.中度",1,0)),IF($K10="全時",1,0),IF(基本工資設定!$B$2&gt;$L10,1,0)),1,0)</f>
        <v>0</v>
      </c>
      <c r="Y10" s="19">
        <f>IF(AND($Q10,OR(IF($G10="1.輕度",1,0),IF($G10="2.中度",1,0)),IF($K10="部分工時",1,0),IF($L10&gt;=基本工資設定!$B$2,1,0)),1,0)</f>
        <v>0</v>
      </c>
      <c r="Z10" s="19">
        <f>IF(AND($Q10,OR(IF($G10="1.輕度",1,0),IF($G10="2.中度",1,0)),IF($K10="部分工時",1,0),IF(AND(基本工資設定!$B$2&gt;$L10,$L10&gt;=基本工資設定!$B$3),1,0)),1,0)</f>
        <v>0</v>
      </c>
      <c r="AA10" s="19">
        <f>IF(AND($Q10,OR(IF($G10="1.輕度",1,0),IF($G10="2.中度",1,0)),IF($K10="部分工時",1,0),IF(基本工資設定!$B$3&gt;$L10,1,0)),1,0)</f>
        <v>0</v>
      </c>
    </row>
    <row r="11" spans="1:27" ht="14.25">
      <c r="A11" s="19">
        <f t="shared" si="2"/>
        <v>9</v>
      </c>
      <c r="B11" s="8"/>
      <c r="C11" s="8"/>
      <c r="D11" s="9"/>
      <c r="E11" s="8"/>
      <c r="F11" s="8"/>
      <c r="G11" s="8"/>
      <c r="H11" s="9"/>
      <c r="I11" s="9"/>
      <c r="J11" s="9"/>
      <c r="K11" s="8"/>
      <c r="L11" s="10"/>
      <c r="M11" s="19" t="b">
        <f t="shared" si="0"/>
        <v>0</v>
      </c>
      <c r="N11" s="19">
        <f>IF(AND($M11,IF($H11&lt;=DATE(身障定額檢核總表!$F$7,身障定額檢核總表!$F$8,1),1,0)),1,0)</f>
        <v>0</v>
      </c>
      <c r="O11" s="19">
        <f>IF(AND(ISBLANK($I11),$M11),1,IF($E11="1.公保",
IF($I11&gt;DATE(身障定額檢核總表!$F$7,身障定額檢核總表!$F$8,1),1,0),
IF($I11&gt;=DATE(身障定額檢核總表!$F$7,身障定額檢核總表!$F$8,1),1,0)))</f>
        <v>0</v>
      </c>
      <c r="P11" s="19">
        <f>IF(AND($M11,IF($J11&lt;=DATE(身障定額檢核總表!$F$7,身障定額檢核總表!$F$8,1),1,0)),1,0)</f>
        <v>0</v>
      </c>
      <c r="Q11" s="19">
        <f>IF(AND($N11,$O11,$P11),1,0)</f>
        <v>0</v>
      </c>
      <c r="R11" s="19">
        <f>IF(AND($Q11,OR(IF($G11="3.重度",1,0),IF($G11="4.極重度",1,0)),IF($K11="全時",1,0),IF($L11&gt;=基本工資設定!$B$2,1,0)),1,0)</f>
        <v>0</v>
      </c>
      <c r="S11" s="19">
        <f>IF(AND($Q11,OR(IF($G11="3.重度",1,0),IF($G11="4.極重度",1,0)),IF($K11="全時",1,0),IF(基本工資設定!$B$2&gt;$L11,1,0)),1,0)</f>
        <v>0</v>
      </c>
      <c r="T11" s="19">
        <f>IF(AND($Q11,OR(IF($G11="3.重度",1,0),IF($G11="4.極重度",1,0)),IF($K11="部分工時",1,0),IF($L11&gt;=基本工資設定!$B$2,1,0)),1,0)</f>
        <v>0</v>
      </c>
      <c r="U11" s="19">
        <f>IF(AND($Q11,OR(IF($G11="3.重度",1,0),IF($G11="4.極重度",1,0)),IF($K11="部分工時",1,0),IF(AND(基本工資設定!$B$2&gt;$L11,$L11&gt;=基本工資設定!$B$3),1,0)),1,0)</f>
        <v>0</v>
      </c>
      <c r="V11" s="19">
        <f>IF(AND($Q11,OR(IF($G11="3.重度",1,0),IF($G11="4.極重度",1,0)),IF($K11="部分工時",1,0),IF(基本工資設定!$B$3&gt;$L11,1,0)),1,0)</f>
        <v>0</v>
      </c>
      <c r="W11" s="19">
        <f>IF(AND($Q11,OR(IF($G11="1.輕度",1,0),IF($G11="2.中度",1,0)),IF($K11="全時",1,0),IF($L11&gt;=基本工資設定!$B$2,1,0)),1,0)</f>
        <v>0</v>
      </c>
      <c r="X11" s="19">
        <f>IF(AND($Q11,OR(IF($G11="1.輕度",1,0),IF($G11="2.中度",1,0)),IF($K11="全時",1,0),IF(基本工資設定!$B$2&gt;$L11,1,0)),1,0)</f>
        <v>0</v>
      </c>
      <c r="Y11" s="19">
        <f>IF(AND($Q11,OR(IF($G11="1.輕度",1,0),IF($G11="2.中度",1,0)),IF($K11="部分工時",1,0),IF($L11&gt;=基本工資設定!$B$2,1,0)),1,0)</f>
        <v>0</v>
      </c>
      <c r="Z11" s="19">
        <f>IF(AND($Q11,OR(IF($G11="1.輕度",1,0),IF($G11="2.中度",1,0)),IF($K11="部分工時",1,0),IF(AND(基本工資設定!$B$2&gt;$L11,$L11&gt;=基本工資設定!$B$3),1,0)),1,0)</f>
        <v>0</v>
      </c>
      <c r="AA11" s="19">
        <f>IF(AND($Q11,OR(IF($G11="1.輕度",1,0),IF($G11="2.中度",1,0)),IF($K11="部分工時",1,0),IF(基本工資設定!$B$3&gt;$L11,1,0)),1,0)</f>
        <v>0</v>
      </c>
    </row>
    <row r="12" spans="1:27" ht="14.25">
      <c r="A12" s="19">
        <f t="shared" si="2"/>
        <v>10</v>
      </c>
      <c r="B12" s="8"/>
      <c r="C12" s="8"/>
      <c r="D12" s="9"/>
      <c r="E12" s="8"/>
      <c r="F12" s="8"/>
      <c r="G12" s="8"/>
      <c r="H12" s="9"/>
      <c r="I12" s="9"/>
      <c r="J12" s="9"/>
      <c r="K12" s="8"/>
      <c r="L12" s="10"/>
      <c r="M12" s="19" t="b">
        <f t="shared" si="0"/>
        <v>0</v>
      </c>
      <c r="N12" s="19">
        <f>IF(AND($M12,IF($H12&lt;=DATE(身障定額檢核總表!$F$7,身障定額檢核總表!$F$8,1),1,0)),1,0)</f>
        <v>0</v>
      </c>
      <c r="O12" s="19">
        <f>IF(AND(ISBLANK($I12),$M12),1,IF($E12="1.公保",
IF($I12&gt;DATE(身障定額檢核總表!$F$7,身障定額檢核總表!$F$8,1),1,0),
IF($I12&gt;=DATE(身障定額檢核總表!$F$7,身障定額檢核總表!$F$8,1),1,0)))</f>
        <v>0</v>
      </c>
      <c r="P12" s="19">
        <f>IF(AND($M12,IF($J12&lt;=DATE(身障定額檢核總表!$F$7,身障定額檢核總表!$F$8,1),1,0)),1,0)</f>
        <v>0</v>
      </c>
      <c r="Q12" s="19">
        <f t="shared" si="1"/>
        <v>0</v>
      </c>
      <c r="R12" s="19">
        <f>IF(AND($Q12,OR(IF($G12="3.重度",1,0),IF($G12="4.極重度",1,0)),IF($K12="全時",1,0),IF($L12&gt;=基本工資設定!$B$2,1,0)),1,0)</f>
        <v>0</v>
      </c>
      <c r="S12" s="19">
        <f>IF(AND($Q12,OR(IF($G12="3.重度",1,0),IF($G12="4.極重度",1,0)),IF($K12="全時",1,0),IF(基本工資設定!$B$2&gt;$L12,1,0)),1,0)</f>
        <v>0</v>
      </c>
      <c r="T12" s="19">
        <f>IF(AND($Q12,OR(IF($G12="3.重度",1,0),IF($G12="4.極重度",1,0)),IF($K12="部分工時",1,0),IF($L12&gt;=基本工資設定!$B$2,1,0)),1,0)</f>
        <v>0</v>
      </c>
      <c r="U12" s="19">
        <f>IF(AND($Q12,OR(IF($G12="3.重度",1,0),IF($G12="4.極重度",1,0)),IF($K12="部分工時",1,0),IF(AND(基本工資設定!$B$2&gt;$L12,$L12&gt;=基本工資設定!$B$3),1,0)),1,0)</f>
        <v>0</v>
      </c>
      <c r="V12" s="19">
        <f>IF(AND($Q12,OR(IF($G12="3.重度",1,0),IF($G12="4.極重度",1,0)),IF($K12="部分工時",1,0),IF(基本工資設定!$B$3&gt;$L12,1,0)),1,0)</f>
        <v>0</v>
      </c>
      <c r="W12" s="19">
        <f>IF(AND($Q12,OR(IF($G12="1.輕度",1,0),IF($G12="2.中度",1,0)),IF($K12="全時",1,0),IF($L12&gt;=基本工資設定!$B$2,1,0)),1,0)</f>
        <v>0</v>
      </c>
      <c r="X12" s="19">
        <f>IF(AND($Q12,OR(IF($G12="1.輕度",1,0),IF($G12="2.中度",1,0)),IF($K12="全時",1,0),IF(基本工資設定!$B$2&gt;$L12,1,0)),1,0)</f>
        <v>0</v>
      </c>
      <c r="Y12" s="19">
        <f>IF(AND($Q12,OR(IF($G12="1.輕度",1,0),IF($G12="2.中度",1,0)),IF($K12="部分工時",1,0),IF($L12&gt;=基本工資設定!$B$2,1,0)),1,0)</f>
        <v>0</v>
      </c>
      <c r="Z12" s="19">
        <f>IF(AND($Q12,OR(IF($G12="1.輕度",1,0),IF($G12="2.中度",1,0)),IF($K12="部分工時",1,0),IF(AND(基本工資設定!$B$2&gt;$L12,$L12&gt;=基本工資設定!$B$3),1,0)),1,0)</f>
        <v>0</v>
      </c>
      <c r="AA12" s="19">
        <f>IF(AND($Q12,OR(IF($G12="1.輕度",1,0),IF($G12="2.中度",1,0)),IF($K12="部分工時",1,0),IF(基本工資設定!$B$3&gt;$L12,1,0)),1,0)</f>
        <v>0</v>
      </c>
    </row>
    <row r="13" spans="1:27" ht="14.25">
      <c r="A13" s="19">
        <f t="shared" si="2"/>
        <v>11</v>
      </c>
      <c r="B13" s="8"/>
      <c r="C13" s="8"/>
      <c r="D13" s="9"/>
      <c r="E13" s="8"/>
      <c r="F13" s="8"/>
      <c r="G13" s="8"/>
      <c r="H13" s="9"/>
      <c r="I13" s="9"/>
      <c r="J13" s="9"/>
      <c r="K13" s="8"/>
      <c r="L13" s="10"/>
      <c r="M13" s="19" t="b">
        <f t="shared" si="0"/>
        <v>0</v>
      </c>
      <c r="N13" s="19">
        <f>IF(AND($M13,IF($H13&lt;=DATE(身障定額檢核總表!$F$7,身障定額檢核總表!$F$8,1),1,0)),1,0)</f>
        <v>0</v>
      </c>
      <c r="O13" s="19">
        <f>IF(AND(ISBLANK($I13),$M13),1,IF($E13="1.公保",
IF($I13&gt;DATE(身障定額檢核總表!$F$7,身障定額檢核總表!$F$8,1),1,0),
IF($I13&gt;=DATE(身障定額檢核總表!$F$7,身障定額檢核總表!$F$8,1),1,0)))</f>
        <v>0</v>
      </c>
      <c r="P13" s="19">
        <f>IF(AND($M13,IF($J13&lt;=DATE(身障定額檢核總表!$F$7,身障定額檢核總表!$F$8,1),1,0)),1,0)</f>
        <v>0</v>
      </c>
      <c r="Q13" s="19">
        <f t="shared" si="1"/>
        <v>0</v>
      </c>
      <c r="R13" s="19">
        <f>IF(AND($Q13,OR(IF($G13="3.重度",1,0),IF($G13="4.極重度",1,0)),IF($K13="全時",1,0),IF($L13&gt;=基本工資設定!$B$2,1,0)),1,0)</f>
        <v>0</v>
      </c>
      <c r="S13" s="19">
        <f>IF(AND($Q13,OR(IF($G13="3.重度",1,0),IF($G13="4.極重度",1,0)),IF($K13="全時",1,0),IF(基本工資設定!$B$2&gt;$L13,1,0)),1,0)</f>
        <v>0</v>
      </c>
      <c r="T13" s="19">
        <f>IF(AND($Q13,OR(IF($G13="3.重度",1,0),IF($G13="4.極重度",1,0)),IF($K13="部分工時",1,0),IF($L13&gt;=基本工資設定!$B$2,1,0)),1,0)</f>
        <v>0</v>
      </c>
      <c r="U13" s="19">
        <f>IF(AND($Q13,OR(IF($G13="3.重度",1,0),IF($G13="4.極重度",1,0)),IF($K13="部分工時",1,0),IF(AND(基本工資設定!$B$2&gt;$L13,$L13&gt;=基本工資設定!$B$3),1,0)),1,0)</f>
        <v>0</v>
      </c>
      <c r="V13" s="19">
        <f>IF(AND($Q13,OR(IF($G13="3.重度",1,0),IF($G13="4.極重度",1,0)),IF($K13="部分工時",1,0),IF(基本工資設定!$B$3&gt;$L13,1,0)),1,0)</f>
        <v>0</v>
      </c>
      <c r="W13" s="19">
        <f>IF(AND($Q13,OR(IF($G13="1.輕度",1,0),IF($G13="2.中度",1,0)),IF($K13="全時",1,0),IF($L13&gt;=基本工資設定!$B$2,1,0)),1,0)</f>
        <v>0</v>
      </c>
      <c r="X13" s="19">
        <f>IF(AND($Q13,OR(IF($G13="1.輕度",1,0),IF($G13="2.中度",1,0)),IF($K13="全時",1,0),IF(基本工資設定!$B$2&gt;$L13,1,0)),1,0)</f>
        <v>0</v>
      </c>
      <c r="Y13" s="19">
        <f>IF(AND($Q13,OR(IF($G13="1.輕度",1,0),IF($G13="2.中度",1,0)),IF($K13="部分工時",1,0),IF($L13&gt;=基本工資設定!$B$2,1,0)),1,0)</f>
        <v>0</v>
      </c>
      <c r="Z13" s="19">
        <f>IF(AND($Q13,OR(IF($G13="1.輕度",1,0),IF($G13="2.中度",1,0)),IF($K13="部分工時",1,0),IF(AND(基本工資設定!$B$2&gt;$L13,$L13&gt;=基本工資設定!$B$3),1,0)),1,0)</f>
        <v>0</v>
      </c>
      <c r="AA13" s="19">
        <f>IF(AND($Q13,OR(IF($G13="1.輕度",1,0),IF($G13="2.中度",1,0)),IF($K13="部分工時",1,0),IF(基本工資設定!$B$3&gt;$L13,1,0)),1,0)</f>
        <v>0</v>
      </c>
    </row>
    <row r="14" spans="1:27" ht="14.25">
      <c r="A14" s="19">
        <f t="shared" si="2"/>
        <v>12</v>
      </c>
      <c r="B14" s="8"/>
      <c r="C14" s="8"/>
      <c r="D14" s="9"/>
      <c r="E14" s="8"/>
      <c r="F14" s="8"/>
      <c r="G14" s="8"/>
      <c r="H14" s="9"/>
      <c r="I14" s="9"/>
      <c r="J14" s="9"/>
      <c r="K14" s="8"/>
      <c r="L14" s="10"/>
      <c r="M14" s="19" t="b">
        <f t="shared" si="0"/>
        <v>0</v>
      </c>
      <c r="N14" s="19">
        <f>IF(AND($M14,IF($H14&lt;=DATE(身障定額檢核總表!$F$7,身障定額檢核總表!$F$8,1),1,0)),1,0)</f>
        <v>0</v>
      </c>
      <c r="O14" s="19">
        <f>IF(AND(ISBLANK($I14),$M14),1,IF($E14="1.公保",
IF($I14&gt;DATE(身障定額檢核總表!$F$7,身障定額檢核總表!$F$8,1),1,0),
IF($I14&gt;=DATE(身障定額檢核總表!$F$7,身障定額檢核總表!$F$8,1),1,0)))</f>
        <v>0</v>
      </c>
      <c r="P14" s="19">
        <f>IF(AND($M14,IF($J14&lt;=DATE(身障定額檢核總表!$F$7,身障定額檢核總表!$F$8,1),1,0)),1,0)</f>
        <v>0</v>
      </c>
      <c r="Q14" s="19">
        <f t="shared" si="1"/>
        <v>0</v>
      </c>
      <c r="R14" s="19">
        <f>IF(AND($Q14,OR(IF($G14="3.重度",1,0),IF($G14="4.極重度",1,0)),IF($K14="全時",1,0),IF($L14&gt;=基本工資設定!$B$2,1,0)),1,0)</f>
        <v>0</v>
      </c>
      <c r="S14" s="19">
        <f>IF(AND($Q14,OR(IF($G14="3.重度",1,0),IF($G14="4.極重度",1,0)),IF($K14="全時",1,0),IF(基本工資設定!$B$2&gt;$L14,1,0)),1,0)</f>
        <v>0</v>
      </c>
      <c r="T14" s="19">
        <f>IF(AND($Q14,OR(IF($G14="3.重度",1,0),IF($G14="4.極重度",1,0)),IF($K14="部分工時",1,0),IF($L14&gt;=基本工資設定!$B$2,1,0)),1,0)</f>
        <v>0</v>
      </c>
      <c r="U14" s="19">
        <f>IF(AND($Q14,OR(IF($G14="3.重度",1,0),IF($G14="4.極重度",1,0)),IF($K14="部分工時",1,0),IF(AND(基本工資設定!$B$2&gt;$L14,$L14&gt;=基本工資設定!$B$3),1,0)),1,0)</f>
        <v>0</v>
      </c>
      <c r="V14" s="19">
        <f>IF(AND($Q14,OR(IF($G14="3.重度",1,0),IF($G14="4.極重度",1,0)),IF($K14="部分工時",1,0),IF(基本工資設定!$B$3&gt;$L14,1,0)),1,0)</f>
        <v>0</v>
      </c>
      <c r="W14" s="19">
        <f>IF(AND($Q14,OR(IF($G14="1.輕度",1,0),IF($G14="2.中度",1,0)),IF($K14="全時",1,0),IF($L14&gt;=基本工資設定!$B$2,1,0)),1,0)</f>
        <v>0</v>
      </c>
      <c r="X14" s="19">
        <f>IF(AND($Q14,OR(IF($G14="1.輕度",1,0),IF($G14="2.中度",1,0)),IF($K14="全時",1,0),IF(基本工資設定!$B$2&gt;$L14,1,0)),1,0)</f>
        <v>0</v>
      </c>
      <c r="Y14" s="19">
        <f>IF(AND($Q14,OR(IF($G14="1.輕度",1,0),IF($G14="2.中度",1,0)),IF($K14="部分工時",1,0),IF($L14&gt;=基本工資設定!$B$2,1,0)),1,0)</f>
        <v>0</v>
      </c>
      <c r="Z14" s="19">
        <f>IF(AND($Q14,OR(IF($G14="1.輕度",1,0),IF($G14="2.中度",1,0)),IF($K14="部分工時",1,0),IF(AND(基本工資設定!$B$2&gt;$L14,$L14&gt;=基本工資設定!$B$3),1,0)),1,0)</f>
        <v>0</v>
      </c>
      <c r="AA14" s="19">
        <f>IF(AND($Q14,OR(IF($G14="1.輕度",1,0),IF($G14="2.中度",1,0)),IF($K14="部分工時",1,0),IF(基本工資設定!$B$3&gt;$L14,1,0)),1,0)</f>
        <v>0</v>
      </c>
    </row>
    <row r="15" spans="1:27" ht="14.25">
      <c r="A15" s="19">
        <f t="shared" si="2"/>
        <v>13</v>
      </c>
      <c r="B15" s="8"/>
      <c r="C15" s="8"/>
      <c r="D15" s="9"/>
      <c r="E15" s="8"/>
      <c r="F15" s="8"/>
      <c r="G15" s="8"/>
      <c r="H15" s="9"/>
      <c r="I15" s="9"/>
      <c r="J15" s="9"/>
      <c r="K15" s="8"/>
      <c r="L15" s="10"/>
      <c r="M15" s="19" t="b">
        <f t="shared" si="0"/>
        <v>0</v>
      </c>
      <c r="N15" s="19">
        <f>IF(AND($M15,IF($H15&lt;=DATE(身障定額檢核總表!$F$7,身障定額檢核總表!$F$8,1),1,0)),1,0)</f>
        <v>0</v>
      </c>
      <c r="O15" s="19">
        <f>IF(AND(ISBLANK($I15),$M15),1,IF($E15="1.公保",
IF($I15&gt;DATE(身障定額檢核總表!$F$7,身障定額檢核總表!$F$8,1),1,0),
IF($I15&gt;=DATE(身障定額檢核總表!$F$7,身障定額檢核總表!$F$8,1),1,0)))</f>
        <v>0</v>
      </c>
      <c r="P15" s="19">
        <f>IF(AND($M15,IF($J15&lt;=DATE(身障定額檢核總表!$F$7,身障定額檢核總表!$F$8,1),1,0)),1,0)</f>
        <v>0</v>
      </c>
      <c r="Q15" s="19">
        <f t="shared" si="1"/>
        <v>0</v>
      </c>
      <c r="R15" s="19">
        <f>IF(AND($Q15,OR(IF($G15="3.重度",1,0),IF($G15="4.極重度",1,0)),IF($K15="全時",1,0),IF($L15&gt;=基本工資設定!$B$2,1,0)),1,0)</f>
        <v>0</v>
      </c>
      <c r="S15" s="19">
        <f>IF(AND($Q15,OR(IF($G15="3.重度",1,0),IF($G15="4.極重度",1,0)),IF($K15="全時",1,0),IF(基本工資設定!$B$2&gt;$L15,1,0)),1,0)</f>
        <v>0</v>
      </c>
      <c r="T15" s="19">
        <f>IF(AND($Q15,OR(IF($G15="3.重度",1,0),IF($G15="4.極重度",1,0)),IF($K15="部分工時",1,0),IF($L15&gt;=基本工資設定!$B$2,1,0)),1,0)</f>
        <v>0</v>
      </c>
      <c r="U15" s="19">
        <f>IF(AND($Q15,OR(IF($G15="3.重度",1,0),IF($G15="4.極重度",1,0)),IF($K15="部分工時",1,0),IF(AND(基本工資設定!$B$2&gt;$L15,$L15&gt;=基本工資設定!$B$3),1,0)),1,0)</f>
        <v>0</v>
      </c>
      <c r="V15" s="19">
        <f>IF(AND($Q15,OR(IF($G15="3.重度",1,0),IF($G15="4.極重度",1,0)),IF($K15="部分工時",1,0),IF(基本工資設定!$B$3&gt;$L15,1,0)),1,0)</f>
        <v>0</v>
      </c>
      <c r="W15" s="19">
        <f>IF(AND($Q15,OR(IF($G15="1.輕度",1,0),IF($G15="2.中度",1,0)),IF($K15="全時",1,0),IF($L15&gt;=基本工資設定!$B$2,1,0)),1,0)</f>
        <v>0</v>
      </c>
      <c r="X15" s="19">
        <f>IF(AND($Q15,OR(IF($G15="1.輕度",1,0),IF($G15="2.中度",1,0)),IF($K15="全時",1,0),IF(基本工資設定!$B$2&gt;$L15,1,0)),1,0)</f>
        <v>0</v>
      </c>
      <c r="Y15" s="19">
        <f>IF(AND($Q15,OR(IF($G15="1.輕度",1,0),IF($G15="2.中度",1,0)),IF($K15="部分工時",1,0),IF($L15&gt;=基本工資設定!$B$2,1,0)),1,0)</f>
        <v>0</v>
      </c>
      <c r="Z15" s="19">
        <f>IF(AND($Q15,OR(IF($G15="1.輕度",1,0),IF($G15="2.中度",1,0)),IF($K15="部分工時",1,0),IF(AND(基本工資設定!$B$2&gt;$L15,$L15&gt;=基本工資設定!$B$3),1,0)),1,0)</f>
        <v>0</v>
      </c>
      <c r="AA15" s="19">
        <f>IF(AND($Q15,OR(IF($G15="1.輕度",1,0),IF($G15="2.中度",1,0)),IF($K15="部分工時",1,0),IF(基本工資設定!$B$3&gt;$L15,1,0)),1,0)</f>
        <v>0</v>
      </c>
    </row>
    <row r="16" spans="1:27" ht="14.25">
      <c r="A16" s="19">
        <f t="shared" si="2"/>
        <v>14</v>
      </c>
      <c r="B16" s="8"/>
      <c r="C16" s="8"/>
      <c r="D16" s="9"/>
      <c r="E16" s="8"/>
      <c r="F16" s="8"/>
      <c r="G16" s="8"/>
      <c r="H16" s="9"/>
      <c r="I16" s="9"/>
      <c r="J16" s="9"/>
      <c r="K16" s="8"/>
      <c r="L16" s="10"/>
      <c r="M16" s="19" t="b">
        <f t="shared" si="0"/>
        <v>0</v>
      </c>
      <c r="N16" s="19">
        <f>IF(AND($M16,IF($H16&lt;=DATE(身障定額檢核總表!$F$7,身障定額檢核總表!$F$8,1),1,0)),1,0)</f>
        <v>0</v>
      </c>
      <c r="O16" s="19">
        <f>IF(AND(ISBLANK($I16),$M16),1,IF($E16="1.公保",
IF($I16&gt;DATE(身障定額檢核總表!$F$7,身障定額檢核總表!$F$8,1),1,0),
IF($I16&gt;=DATE(身障定額檢核總表!$F$7,身障定額檢核總表!$F$8,1),1,0)))</f>
        <v>0</v>
      </c>
      <c r="P16" s="19">
        <f>IF(AND($M16,IF($J16&lt;=DATE(身障定額檢核總表!$F$7,身障定額檢核總表!$F$8,1),1,0)),1,0)</f>
        <v>0</v>
      </c>
      <c r="Q16" s="19">
        <f t="shared" si="1"/>
        <v>0</v>
      </c>
      <c r="R16" s="19">
        <f>IF(AND($Q16,OR(IF($G16="3.重度",1,0),IF($G16="4.極重度",1,0)),IF($K16="全時",1,0),IF($L16&gt;=基本工資設定!$B$2,1,0)),1,0)</f>
        <v>0</v>
      </c>
      <c r="S16" s="19">
        <f>IF(AND($Q16,OR(IF($G16="3.重度",1,0),IF($G16="4.極重度",1,0)),IF($K16="全時",1,0),IF(基本工資設定!$B$2&gt;$L16,1,0)),1,0)</f>
        <v>0</v>
      </c>
      <c r="T16" s="19">
        <f>IF(AND($Q16,OR(IF($G16="3.重度",1,0),IF($G16="4.極重度",1,0)),IF($K16="部分工時",1,0),IF($L16&gt;=基本工資設定!$B$2,1,0)),1,0)</f>
        <v>0</v>
      </c>
      <c r="U16" s="19">
        <f>IF(AND($Q16,OR(IF($G16="3.重度",1,0),IF($G16="4.極重度",1,0)),IF($K16="部分工時",1,0),IF(AND(基本工資設定!$B$2&gt;$L16,$L16&gt;=基本工資設定!$B$3),1,0)),1,0)</f>
        <v>0</v>
      </c>
      <c r="V16" s="19">
        <f>IF(AND($Q16,OR(IF($G16="3.重度",1,0),IF($G16="4.極重度",1,0)),IF($K16="部分工時",1,0),IF(基本工資設定!$B$3&gt;$L16,1,0)),1,0)</f>
        <v>0</v>
      </c>
      <c r="W16" s="19">
        <f>IF(AND($Q16,OR(IF($G16="1.輕度",1,0),IF($G16="2.中度",1,0)),IF($K16="全時",1,0),IF($L16&gt;=基本工資設定!$B$2,1,0)),1,0)</f>
        <v>0</v>
      </c>
      <c r="X16" s="19">
        <f>IF(AND($Q16,OR(IF($G16="1.輕度",1,0),IF($G16="2.中度",1,0)),IF($K16="全時",1,0),IF(基本工資設定!$B$2&gt;$L16,1,0)),1,0)</f>
        <v>0</v>
      </c>
      <c r="Y16" s="19">
        <f>IF(AND($Q16,OR(IF($G16="1.輕度",1,0),IF($G16="2.中度",1,0)),IF($K16="部分工時",1,0),IF($L16&gt;=基本工資設定!$B$2,1,0)),1,0)</f>
        <v>0</v>
      </c>
      <c r="Z16" s="19">
        <f>IF(AND($Q16,OR(IF($G16="1.輕度",1,0),IF($G16="2.中度",1,0)),IF($K16="部分工時",1,0),IF(AND(基本工資設定!$B$2&gt;$L16,$L16&gt;=基本工資設定!$B$3),1,0)),1,0)</f>
        <v>0</v>
      </c>
      <c r="AA16" s="19">
        <f>IF(AND($Q16,OR(IF($G16="1.輕度",1,0),IF($G16="2.中度",1,0)),IF($K16="部分工時",1,0),IF(基本工資設定!$B$3&gt;$L16,1,0)),1,0)</f>
        <v>0</v>
      </c>
    </row>
    <row r="17" spans="1:27" ht="14.25">
      <c r="A17" s="19">
        <f t="shared" si="2"/>
        <v>15</v>
      </c>
      <c r="B17" s="8"/>
      <c r="C17" s="8"/>
      <c r="D17" s="9"/>
      <c r="E17" s="8"/>
      <c r="F17" s="8"/>
      <c r="G17" s="8"/>
      <c r="H17" s="9"/>
      <c r="I17" s="9"/>
      <c r="J17" s="9"/>
      <c r="K17" s="8"/>
      <c r="L17" s="10"/>
      <c r="M17" s="19" t="b">
        <f t="shared" si="0"/>
        <v>0</v>
      </c>
      <c r="N17" s="19">
        <f>IF(AND($M17,IF($H17&lt;=DATE(身障定額檢核總表!$F$7,身障定額檢核總表!$F$8,1),1,0)),1,0)</f>
        <v>0</v>
      </c>
      <c r="O17" s="19">
        <f>IF(AND(ISBLANK($I17),$M17),1,IF($E17="1.公保",
IF($I17&gt;DATE(身障定額檢核總表!$F$7,身障定額檢核總表!$F$8,1),1,0),
IF($I17&gt;=DATE(身障定額檢核總表!$F$7,身障定額檢核總表!$F$8,1),1,0)))</f>
        <v>0</v>
      </c>
      <c r="P17" s="19">
        <f>IF(AND($M17,IF($J17&lt;=DATE(身障定額檢核總表!$F$7,身障定額檢核總表!$F$8,1),1,0)),1,0)</f>
        <v>0</v>
      </c>
      <c r="Q17" s="19">
        <f t="shared" si="1"/>
        <v>0</v>
      </c>
      <c r="R17" s="19">
        <f>IF(AND($Q17,OR(IF($G17="3.重度",1,0),IF($G17="4.極重度",1,0)),IF($K17="全時",1,0),IF($L17&gt;=基本工資設定!$B$2,1,0)),1,0)</f>
        <v>0</v>
      </c>
      <c r="S17" s="19">
        <f>IF(AND($Q17,OR(IF($G17="3.重度",1,0),IF($G17="4.極重度",1,0)),IF($K17="全時",1,0),IF(基本工資設定!$B$2&gt;$L17,1,0)),1,0)</f>
        <v>0</v>
      </c>
      <c r="T17" s="19">
        <f>IF(AND($Q17,OR(IF($G17="3.重度",1,0),IF($G17="4.極重度",1,0)),IF($K17="部分工時",1,0),IF($L17&gt;=基本工資設定!$B$2,1,0)),1,0)</f>
        <v>0</v>
      </c>
      <c r="U17" s="19">
        <f>IF(AND($Q17,OR(IF($G17="3.重度",1,0),IF($G17="4.極重度",1,0)),IF($K17="部分工時",1,0),IF(AND(基本工資設定!$B$2&gt;$L17,$L17&gt;=基本工資設定!$B$3),1,0)),1,0)</f>
        <v>0</v>
      </c>
      <c r="V17" s="19">
        <f>IF(AND($Q17,OR(IF($G17="3.重度",1,0),IF($G17="4.極重度",1,0)),IF($K17="部分工時",1,0),IF(基本工資設定!$B$3&gt;$L17,1,0)),1,0)</f>
        <v>0</v>
      </c>
      <c r="W17" s="19">
        <f>IF(AND($Q17,OR(IF($G17="1.輕度",1,0),IF($G17="2.中度",1,0)),IF($K17="全時",1,0),IF($L17&gt;=基本工資設定!$B$2,1,0)),1,0)</f>
        <v>0</v>
      </c>
      <c r="X17" s="19">
        <f>IF(AND($Q17,OR(IF($G17="1.輕度",1,0),IF($G17="2.中度",1,0)),IF($K17="全時",1,0),IF(基本工資設定!$B$2&gt;$L17,1,0)),1,0)</f>
        <v>0</v>
      </c>
      <c r="Y17" s="19">
        <f>IF(AND($Q17,OR(IF($G17="1.輕度",1,0),IF($G17="2.中度",1,0)),IF($K17="部分工時",1,0),IF($L17&gt;=基本工資設定!$B$2,1,0)),1,0)</f>
        <v>0</v>
      </c>
      <c r="Z17" s="19">
        <f>IF(AND($Q17,OR(IF($G17="1.輕度",1,0),IF($G17="2.中度",1,0)),IF($K17="部分工時",1,0),IF(AND(基本工資設定!$B$2&gt;$L17,$L17&gt;=基本工資設定!$B$3),1,0)),1,0)</f>
        <v>0</v>
      </c>
      <c r="AA17" s="19">
        <f>IF(AND($Q17,OR(IF($G17="1.輕度",1,0),IF($G17="2.中度",1,0)),IF($K17="部分工時",1,0),IF(基本工資設定!$B$3&gt;$L17,1,0)),1,0)</f>
        <v>0</v>
      </c>
    </row>
    <row r="18" spans="1:27" ht="14.25">
      <c r="A18" s="19">
        <f t="shared" si="2"/>
        <v>16</v>
      </c>
      <c r="B18" s="8"/>
      <c r="C18" s="8"/>
      <c r="D18" s="9"/>
      <c r="E18" s="8"/>
      <c r="F18" s="8"/>
      <c r="G18" s="8"/>
      <c r="H18" s="9"/>
      <c r="I18" s="9"/>
      <c r="J18" s="9"/>
      <c r="K18" s="8"/>
      <c r="L18" s="10"/>
      <c r="M18" s="19" t="b">
        <f t="shared" si="0"/>
        <v>0</v>
      </c>
      <c r="N18" s="19">
        <f>IF(AND($M18,IF($H18&lt;=DATE(身障定額檢核總表!$F$7,身障定額檢核總表!$F$8,1),1,0)),1,0)</f>
        <v>0</v>
      </c>
      <c r="O18" s="19">
        <f>IF(AND(ISBLANK($I18),$M18),1,IF($E18="1.公保",
IF($I18&gt;DATE(身障定額檢核總表!$F$7,身障定額檢核總表!$F$8,1),1,0),
IF($I18&gt;=DATE(身障定額檢核總表!$F$7,身障定額檢核總表!$F$8,1),1,0)))</f>
        <v>0</v>
      </c>
      <c r="P18" s="19">
        <f>IF(AND($M18,IF($J18&lt;=DATE(身障定額檢核總表!$F$7,身障定額檢核總表!$F$8,1),1,0)),1,0)</f>
        <v>0</v>
      </c>
      <c r="Q18" s="19">
        <f t="shared" si="1"/>
        <v>0</v>
      </c>
      <c r="R18" s="19">
        <f>IF(AND($Q18,OR(IF($G18="3.重度",1,0),IF($G18="4.極重度",1,0)),IF($K18="全時",1,0),IF($L18&gt;=基本工資設定!$B$2,1,0)),1,0)</f>
        <v>0</v>
      </c>
      <c r="S18" s="19">
        <f>IF(AND($Q18,OR(IF($G18="3.重度",1,0),IF($G18="4.極重度",1,0)),IF($K18="全時",1,0),IF(基本工資設定!$B$2&gt;$L18,1,0)),1,0)</f>
        <v>0</v>
      </c>
      <c r="T18" s="19">
        <f>IF(AND($Q18,OR(IF($G18="3.重度",1,0),IF($G18="4.極重度",1,0)),IF($K18="部分工時",1,0),IF($L18&gt;=基本工資設定!$B$2,1,0)),1,0)</f>
        <v>0</v>
      </c>
      <c r="U18" s="19">
        <f>IF(AND($Q18,OR(IF($G18="3.重度",1,0),IF($G18="4.極重度",1,0)),IF($K18="部分工時",1,0),IF(AND(基本工資設定!$B$2&gt;$L18,$L18&gt;=基本工資設定!$B$3),1,0)),1,0)</f>
        <v>0</v>
      </c>
      <c r="V18" s="19">
        <f>IF(AND($Q18,OR(IF($G18="3.重度",1,0),IF($G18="4.極重度",1,0)),IF($K18="部分工時",1,0),IF(基本工資設定!$B$3&gt;$L18,1,0)),1,0)</f>
        <v>0</v>
      </c>
      <c r="W18" s="19">
        <f>IF(AND($Q18,OR(IF($G18="1.輕度",1,0),IF($G18="2.中度",1,0)),IF($K18="全時",1,0),IF($L18&gt;=基本工資設定!$B$2,1,0)),1,0)</f>
        <v>0</v>
      </c>
      <c r="X18" s="19">
        <f>IF(AND($Q18,OR(IF($G18="1.輕度",1,0),IF($G18="2.中度",1,0)),IF($K18="全時",1,0),IF(基本工資設定!$B$2&gt;$L18,1,0)),1,0)</f>
        <v>0</v>
      </c>
      <c r="Y18" s="19">
        <f>IF(AND($Q18,OR(IF($G18="1.輕度",1,0),IF($G18="2.中度",1,0)),IF($K18="部分工時",1,0),IF($L18&gt;=基本工資設定!$B$2,1,0)),1,0)</f>
        <v>0</v>
      </c>
      <c r="Z18" s="19">
        <f>IF(AND($Q18,OR(IF($G18="1.輕度",1,0),IF($G18="2.中度",1,0)),IF($K18="部分工時",1,0),IF(AND(基本工資設定!$B$2&gt;$L18,$L18&gt;=基本工資設定!$B$3),1,0)),1,0)</f>
        <v>0</v>
      </c>
      <c r="AA18" s="19">
        <f>IF(AND($Q18,OR(IF($G18="1.輕度",1,0),IF($G18="2.中度",1,0)),IF($K18="部分工時",1,0),IF(基本工資設定!$B$3&gt;$L18,1,0)),1,0)</f>
        <v>0</v>
      </c>
    </row>
    <row r="19" spans="1:27" ht="14.25">
      <c r="A19" s="19">
        <f t="shared" si="2"/>
        <v>17</v>
      </c>
      <c r="B19" s="8"/>
      <c r="C19" s="8"/>
      <c r="D19" s="9"/>
      <c r="E19" s="8"/>
      <c r="F19" s="8"/>
      <c r="G19" s="8"/>
      <c r="H19" s="9"/>
      <c r="I19" s="9"/>
      <c r="J19" s="9"/>
      <c r="K19" s="8"/>
      <c r="L19" s="10"/>
      <c r="M19" s="19" t="b">
        <f t="shared" si="0"/>
        <v>0</v>
      </c>
      <c r="N19" s="19">
        <f>IF(AND($M19,IF($H19&lt;=DATE(身障定額檢核總表!$F$7,身障定額檢核總表!$F$8,1),1,0)),1,0)</f>
        <v>0</v>
      </c>
      <c r="O19" s="19">
        <f>IF(AND(ISBLANK($I19),$M19),1,IF($E19="1.公保",
IF($I19&gt;DATE(身障定額檢核總表!$F$7,身障定額檢核總表!$F$8,1),1,0),
IF($I19&gt;=DATE(身障定額檢核總表!$F$7,身障定額檢核總表!$F$8,1),1,0)))</f>
        <v>0</v>
      </c>
      <c r="P19" s="19">
        <f>IF(AND($M19,IF($J19&lt;=DATE(身障定額檢核總表!$F$7,身障定額檢核總表!$F$8,1),1,0)),1,0)</f>
        <v>0</v>
      </c>
      <c r="Q19" s="19">
        <f t="shared" si="1"/>
        <v>0</v>
      </c>
      <c r="R19" s="19">
        <f>IF(AND($Q19,OR(IF($G19="3.重度",1,0),IF($G19="4.極重度",1,0)),IF($K19="全時",1,0),IF($L19&gt;=基本工資設定!$B$2,1,0)),1,0)</f>
        <v>0</v>
      </c>
      <c r="S19" s="19">
        <f>IF(AND($Q19,OR(IF($G19="3.重度",1,0),IF($G19="4.極重度",1,0)),IF($K19="全時",1,0),IF(基本工資設定!$B$2&gt;$L19,1,0)),1,0)</f>
        <v>0</v>
      </c>
      <c r="T19" s="19">
        <f>IF(AND($Q19,OR(IF($G19="3.重度",1,0),IF($G19="4.極重度",1,0)),IF($K19="部分工時",1,0),IF($L19&gt;=基本工資設定!$B$2,1,0)),1,0)</f>
        <v>0</v>
      </c>
      <c r="U19" s="19">
        <f>IF(AND($Q19,OR(IF($G19="3.重度",1,0),IF($G19="4.極重度",1,0)),IF($K19="部分工時",1,0),IF(AND(基本工資設定!$B$2&gt;$L19,$L19&gt;=基本工資設定!$B$3),1,0)),1,0)</f>
        <v>0</v>
      </c>
      <c r="V19" s="19">
        <f>IF(AND($Q19,OR(IF($G19="3.重度",1,0),IF($G19="4.極重度",1,0)),IF($K19="部分工時",1,0),IF(基本工資設定!$B$3&gt;$L19,1,0)),1,0)</f>
        <v>0</v>
      </c>
      <c r="W19" s="19">
        <f>IF(AND($Q19,OR(IF($G19="1.輕度",1,0),IF($G19="2.中度",1,0)),IF($K19="全時",1,0),IF($L19&gt;=基本工資設定!$B$2,1,0)),1,0)</f>
        <v>0</v>
      </c>
      <c r="X19" s="19">
        <f>IF(AND($Q19,OR(IF($G19="1.輕度",1,0),IF($G19="2.中度",1,0)),IF($K19="全時",1,0),IF(基本工資設定!$B$2&gt;$L19,1,0)),1,0)</f>
        <v>0</v>
      </c>
      <c r="Y19" s="19">
        <f>IF(AND($Q19,OR(IF($G19="1.輕度",1,0),IF($G19="2.中度",1,0)),IF($K19="部分工時",1,0),IF($L19&gt;=基本工資設定!$B$2,1,0)),1,0)</f>
        <v>0</v>
      </c>
      <c r="Z19" s="19">
        <f>IF(AND($Q19,OR(IF($G19="1.輕度",1,0),IF($G19="2.中度",1,0)),IF($K19="部分工時",1,0),IF(AND(基本工資設定!$B$2&gt;$L19,$L19&gt;=基本工資設定!$B$3),1,0)),1,0)</f>
        <v>0</v>
      </c>
      <c r="AA19" s="19">
        <f>IF(AND($Q19,OR(IF($G19="1.輕度",1,0),IF($G19="2.中度",1,0)),IF($K19="部分工時",1,0),IF(基本工資設定!$B$3&gt;$L19,1,0)),1,0)</f>
        <v>0</v>
      </c>
    </row>
    <row r="20" spans="1:27" ht="14.25">
      <c r="A20" s="19">
        <f t="shared" si="2"/>
        <v>18</v>
      </c>
      <c r="B20" s="8"/>
      <c r="C20" s="8"/>
      <c r="D20" s="9"/>
      <c r="E20" s="8"/>
      <c r="F20" s="8"/>
      <c r="G20" s="8"/>
      <c r="H20" s="9"/>
      <c r="I20" s="9"/>
      <c r="J20" s="9"/>
      <c r="K20" s="8"/>
      <c r="L20" s="10"/>
      <c r="M20" s="19" t="b">
        <f t="shared" si="0"/>
        <v>0</v>
      </c>
      <c r="N20" s="19">
        <f>IF(AND($M20,IF($H20&lt;=DATE(身障定額檢核總表!$F$7,身障定額檢核總表!$F$8,1),1,0)),1,0)</f>
        <v>0</v>
      </c>
      <c r="O20" s="19">
        <f>IF(AND(ISBLANK($I20),$M20),1,IF($E20="1.公保",
IF($I20&gt;DATE(身障定額檢核總表!$F$7,身障定額檢核總表!$F$8,1),1,0),
IF($I20&gt;=DATE(身障定額檢核總表!$F$7,身障定額檢核總表!$F$8,1),1,0)))</f>
        <v>0</v>
      </c>
      <c r="P20" s="19">
        <f>IF(AND($M20,IF($J20&lt;=DATE(身障定額檢核總表!$F$7,身障定額檢核總表!$F$8,1),1,0)),1,0)</f>
        <v>0</v>
      </c>
      <c r="Q20" s="19">
        <f t="shared" si="1"/>
        <v>0</v>
      </c>
      <c r="R20" s="19">
        <f>IF(AND($Q20,OR(IF($G20="3.重度",1,0),IF($G20="4.極重度",1,0)),IF($K20="全時",1,0),IF($L20&gt;=基本工資設定!$B$2,1,0)),1,0)</f>
        <v>0</v>
      </c>
      <c r="S20" s="19">
        <f>IF(AND($Q20,OR(IF($G20="3.重度",1,0),IF($G20="4.極重度",1,0)),IF($K20="全時",1,0),IF(基本工資設定!$B$2&gt;$L20,1,0)),1,0)</f>
        <v>0</v>
      </c>
      <c r="T20" s="19">
        <f>IF(AND($Q20,OR(IF($G20="3.重度",1,0),IF($G20="4.極重度",1,0)),IF($K20="部分工時",1,0),IF($L20&gt;=基本工資設定!$B$2,1,0)),1,0)</f>
        <v>0</v>
      </c>
      <c r="U20" s="19">
        <f>IF(AND($Q20,OR(IF($G20="3.重度",1,0),IF($G20="4.極重度",1,0)),IF($K20="部分工時",1,0),IF(AND(基本工資設定!$B$2&gt;$L20,$L20&gt;=基本工資設定!$B$3),1,0)),1,0)</f>
        <v>0</v>
      </c>
      <c r="V20" s="19">
        <f>IF(AND($Q20,OR(IF($G20="3.重度",1,0),IF($G20="4.極重度",1,0)),IF($K20="部分工時",1,0),IF(基本工資設定!$B$3&gt;$L20,1,0)),1,0)</f>
        <v>0</v>
      </c>
      <c r="W20" s="19">
        <f>IF(AND($Q20,OR(IF($G20="1.輕度",1,0),IF($G20="2.中度",1,0)),IF($K20="全時",1,0),IF($L20&gt;=基本工資設定!$B$2,1,0)),1,0)</f>
        <v>0</v>
      </c>
      <c r="X20" s="19">
        <f>IF(AND($Q20,OR(IF($G20="1.輕度",1,0),IF($G20="2.中度",1,0)),IF($K20="全時",1,0),IF(基本工資設定!$B$2&gt;$L20,1,0)),1,0)</f>
        <v>0</v>
      </c>
      <c r="Y20" s="19">
        <f>IF(AND($Q20,OR(IF($G20="1.輕度",1,0),IF($G20="2.中度",1,0)),IF($K20="部分工時",1,0),IF($L20&gt;=基本工資設定!$B$2,1,0)),1,0)</f>
        <v>0</v>
      </c>
      <c r="Z20" s="19">
        <f>IF(AND($Q20,OR(IF($G20="1.輕度",1,0),IF($G20="2.中度",1,0)),IF($K20="部分工時",1,0),IF(AND(基本工資設定!$B$2&gt;$L20,$L20&gt;=基本工資設定!$B$3),1,0)),1,0)</f>
        <v>0</v>
      </c>
      <c r="AA20" s="19">
        <f>IF(AND($Q20,OR(IF($G20="1.輕度",1,0),IF($G20="2.中度",1,0)),IF($K20="部分工時",1,0),IF(基本工資設定!$B$3&gt;$L20,1,0)),1,0)</f>
        <v>0</v>
      </c>
    </row>
    <row r="21" spans="1:27" ht="14.25">
      <c r="A21" s="19">
        <f t="shared" si="2"/>
        <v>19</v>
      </c>
      <c r="B21" s="8"/>
      <c r="C21" s="8"/>
      <c r="D21" s="9"/>
      <c r="E21" s="8"/>
      <c r="F21" s="8"/>
      <c r="G21" s="8"/>
      <c r="H21" s="9"/>
      <c r="I21" s="9"/>
      <c r="J21" s="9"/>
      <c r="K21" s="8"/>
      <c r="L21" s="10"/>
      <c r="M21" s="19" t="b">
        <f t="shared" si="0"/>
        <v>0</v>
      </c>
      <c r="N21" s="19">
        <f>IF(AND($M21,IF($H21&lt;=DATE(身障定額檢核總表!$F$7,身障定額檢核總表!$F$8,1),1,0)),1,0)</f>
        <v>0</v>
      </c>
      <c r="O21" s="19">
        <f>IF(AND(ISBLANK($I21),$M21),1,IF($E21="1.公保",
IF($I21&gt;DATE(身障定額檢核總表!$F$7,身障定額檢核總表!$F$8,1),1,0),
IF($I21&gt;=DATE(身障定額檢核總表!$F$7,身障定額檢核總表!$F$8,1),1,0)))</f>
        <v>0</v>
      </c>
      <c r="P21" s="19">
        <f>IF(AND($M21,IF($J21&lt;=DATE(身障定額檢核總表!$F$7,身障定額檢核總表!$F$8,1),1,0)),1,0)</f>
        <v>0</v>
      </c>
      <c r="Q21" s="19">
        <f t="shared" si="1"/>
        <v>0</v>
      </c>
      <c r="R21" s="19">
        <f>IF(AND($Q21,OR(IF($G21="3.重度",1,0),IF($G21="4.極重度",1,0)),IF($K21="全時",1,0),IF($L21&gt;=基本工資設定!$B$2,1,0)),1,0)</f>
        <v>0</v>
      </c>
      <c r="S21" s="19">
        <f>IF(AND($Q21,OR(IF($G21="3.重度",1,0),IF($G21="4.極重度",1,0)),IF($K21="全時",1,0),IF(基本工資設定!$B$2&gt;$L21,1,0)),1,0)</f>
        <v>0</v>
      </c>
      <c r="T21" s="19">
        <f>IF(AND($Q21,OR(IF($G21="3.重度",1,0),IF($G21="4.極重度",1,0)),IF($K21="部分工時",1,0),IF($L21&gt;=基本工資設定!$B$2,1,0)),1,0)</f>
        <v>0</v>
      </c>
      <c r="U21" s="19">
        <f>IF(AND($Q21,OR(IF($G21="3.重度",1,0),IF($G21="4.極重度",1,0)),IF($K21="部分工時",1,0),IF(AND(基本工資設定!$B$2&gt;$L21,$L21&gt;=基本工資設定!$B$3),1,0)),1,0)</f>
        <v>0</v>
      </c>
      <c r="V21" s="19">
        <f>IF(AND($Q21,OR(IF($G21="3.重度",1,0),IF($G21="4.極重度",1,0)),IF($K21="部分工時",1,0),IF(基本工資設定!$B$3&gt;$L21,1,0)),1,0)</f>
        <v>0</v>
      </c>
      <c r="W21" s="19">
        <f>IF(AND($Q21,OR(IF($G21="1.輕度",1,0),IF($G21="2.中度",1,0)),IF($K21="全時",1,0),IF($L21&gt;=基本工資設定!$B$2,1,0)),1,0)</f>
        <v>0</v>
      </c>
      <c r="X21" s="19">
        <f>IF(AND($Q21,OR(IF($G21="1.輕度",1,0),IF($G21="2.中度",1,0)),IF($K21="全時",1,0),IF(基本工資設定!$B$2&gt;$L21,1,0)),1,0)</f>
        <v>0</v>
      </c>
      <c r="Y21" s="19">
        <f>IF(AND($Q21,OR(IF($G21="1.輕度",1,0),IF($G21="2.中度",1,0)),IF($K21="部分工時",1,0),IF($L21&gt;=基本工資設定!$B$2,1,0)),1,0)</f>
        <v>0</v>
      </c>
      <c r="Z21" s="19">
        <f>IF(AND($Q21,OR(IF($G21="1.輕度",1,0),IF($G21="2.中度",1,0)),IF($K21="部分工時",1,0),IF(AND(基本工資設定!$B$2&gt;$L21,$L21&gt;=基本工資設定!$B$3),1,0)),1,0)</f>
        <v>0</v>
      </c>
      <c r="AA21" s="19">
        <f>IF(AND($Q21,OR(IF($G21="1.輕度",1,0),IF($G21="2.中度",1,0)),IF($K21="部分工時",1,0),IF(基本工資設定!$B$3&gt;$L21,1,0)),1,0)</f>
        <v>0</v>
      </c>
    </row>
    <row r="22" spans="1:27" ht="14.25">
      <c r="A22" s="19">
        <f t="shared" si="2"/>
        <v>20</v>
      </c>
      <c r="B22" s="8"/>
      <c r="C22" s="8"/>
      <c r="D22" s="9"/>
      <c r="E22" s="8"/>
      <c r="F22" s="8"/>
      <c r="G22" s="8"/>
      <c r="H22" s="9"/>
      <c r="I22" s="9"/>
      <c r="J22" s="9"/>
      <c r="K22" s="8"/>
      <c r="L22" s="10"/>
      <c r="M22" s="19" t="b">
        <f t="shared" si="0"/>
        <v>0</v>
      </c>
      <c r="N22" s="19">
        <f>IF(AND($M22,IF($H22&lt;=DATE(身障定額檢核總表!$F$7,身障定額檢核總表!$F$8,1),1,0)),1,0)</f>
        <v>0</v>
      </c>
      <c r="O22" s="19">
        <f>IF(AND(ISBLANK($I22),$M22),1,IF($E22="1.公保",
IF($I22&gt;DATE(身障定額檢核總表!$F$7,身障定額檢核總表!$F$8,1),1,0),
IF($I22&gt;=DATE(身障定額檢核總表!$F$7,身障定額檢核總表!$F$8,1),1,0)))</f>
        <v>0</v>
      </c>
      <c r="P22" s="19">
        <f>IF(AND($M22,IF($J22&lt;=DATE(身障定額檢核總表!$F$7,身障定額檢核總表!$F$8,1),1,0)),1,0)</f>
        <v>0</v>
      </c>
      <c r="Q22" s="19">
        <f t="shared" si="1"/>
        <v>0</v>
      </c>
      <c r="R22" s="19">
        <f>IF(AND($Q22,OR(IF($G22="3.重度",1,0),IF($G22="4.極重度",1,0)),IF($K22="全時",1,0),IF($L22&gt;=基本工資設定!$B$2,1,0)),1,0)</f>
        <v>0</v>
      </c>
      <c r="S22" s="19">
        <f>IF(AND($Q22,OR(IF($G22="3.重度",1,0),IF($G22="4.極重度",1,0)),IF($K22="全時",1,0),IF(基本工資設定!$B$2&gt;$L22,1,0)),1,0)</f>
        <v>0</v>
      </c>
      <c r="T22" s="19">
        <f>IF(AND($Q22,OR(IF($G22="3.重度",1,0),IF($G22="4.極重度",1,0)),IF($K22="部分工時",1,0),IF($L22&gt;=基本工資設定!$B$2,1,0)),1,0)</f>
        <v>0</v>
      </c>
      <c r="U22" s="19">
        <f>IF(AND($Q22,OR(IF($G22="3.重度",1,0),IF($G22="4.極重度",1,0)),IF($K22="部分工時",1,0),IF(AND(基本工資設定!$B$2&gt;$L22,$L22&gt;=基本工資設定!$B$3),1,0)),1,0)</f>
        <v>0</v>
      </c>
      <c r="V22" s="19">
        <f>IF(AND($Q22,OR(IF($G22="3.重度",1,0),IF($G22="4.極重度",1,0)),IF($K22="部分工時",1,0),IF(基本工資設定!$B$3&gt;$L22,1,0)),1,0)</f>
        <v>0</v>
      </c>
      <c r="W22" s="19">
        <f>IF(AND($Q22,OR(IF($G22="1.輕度",1,0),IF($G22="2.中度",1,0)),IF($K22="全時",1,0),IF($L22&gt;=基本工資設定!$B$2,1,0)),1,0)</f>
        <v>0</v>
      </c>
      <c r="X22" s="19">
        <f>IF(AND($Q22,OR(IF($G22="1.輕度",1,0),IF($G22="2.中度",1,0)),IF($K22="全時",1,0),IF(基本工資設定!$B$2&gt;$L22,1,0)),1,0)</f>
        <v>0</v>
      </c>
      <c r="Y22" s="19">
        <f>IF(AND($Q22,OR(IF($G22="1.輕度",1,0),IF($G22="2.中度",1,0)),IF($K22="部分工時",1,0),IF($L22&gt;=基本工資設定!$B$2,1,0)),1,0)</f>
        <v>0</v>
      </c>
      <c r="Z22" s="19">
        <f>IF(AND($Q22,OR(IF($G22="1.輕度",1,0),IF($G22="2.中度",1,0)),IF($K22="部分工時",1,0),IF(AND(基本工資設定!$B$2&gt;$L22,$L22&gt;=基本工資設定!$B$3),1,0)),1,0)</f>
        <v>0</v>
      </c>
      <c r="AA22" s="19">
        <f>IF(AND($Q22,OR(IF($G22="1.輕度",1,0),IF($G22="2.中度",1,0)),IF($K22="部分工時",1,0),IF(基本工資設定!$B$3&gt;$L22,1,0)),1,0)</f>
        <v>0</v>
      </c>
    </row>
    <row r="23" spans="1:27" ht="14.25">
      <c r="A23" s="19">
        <f t="shared" si="2"/>
        <v>21</v>
      </c>
      <c r="B23" s="8"/>
      <c r="C23" s="8"/>
      <c r="D23" s="9"/>
      <c r="E23" s="8"/>
      <c r="F23" s="8"/>
      <c r="G23" s="8"/>
      <c r="H23" s="9"/>
      <c r="I23" s="9"/>
      <c r="J23" s="9"/>
      <c r="K23" s="8"/>
      <c r="L23" s="10"/>
      <c r="M23" s="19" t="b">
        <f t="shared" si="0"/>
        <v>0</v>
      </c>
      <c r="N23" s="19">
        <f>IF(AND($M23,IF($H23&lt;=DATE(身障定額檢核總表!$F$7,身障定額檢核總表!$F$8,1),1,0)),1,0)</f>
        <v>0</v>
      </c>
      <c r="O23" s="19">
        <f>IF(AND(ISBLANK($I23),$M23),1,IF($E23="1.公保",
IF($I23&gt;DATE(身障定額檢核總表!$F$7,身障定額檢核總表!$F$8,1),1,0),
IF($I23&gt;=DATE(身障定額檢核總表!$F$7,身障定額檢核總表!$F$8,1),1,0)))</f>
        <v>0</v>
      </c>
      <c r="P23" s="19">
        <f>IF(AND($M23,IF($J23&lt;=DATE(身障定額檢核總表!$F$7,身障定額檢核總表!$F$8,1),1,0)),1,0)</f>
        <v>0</v>
      </c>
      <c r="Q23" s="19">
        <f t="shared" si="1"/>
        <v>0</v>
      </c>
      <c r="R23" s="19">
        <f>IF(AND($Q23,OR(IF($G23="3.重度",1,0),IF($G23="4.極重度",1,0)),IF($K23="全時",1,0),IF($L23&gt;=基本工資設定!$B$2,1,0)),1,0)</f>
        <v>0</v>
      </c>
      <c r="S23" s="19">
        <f>IF(AND($Q23,OR(IF($G23="3.重度",1,0),IF($G23="4.極重度",1,0)),IF($K23="全時",1,0),IF(基本工資設定!$B$2&gt;$L23,1,0)),1,0)</f>
        <v>0</v>
      </c>
      <c r="T23" s="19">
        <f>IF(AND($Q23,OR(IF($G23="3.重度",1,0),IF($G23="4.極重度",1,0)),IF($K23="部分工時",1,0),IF($L23&gt;=基本工資設定!$B$2,1,0)),1,0)</f>
        <v>0</v>
      </c>
      <c r="U23" s="19">
        <f>IF(AND($Q23,OR(IF($G23="3.重度",1,0),IF($G23="4.極重度",1,0)),IF($K23="部分工時",1,0),IF(AND(基本工資設定!$B$2&gt;$L23,$L23&gt;=基本工資設定!$B$3),1,0)),1,0)</f>
        <v>0</v>
      </c>
      <c r="V23" s="19">
        <f>IF(AND($Q23,OR(IF($G23="3.重度",1,0),IF($G23="4.極重度",1,0)),IF($K23="部分工時",1,0),IF(基本工資設定!$B$3&gt;$L23,1,0)),1,0)</f>
        <v>0</v>
      </c>
      <c r="W23" s="19">
        <f>IF(AND($Q23,OR(IF($G23="1.輕度",1,0),IF($G23="2.中度",1,0)),IF($K23="全時",1,0),IF($L23&gt;=基本工資設定!$B$2,1,0)),1,0)</f>
        <v>0</v>
      </c>
      <c r="X23" s="19">
        <f>IF(AND($Q23,OR(IF($G23="1.輕度",1,0),IF($G23="2.中度",1,0)),IF($K23="全時",1,0),IF(基本工資設定!$B$2&gt;$L23,1,0)),1,0)</f>
        <v>0</v>
      </c>
      <c r="Y23" s="19">
        <f>IF(AND($Q23,OR(IF($G23="1.輕度",1,0),IF($G23="2.中度",1,0)),IF($K23="部分工時",1,0),IF($L23&gt;=基本工資設定!$B$2,1,0)),1,0)</f>
        <v>0</v>
      </c>
      <c r="Z23" s="19">
        <f>IF(AND($Q23,OR(IF($G23="1.輕度",1,0),IF($G23="2.中度",1,0)),IF($K23="部分工時",1,0),IF(AND(基本工資設定!$B$2&gt;$L23,$L23&gt;=基本工資設定!$B$3),1,0)),1,0)</f>
        <v>0</v>
      </c>
      <c r="AA23" s="19">
        <f>IF(AND($Q23,OR(IF($G23="1.輕度",1,0),IF($G23="2.中度",1,0)),IF($K23="部分工時",1,0),IF(基本工資設定!$B$3&gt;$L23,1,0)),1,0)</f>
        <v>0</v>
      </c>
    </row>
    <row r="24" spans="1:27" ht="14.25">
      <c r="A24" s="19">
        <f t="shared" si="2"/>
        <v>22</v>
      </c>
      <c r="B24" s="8"/>
      <c r="C24" s="8"/>
      <c r="D24" s="9"/>
      <c r="E24" s="8"/>
      <c r="F24" s="8"/>
      <c r="G24" s="8"/>
      <c r="H24" s="9"/>
      <c r="I24" s="9"/>
      <c r="J24" s="9"/>
      <c r="K24" s="8"/>
      <c r="L24" s="10"/>
      <c r="M24" s="19" t="b">
        <f t="shared" si="0"/>
        <v>0</v>
      </c>
      <c r="N24" s="19">
        <f>IF(AND($M24,IF($H24&lt;=DATE(身障定額檢核總表!$F$7,身障定額檢核總表!$F$8,1),1,0)),1,0)</f>
        <v>0</v>
      </c>
      <c r="O24" s="19">
        <f>IF(AND(ISBLANK($I24),$M24),1,IF($E24="1.公保",
IF($I24&gt;DATE(身障定額檢核總表!$F$7,身障定額檢核總表!$F$8,1),1,0),
IF($I24&gt;=DATE(身障定額檢核總表!$F$7,身障定額檢核總表!$F$8,1),1,0)))</f>
        <v>0</v>
      </c>
      <c r="P24" s="19">
        <f>IF(AND($M24,IF($J24&lt;=DATE(身障定額檢核總表!$F$7,身障定額檢核總表!$F$8,1),1,0)),1,0)</f>
        <v>0</v>
      </c>
      <c r="Q24" s="19">
        <f t="shared" si="1"/>
        <v>0</v>
      </c>
      <c r="R24" s="19">
        <f>IF(AND($Q24,OR(IF($G24="3.重度",1,0),IF($G24="4.極重度",1,0)),IF($K24="全時",1,0),IF($L24&gt;=基本工資設定!$B$2,1,0)),1,0)</f>
        <v>0</v>
      </c>
      <c r="S24" s="19">
        <f>IF(AND($Q24,OR(IF($G24="3.重度",1,0),IF($G24="4.極重度",1,0)),IF($K24="全時",1,0),IF(基本工資設定!$B$2&gt;$L24,1,0)),1,0)</f>
        <v>0</v>
      </c>
      <c r="T24" s="19">
        <f>IF(AND($Q24,OR(IF($G24="3.重度",1,0),IF($G24="4.極重度",1,0)),IF($K24="部分工時",1,0),IF($L24&gt;=基本工資設定!$B$2,1,0)),1,0)</f>
        <v>0</v>
      </c>
      <c r="U24" s="19">
        <f>IF(AND($Q24,OR(IF($G24="3.重度",1,0),IF($G24="4.極重度",1,0)),IF($K24="部分工時",1,0),IF(AND(基本工資設定!$B$2&gt;$L24,$L24&gt;=基本工資設定!$B$3),1,0)),1,0)</f>
        <v>0</v>
      </c>
      <c r="V24" s="19">
        <f>IF(AND($Q24,OR(IF($G24="3.重度",1,0),IF($G24="4.極重度",1,0)),IF($K24="部分工時",1,0),IF(基本工資設定!$B$3&gt;$L24,1,0)),1,0)</f>
        <v>0</v>
      </c>
      <c r="W24" s="19">
        <f>IF(AND($Q24,OR(IF($G24="1.輕度",1,0),IF($G24="2.中度",1,0)),IF($K24="全時",1,0),IF($L24&gt;=基本工資設定!$B$2,1,0)),1,0)</f>
        <v>0</v>
      </c>
      <c r="X24" s="19">
        <f>IF(AND($Q24,OR(IF($G24="1.輕度",1,0),IF($G24="2.中度",1,0)),IF($K24="全時",1,0),IF(基本工資設定!$B$2&gt;$L24,1,0)),1,0)</f>
        <v>0</v>
      </c>
      <c r="Y24" s="19">
        <f>IF(AND($Q24,OR(IF($G24="1.輕度",1,0),IF($G24="2.中度",1,0)),IF($K24="部分工時",1,0),IF($L24&gt;=基本工資設定!$B$2,1,0)),1,0)</f>
        <v>0</v>
      </c>
      <c r="Z24" s="19">
        <f>IF(AND($Q24,OR(IF($G24="1.輕度",1,0),IF($G24="2.中度",1,0)),IF($K24="部分工時",1,0),IF(AND(基本工資設定!$B$2&gt;$L24,$L24&gt;=基本工資設定!$B$3),1,0)),1,0)</f>
        <v>0</v>
      </c>
      <c r="AA24" s="19">
        <f>IF(AND($Q24,OR(IF($G24="1.輕度",1,0),IF($G24="2.中度",1,0)),IF($K24="部分工時",1,0),IF(基本工資設定!$B$3&gt;$L24,1,0)),1,0)</f>
        <v>0</v>
      </c>
    </row>
    <row r="25" spans="1:27" ht="14.25">
      <c r="A25" s="19">
        <f t="shared" si="2"/>
        <v>23</v>
      </c>
      <c r="B25" s="8"/>
      <c r="C25" s="8"/>
      <c r="D25" s="9"/>
      <c r="E25" s="8"/>
      <c r="F25" s="8"/>
      <c r="G25" s="8"/>
      <c r="H25" s="9"/>
      <c r="I25" s="9"/>
      <c r="J25" s="9"/>
      <c r="K25" s="8"/>
      <c r="L25" s="10"/>
      <c r="M25" s="19" t="b">
        <f t="shared" si="0"/>
        <v>0</v>
      </c>
      <c r="N25" s="19">
        <f>IF(AND($M25,IF($H25&lt;=DATE(身障定額檢核總表!$F$7,身障定額檢核總表!$F$8,1),1,0)),1,0)</f>
        <v>0</v>
      </c>
      <c r="O25" s="19">
        <f>IF(AND(ISBLANK($I25),$M25),1,IF($E25="1.公保",
IF($I25&gt;DATE(身障定額檢核總表!$F$7,身障定額檢核總表!$F$8,1),1,0),
IF($I25&gt;=DATE(身障定額檢核總表!$F$7,身障定額檢核總表!$F$8,1),1,0)))</f>
        <v>0</v>
      </c>
      <c r="P25" s="19">
        <f>IF(AND($M25,IF($J25&lt;=DATE(身障定額檢核總表!$F$7,身障定額檢核總表!$F$8,1),1,0)),1,0)</f>
        <v>0</v>
      </c>
      <c r="Q25" s="19">
        <f t="shared" si="1"/>
        <v>0</v>
      </c>
      <c r="R25" s="19">
        <f>IF(AND($Q25,OR(IF($G25="3.重度",1,0),IF($G25="4.極重度",1,0)),IF($K25="全時",1,0),IF($L25&gt;=基本工資設定!$B$2,1,0)),1,0)</f>
        <v>0</v>
      </c>
      <c r="S25" s="19">
        <f>IF(AND($Q25,OR(IF($G25="3.重度",1,0),IF($G25="4.極重度",1,0)),IF($K25="全時",1,0),IF(基本工資設定!$B$2&gt;$L25,1,0)),1,0)</f>
        <v>0</v>
      </c>
      <c r="T25" s="19">
        <f>IF(AND($Q25,OR(IF($G25="3.重度",1,0),IF($G25="4.極重度",1,0)),IF($K25="部分工時",1,0),IF($L25&gt;=基本工資設定!$B$2,1,0)),1,0)</f>
        <v>0</v>
      </c>
      <c r="U25" s="19">
        <f>IF(AND($Q25,OR(IF($G25="3.重度",1,0),IF($G25="4.極重度",1,0)),IF($K25="部分工時",1,0),IF(AND(基本工資設定!$B$2&gt;$L25,$L25&gt;=基本工資設定!$B$3),1,0)),1,0)</f>
        <v>0</v>
      </c>
      <c r="V25" s="19">
        <f>IF(AND($Q25,OR(IF($G25="3.重度",1,0),IF($G25="4.極重度",1,0)),IF($K25="部分工時",1,0),IF(基本工資設定!$B$3&gt;$L25,1,0)),1,0)</f>
        <v>0</v>
      </c>
      <c r="W25" s="19">
        <f>IF(AND($Q25,OR(IF($G25="1.輕度",1,0),IF($G25="2.中度",1,0)),IF($K25="全時",1,0),IF($L25&gt;=基本工資設定!$B$2,1,0)),1,0)</f>
        <v>0</v>
      </c>
      <c r="X25" s="19">
        <f>IF(AND($Q25,OR(IF($G25="1.輕度",1,0),IF($G25="2.中度",1,0)),IF($K25="全時",1,0),IF(基本工資設定!$B$2&gt;$L25,1,0)),1,0)</f>
        <v>0</v>
      </c>
      <c r="Y25" s="19">
        <f>IF(AND($Q25,OR(IF($G25="1.輕度",1,0),IF($G25="2.中度",1,0)),IF($K25="部分工時",1,0),IF($L25&gt;=基本工資設定!$B$2,1,0)),1,0)</f>
        <v>0</v>
      </c>
      <c r="Z25" s="19">
        <f>IF(AND($Q25,OR(IF($G25="1.輕度",1,0),IF($G25="2.中度",1,0)),IF($K25="部分工時",1,0),IF(AND(基本工資設定!$B$2&gt;$L25,$L25&gt;=基本工資設定!$B$3),1,0)),1,0)</f>
        <v>0</v>
      </c>
      <c r="AA25" s="19">
        <f>IF(AND($Q25,OR(IF($G25="1.輕度",1,0),IF($G25="2.中度",1,0)),IF($K25="部分工時",1,0),IF(基本工資設定!$B$3&gt;$L25,1,0)),1,0)</f>
        <v>0</v>
      </c>
    </row>
    <row r="26" spans="1:27" ht="14.25">
      <c r="A26" s="19">
        <f t="shared" si="2"/>
        <v>24</v>
      </c>
      <c r="B26" s="8"/>
      <c r="C26" s="8"/>
      <c r="D26" s="9"/>
      <c r="E26" s="8"/>
      <c r="F26" s="8"/>
      <c r="G26" s="8"/>
      <c r="H26" s="9"/>
      <c r="I26" s="9"/>
      <c r="J26" s="9"/>
      <c r="K26" s="8"/>
      <c r="L26" s="10"/>
      <c r="M26" s="19" t="b">
        <f t="shared" si="0"/>
        <v>0</v>
      </c>
      <c r="N26" s="19">
        <f>IF(AND($M26,IF($H26&lt;=DATE(身障定額檢核總表!$F$7,身障定額檢核總表!$F$8,1),1,0)),1,0)</f>
        <v>0</v>
      </c>
      <c r="O26" s="19">
        <f>IF(AND(ISBLANK($I26),$M26),1,IF($E26="1.公保",
IF($I26&gt;DATE(身障定額檢核總表!$F$7,身障定額檢核總表!$F$8,1),1,0),
IF($I26&gt;=DATE(身障定額檢核總表!$F$7,身障定額檢核總表!$F$8,1),1,0)))</f>
        <v>0</v>
      </c>
      <c r="P26" s="19">
        <f>IF(AND($M26,IF($J26&lt;=DATE(身障定額檢核總表!$F$7,身障定額檢核總表!$F$8,1),1,0)),1,0)</f>
        <v>0</v>
      </c>
      <c r="Q26" s="19">
        <f t="shared" si="1"/>
        <v>0</v>
      </c>
      <c r="R26" s="19">
        <f>IF(AND($Q26,OR(IF($G26="3.重度",1,0),IF($G26="4.極重度",1,0)),IF($K26="全時",1,0),IF($L26&gt;=基本工資設定!$B$2,1,0)),1,0)</f>
        <v>0</v>
      </c>
      <c r="S26" s="19">
        <f>IF(AND($Q26,OR(IF($G26="3.重度",1,0),IF($G26="4.極重度",1,0)),IF($K26="全時",1,0),IF(基本工資設定!$B$2&gt;$L26,1,0)),1,0)</f>
        <v>0</v>
      </c>
      <c r="T26" s="19">
        <f>IF(AND($Q26,OR(IF($G26="3.重度",1,0),IF($G26="4.極重度",1,0)),IF($K26="部分工時",1,0),IF($L26&gt;=基本工資設定!$B$2,1,0)),1,0)</f>
        <v>0</v>
      </c>
      <c r="U26" s="19">
        <f>IF(AND($Q26,OR(IF($G26="3.重度",1,0),IF($G26="4.極重度",1,0)),IF($K26="部分工時",1,0),IF(AND(基本工資設定!$B$2&gt;$L26,$L26&gt;=基本工資設定!$B$3),1,0)),1,0)</f>
        <v>0</v>
      </c>
      <c r="V26" s="19">
        <f>IF(AND($Q26,OR(IF($G26="3.重度",1,0),IF($G26="4.極重度",1,0)),IF($K26="部分工時",1,0),IF(基本工資設定!$B$3&gt;$L26,1,0)),1,0)</f>
        <v>0</v>
      </c>
      <c r="W26" s="19">
        <f>IF(AND($Q26,OR(IF($G26="1.輕度",1,0),IF($G26="2.中度",1,0)),IF($K26="全時",1,0),IF($L26&gt;=基本工資設定!$B$2,1,0)),1,0)</f>
        <v>0</v>
      </c>
      <c r="X26" s="19">
        <f>IF(AND($Q26,OR(IF($G26="1.輕度",1,0),IF($G26="2.中度",1,0)),IF($K26="全時",1,0),IF(基本工資設定!$B$2&gt;$L26,1,0)),1,0)</f>
        <v>0</v>
      </c>
      <c r="Y26" s="19">
        <f>IF(AND($Q26,OR(IF($G26="1.輕度",1,0),IF($G26="2.中度",1,0)),IF($K26="部分工時",1,0),IF($L26&gt;=基本工資設定!$B$2,1,0)),1,0)</f>
        <v>0</v>
      </c>
      <c r="Z26" s="19">
        <f>IF(AND($Q26,OR(IF($G26="1.輕度",1,0),IF($G26="2.中度",1,0)),IF($K26="部分工時",1,0),IF(AND(基本工資設定!$B$2&gt;$L26,$L26&gt;=基本工資設定!$B$3),1,0)),1,0)</f>
        <v>0</v>
      </c>
      <c r="AA26" s="19">
        <f>IF(AND($Q26,OR(IF($G26="1.輕度",1,0),IF($G26="2.中度",1,0)),IF($K26="部分工時",1,0),IF(基本工資設定!$B$3&gt;$L26,1,0)),1,0)</f>
        <v>0</v>
      </c>
    </row>
    <row r="27" spans="1:27" ht="14.25">
      <c r="A27" s="19">
        <f t="shared" si="2"/>
        <v>25</v>
      </c>
      <c r="B27" s="8"/>
      <c r="C27" s="8"/>
      <c r="D27" s="9"/>
      <c r="E27" s="8"/>
      <c r="F27" s="8"/>
      <c r="G27" s="8"/>
      <c r="H27" s="9"/>
      <c r="I27" s="9"/>
      <c r="J27" s="9"/>
      <c r="K27" s="8"/>
      <c r="L27" s="10"/>
      <c r="M27" s="19" t="b">
        <f t="shared" si="0"/>
        <v>0</v>
      </c>
      <c r="N27" s="19">
        <f>IF(AND($M27,IF($H27&lt;=DATE(身障定額檢核總表!$F$7,身障定額檢核總表!$F$8,1),1,0)),1,0)</f>
        <v>0</v>
      </c>
      <c r="O27" s="19">
        <f>IF(AND(ISBLANK($I27),$M27),1,IF($E27="1.公保",
IF($I27&gt;DATE(身障定額檢核總表!$F$7,身障定額檢核總表!$F$8,1),1,0),
IF($I27&gt;=DATE(身障定額檢核總表!$F$7,身障定額檢核總表!$F$8,1),1,0)))</f>
        <v>0</v>
      </c>
      <c r="P27" s="19">
        <f>IF(AND($M27,IF($J27&lt;=DATE(身障定額檢核總表!$F$7,身障定額檢核總表!$F$8,1),1,0)),1,0)</f>
        <v>0</v>
      </c>
      <c r="Q27" s="19">
        <f t="shared" si="1"/>
        <v>0</v>
      </c>
      <c r="R27" s="19">
        <f>IF(AND($Q27,OR(IF($G27="3.重度",1,0),IF($G27="4.極重度",1,0)),IF($K27="全時",1,0),IF($L27&gt;=基本工資設定!$B$2,1,0)),1,0)</f>
        <v>0</v>
      </c>
      <c r="S27" s="19">
        <f>IF(AND($Q27,OR(IF($G27="3.重度",1,0),IF($G27="4.極重度",1,0)),IF($K27="全時",1,0),IF(基本工資設定!$B$2&gt;$L27,1,0)),1,0)</f>
        <v>0</v>
      </c>
      <c r="T27" s="19">
        <f>IF(AND($Q27,OR(IF($G27="3.重度",1,0),IF($G27="4.極重度",1,0)),IF($K27="部分工時",1,0),IF($L27&gt;=基本工資設定!$B$2,1,0)),1,0)</f>
        <v>0</v>
      </c>
      <c r="U27" s="19">
        <f>IF(AND($Q27,OR(IF($G27="3.重度",1,0),IF($G27="4.極重度",1,0)),IF($K27="部分工時",1,0),IF(AND(基本工資設定!$B$2&gt;$L27,$L27&gt;=基本工資設定!$B$3),1,0)),1,0)</f>
        <v>0</v>
      </c>
      <c r="V27" s="19">
        <f>IF(AND($Q27,OR(IF($G27="3.重度",1,0),IF($G27="4.極重度",1,0)),IF($K27="部分工時",1,0),IF(基本工資設定!$B$3&gt;$L27,1,0)),1,0)</f>
        <v>0</v>
      </c>
      <c r="W27" s="19">
        <f>IF(AND($Q27,OR(IF($G27="1.輕度",1,0),IF($G27="2.中度",1,0)),IF($K27="全時",1,0),IF($L27&gt;=基本工資設定!$B$2,1,0)),1,0)</f>
        <v>0</v>
      </c>
      <c r="X27" s="19">
        <f>IF(AND($Q27,OR(IF($G27="1.輕度",1,0),IF($G27="2.中度",1,0)),IF($K27="全時",1,0),IF(基本工資設定!$B$2&gt;$L27,1,0)),1,0)</f>
        <v>0</v>
      </c>
      <c r="Y27" s="19">
        <f>IF(AND($Q27,OR(IF($G27="1.輕度",1,0),IF($G27="2.中度",1,0)),IF($K27="部分工時",1,0),IF($L27&gt;=基本工資設定!$B$2,1,0)),1,0)</f>
        <v>0</v>
      </c>
      <c r="Z27" s="19">
        <f>IF(AND($Q27,OR(IF($G27="1.輕度",1,0),IF($G27="2.中度",1,0)),IF($K27="部分工時",1,0),IF(AND(基本工資設定!$B$2&gt;$L27,$L27&gt;=基本工資設定!$B$3),1,0)),1,0)</f>
        <v>0</v>
      </c>
      <c r="AA27" s="19">
        <f>IF(AND($Q27,OR(IF($G27="1.輕度",1,0),IF($G27="2.中度",1,0)),IF($K27="部分工時",1,0),IF(基本工資設定!$B$3&gt;$L27,1,0)),1,0)</f>
        <v>0</v>
      </c>
    </row>
    <row r="28" spans="1:27" ht="14.25">
      <c r="A28" s="19">
        <f t="shared" si="2"/>
        <v>26</v>
      </c>
      <c r="B28" s="8"/>
      <c r="C28" s="8"/>
      <c r="D28" s="9"/>
      <c r="E28" s="8"/>
      <c r="F28" s="8"/>
      <c r="G28" s="8"/>
      <c r="H28" s="9"/>
      <c r="I28" s="9"/>
      <c r="J28" s="9"/>
      <c r="K28" s="8"/>
      <c r="L28" s="10"/>
      <c r="M28" s="19" t="b">
        <f t="shared" si="0"/>
        <v>0</v>
      </c>
      <c r="N28" s="19">
        <f>IF(AND($M28,IF($H28&lt;=DATE(身障定額檢核總表!$F$7,身障定額檢核總表!$F$8,1),1,0)),1,0)</f>
        <v>0</v>
      </c>
      <c r="O28" s="19">
        <f>IF(AND(ISBLANK($I28),$M28),1,IF($E28="1.公保",
IF($I28&gt;DATE(身障定額檢核總表!$F$7,身障定額檢核總表!$F$8,1),1,0),
IF($I28&gt;=DATE(身障定額檢核總表!$F$7,身障定額檢核總表!$F$8,1),1,0)))</f>
        <v>0</v>
      </c>
      <c r="P28" s="19">
        <f>IF(AND($M28,IF($J28&lt;=DATE(身障定額檢核總表!$F$7,身障定額檢核總表!$F$8,1),1,0)),1,0)</f>
        <v>0</v>
      </c>
      <c r="Q28" s="19">
        <f t="shared" si="1"/>
        <v>0</v>
      </c>
      <c r="R28" s="19">
        <f>IF(AND($Q28,OR(IF($G28="3.重度",1,0),IF($G28="4.極重度",1,0)),IF($K28="全時",1,0),IF($L28&gt;=基本工資設定!$B$2,1,0)),1,0)</f>
        <v>0</v>
      </c>
      <c r="S28" s="19">
        <f>IF(AND($Q28,OR(IF($G28="3.重度",1,0),IF($G28="4.極重度",1,0)),IF($K28="全時",1,0),IF(基本工資設定!$B$2&gt;$L28,1,0)),1,0)</f>
        <v>0</v>
      </c>
      <c r="T28" s="19">
        <f>IF(AND($Q28,OR(IF($G28="3.重度",1,0),IF($G28="4.極重度",1,0)),IF($K28="部分工時",1,0),IF($L28&gt;=基本工資設定!$B$2,1,0)),1,0)</f>
        <v>0</v>
      </c>
      <c r="U28" s="19">
        <f>IF(AND($Q28,OR(IF($G28="3.重度",1,0),IF($G28="4.極重度",1,0)),IF($K28="部分工時",1,0),IF(AND(基本工資設定!$B$2&gt;$L28,$L28&gt;=基本工資設定!$B$3),1,0)),1,0)</f>
        <v>0</v>
      </c>
      <c r="V28" s="19">
        <f>IF(AND($Q28,OR(IF($G28="3.重度",1,0),IF($G28="4.極重度",1,0)),IF($K28="部分工時",1,0),IF(基本工資設定!$B$3&gt;$L28,1,0)),1,0)</f>
        <v>0</v>
      </c>
      <c r="W28" s="19">
        <f>IF(AND($Q28,OR(IF($G28="1.輕度",1,0),IF($G28="2.中度",1,0)),IF($K28="全時",1,0),IF($L28&gt;=基本工資設定!$B$2,1,0)),1,0)</f>
        <v>0</v>
      </c>
      <c r="X28" s="19">
        <f>IF(AND($Q28,OR(IF($G28="1.輕度",1,0),IF($G28="2.中度",1,0)),IF($K28="全時",1,0),IF(基本工資設定!$B$2&gt;$L28,1,0)),1,0)</f>
        <v>0</v>
      </c>
      <c r="Y28" s="19">
        <f>IF(AND($Q28,OR(IF($G28="1.輕度",1,0),IF($G28="2.中度",1,0)),IF($K28="部分工時",1,0),IF($L28&gt;=基本工資設定!$B$2,1,0)),1,0)</f>
        <v>0</v>
      </c>
      <c r="Z28" s="19">
        <f>IF(AND($Q28,OR(IF($G28="1.輕度",1,0),IF($G28="2.中度",1,0)),IF($K28="部分工時",1,0),IF(AND(基本工資設定!$B$2&gt;$L28,$L28&gt;=基本工資設定!$B$3),1,0)),1,0)</f>
        <v>0</v>
      </c>
      <c r="AA28" s="19">
        <f>IF(AND($Q28,OR(IF($G28="1.輕度",1,0),IF($G28="2.中度",1,0)),IF($K28="部分工時",1,0),IF(基本工資設定!$B$3&gt;$L28,1,0)),1,0)</f>
        <v>0</v>
      </c>
    </row>
    <row r="29" spans="1:27" ht="14.25">
      <c r="A29" s="19">
        <f t="shared" si="2"/>
        <v>27</v>
      </c>
      <c r="B29" s="8"/>
      <c r="C29" s="8"/>
      <c r="D29" s="9"/>
      <c r="E29" s="8"/>
      <c r="F29" s="8"/>
      <c r="G29" s="8"/>
      <c r="H29" s="9"/>
      <c r="I29" s="9"/>
      <c r="J29" s="9"/>
      <c r="K29" s="8"/>
      <c r="L29" s="10"/>
      <c r="M29" s="19" t="b">
        <f t="shared" si="0"/>
        <v>0</v>
      </c>
      <c r="N29" s="19">
        <f>IF(AND($M29,IF($H29&lt;=DATE(身障定額檢核總表!$F$7,身障定額檢核總表!$F$8,1),1,0)),1,0)</f>
        <v>0</v>
      </c>
      <c r="O29" s="19">
        <f>IF(AND(ISBLANK($I29),$M29),1,IF($E29="1.公保",
IF($I29&gt;DATE(身障定額檢核總表!$F$7,身障定額檢核總表!$F$8,1),1,0),
IF($I29&gt;=DATE(身障定額檢核總表!$F$7,身障定額檢核總表!$F$8,1),1,0)))</f>
        <v>0</v>
      </c>
      <c r="P29" s="19">
        <f>IF(AND($M29,IF($J29&lt;=DATE(身障定額檢核總表!$F$7,身障定額檢核總表!$F$8,1),1,0)),1,0)</f>
        <v>0</v>
      </c>
      <c r="Q29" s="19">
        <f t="shared" si="1"/>
        <v>0</v>
      </c>
      <c r="R29" s="19">
        <f>IF(AND($Q29,OR(IF($G29="3.重度",1,0),IF($G29="4.極重度",1,0)),IF($K29="全時",1,0),IF($L29&gt;=基本工資設定!$B$2,1,0)),1,0)</f>
        <v>0</v>
      </c>
      <c r="S29" s="19">
        <f>IF(AND($Q29,OR(IF($G29="3.重度",1,0),IF($G29="4.極重度",1,0)),IF($K29="全時",1,0),IF(基本工資設定!$B$2&gt;$L29,1,0)),1,0)</f>
        <v>0</v>
      </c>
      <c r="T29" s="19">
        <f>IF(AND($Q29,OR(IF($G29="3.重度",1,0),IF($G29="4.極重度",1,0)),IF($K29="部分工時",1,0),IF($L29&gt;=基本工資設定!$B$2,1,0)),1,0)</f>
        <v>0</v>
      </c>
      <c r="U29" s="19">
        <f>IF(AND($Q29,OR(IF($G29="3.重度",1,0),IF($G29="4.極重度",1,0)),IF($K29="部分工時",1,0),IF(AND(基本工資設定!$B$2&gt;$L29,$L29&gt;=基本工資設定!$B$3),1,0)),1,0)</f>
        <v>0</v>
      </c>
      <c r="V29" s="19">
        <f>IF(AND($Q29,OR(IF($G29="3.重度",1,0),IF($G29="4.極重度",1,0)),IF($K29="部分工時",1,0),IF(基本工資設定!$B$3&gt;$L29,1,0)),1,0)</f>
        <v>0</v>
      </c>
      <c r="W29" s="19">
        <f>IF(AND($Q29,OR(IF($G29="1.輕度",1,0),IF($G29="2.中度",1,0)),IF($K29="全時",1,0),IF($L29&gt;=基本工資設定!$B$2,1,0)),1,0)</f>
        <v>0</v>
      </c>
      <c r="X29" s="19">
        <f>IF(AND($Q29,OR(IF($G29="1.輕度",1,0),IF($G29="2.中度",1,0)),IF($K29="全時",1,0),IF(基本工資設定!$B$2&gt;$L29,1,0)),1,0)</f>
        <v>0</v>
      </c>
      <c r="Y29" s="19">
        <f>IF(AND($Q29,OR(IF($G29="1.輕度",1,0),IF($G29="2.中度",1,0)),IF($K29="部分工時",1,0),IF($L29&gt;=基本工資設定!$B$2,1,0)),1,0)</f>
        <v>0</v>
      </c>
      <c r="Z29" s="19">
        <f>IF(AND($Q29,OR(IF($G29="1.輕度",1,0),IF($G29="2.中度",1,0)),IF($K29="部分工時",1,0),IF(AND(基本工資設定!$B$2&gt;$L29,$L29&gt;=基本工資設定!$B$3),1,0)),1,0)</f>
        <v>0</v>
      </c>
      <c r="AA29" s="19">
        <f>IF(AND($Q29,OR(IF($G29="1.輕度",1,0),IF($G29="2.中度",1,0)),IF($K29="部分工時",1,0),IF(基本工資設定!$B$3&gt;$L29,1,0)),1,0)</f>
        <v>0</v>
      </c>
    </row>
    <row r="30" spans="1:27" ht="14.25">
      <c r="A30" s="19">
        <f t="shared" si="2"/>
        <v>28</v>
      </c>
      <c r="B30" s="8"/>
      <c r="C30" s="8"/>
      <c r="D30" s="9"/>
      <c r="E30" s="8"/>
      <c r="F30" s="8"/>
      <c r="G30" s="8"/>
      <c r="H30" s="9"/>
      <c r="I30" s="9"/>
      <c r="J30" s="9"/>
      <c r="K30" s="8"/>
      <c r="L30" s="10"/>
      <c r="M30" s="19" t="b">
        <f t="shared" si="0"/>
        <v>0</v>
      </c>
      <c r="N30" s="19">
        <f>IF(AND($M30,IF($H30&lt;=DATE(身障定額檢核總表!$F$7,身障定額檢核總表!$F$8,1),1,0)),1,0)</f>
        <v>0</v>
      </c>
      <c r="O30" s="19">
        <f>IF(AND(ISBLANK($I30),$M30),1,IF($E30="1.公保",
IF($I30&gt;DATE(身障定額檢核總表!$F$7,身障定額檢核總表!$F$8,1),1,0),
IF($I30&gt;=DATE(身障定額檢核總表!$F$7,身障定額檢核總表!$F$8,1),1,0)))</f>
        <v>0</v>
      </c>
      <c r="P30" s="19">
        <f>IF(AND($M30,IF($J30&lt;=DATE(身障定額檢核總表!$F$7,身障定額檢核總表!$F$8,1),1,0)),1,0)</f>
        <v>0</v>
      </c>
      <c r="Q30" s="19">
        <f t="shared" si="1"/>
        <v>0</v>
      </c>
      <c r="R30" s="19">
        <f>IF(AND($Q30,OR(IF($G30="3.重度",1,0),IF($G30="4.極重度",1,0)),IF($K30="全時",1,0),IF($L30&gt;=基本工資設定!$B$2,1,0)),1,0)</f>
        <v>0</v>
      </c>
      <c r="S30" s="19">
        <f>IF(AND($Q30,OR(IF($G30="3.重度",1,0),IF($G30="4.極重度",1,0)),IF($K30="全時",1,0),IF(基本工資設定!$B$2&gt;$L30,1,0)),1,0)</f>
        <v>0</v>
      </c>
      <c r="T30" s="19">
        <f>IF(AND($Q30,OR(IF($G30="3.重度",1,0),IF($G30="4.極重度",1,0)),IF($K30="部分工時",1,0),IF($L30&gt;=基本工資設定!$B$2,1,0)),1,0)</f>
        <v>0</v>
      </c>
      <c r="U30" s="19">
        <f>IF(AND($Q30,OR(IF($G30="3.重度",1,0),IF($G30="4.極重度",1,0)),IF($K30="部分工時",1,0),IF(AND(基本工資設定!$B$2&gt;$L30,$L30&gt;=基本工資設定!$B$3),1,0)),1,0)</f>
        <v>0</v>
      </c>
      <c r="V30" s="19">
        <f>IF(AND($Q30,OR(IF($G30="3.重度",1,0),IF($G30="4.極重度",1,0)),IF($K30="部分工時",1,0),IF(基本工資設定!$B$3&gt;$L30,1,0)),1,0)</f>
        <v>0</v>
      </c>
      <c r="W30" s="19">
        <f>IF(AND($Q30,OR(IF($G30="1.輕度",1,0),IF($G30="2.中度",1,0)),IF($K30="全時",1,0),IF($L30&gt;=基本工資設定!$B$2,1,0)),1,0)</f>
        <v>0</v>
      </c>
      <c r="X30" s="19">
        <f>IF(AND($Q30,OR(IF($G30="1.輕度",1,0),IF($G30="2.中度",1,0)),IF($K30="全時",1,0),IF(基本工資設定!$B$2&gt;$L30,1,0)),1,0)</f>
        <v>0</v>
      </c>
      <c r="Y30" s="19">
        <f>IF(AND($Q30,OR(IF($G30="1.輕度",1,0),IF($G30="2.中度",1,0)),IF($K30="部分工時",1,0),IF($L30&gt;=基本工資設定!$B$2,1,0)),1,0)</f>
        <v>0</v>
      </c>
      <c r="Z30" s="19">
        <f>IF(AND($Q30,OR(IF($G30="1.輕度",1,0),IF($G30="2.中度",1,0)),IF($K30="部分工時",1,0),IF(AND(基本工資設定!$B$2&gt;$L30,$L30&gt;=基本工資設定!$B$3),1,0)),1,0)</f>
        <v>0</v>
      </c>
      <c r="AA30" s="19">
        <f>IF(AND($Q30,OR(IF($G30="1.輕度",1,0),IF($G30="2.中度",1,0)),IF($K30="部分工時",1,0),IF(基本工資設定!$B$3&gt;$L30,1,0)),1,0)</f>
        <v>0</v>
      </c>
    </row>
    <row r="31" spans="1:27" ht="14.25">
      <c r="A31" s="19">
        <f t="shared" si="2"/>
        <v>29</v>
      </c>
      <c r="B31" s="8"/>
      <c r="C31" s="8"/>
      <c r="D31" s="9"/>
      <c r="E31" s="8"/>
      <c r="F31" s="8"/>
      <c r="G31" s="8"/>
      <c r="H31" s="9"/>
      <c r="I31" s="9"/>
      <c r="J31" s="9"/>
      <c r="K31" s="8"/>
      <c r="L31" s="10"/>
      <c r="M31" s="19" t="b">
        <f t="shared" si="0"/>
        <v>0</v>
      </c>
      <c r="N31" s="19">
        <f>IF(AND($M31,IF($H31&lt;=DATE(身障定額檢核總表!$F$7,身障定額檢核總表!$F$8,1),1,0)),1,0)</f>
        <v>0</v>
      </c>
      <c r="O31" s="19">
        <f>IF(AND(ISBLANK($I31),$M31),1,IF($E31="1.公保",
IF($I31&gt;DATE(身障定額檢核總表!$F$7,身障定額檢核總表!$F$8,1),1,0),
IF($I31&gt;=DATE(身障定額檢核總表!$F$7,身障定額檢核總表!$F$8,1),1,0)))</f>
        <v>0</v>
      </c>
      <c r="P31" s="19">
        <f>IF(AND($M31,IF($J31&lt;=DATE(身障定額檢核總表!$F$7,身障定額檢核總表!$F$8,1),1,0)),1,0)</f>
        <v>0</v>
      </c>
      <c r="Q31" s="19">
        <f t="shared" si="1"/>
        <v>0</v>
      </c>
      <c r="R31" s="19">
        <f>IF(AND($Q31,OR(IF($G31="3.重度",1,0),IF($G31="4.極重度",1,0)),IF($K31="全時",1,0),IF($L31&gt;=基本工資設定!$B$2,1,0)),1,0)</f>
        <v>0</v>
      </c>
      <c r="S31" s="19">
        <f>IF(AND($Q31,OR(IF($G31="3.重度",1,0),IF($G31="4.極重度",1,0)),IF($K31="全時",1,0),IF(基本工資設定!$B$2&gt;$L31,1,0)),1,0)</f>
        <v>0</v>
      </c>
      <c r="T31" s="19">
        <f>IF(AND($Q31,OR(IF($G31="3.重度",1,0),IF($G31="4.極重度",1,0)),IF($K31="部分工時",1,0),IF($L31&gt;=基本工資設定!$B$2,1,0)),1,0)</f>
        <v>0</v>
      </c>
      <c r="U31" s="19">
        <f>IF(AND($Q31,OR(IF($G31="3.重度",1,0),IF($G31="4.極重度",1,0)),IF($K31="部分工時",1,0),IF(AND(基本工資設定!$B$2&gt;$L31,$L31&gt;=基本工資設定!$B$3),1,0)),1,0)</f>
        <v>0</v>
      </c>
      <c r="V31" s="19">
        <f>IF(AND($Q31,OR(IF($G31="3.重度",1,0),IF($G31="4.極重度",1,0)),IF($K31="部分工時",1,0),IF(基本工資設定!$B$3&gt;$L31,1,0)),1,0)</f>
        <v>0</v>
      </c>
      <c r="W31" s="19">
        <f>IF(AND($Q31,OR(IF($G31="1.輕度",1,0),IF($G31="2.中度",1,0)),IF($K31="全時",1,0),IF($L31&gt;=基本工資設定!$B$2,1,0)),1,0)</f>
        <v>0</v>
      </c>
      <c r="X31" s="19">
        <f>IF(AND($Q31,OR(IF($G31="1.輕度",1,0),IF($G31="2.中度",1,0)),IF($K31="全時",1,0),IF(基本工資設定!$B$2&gt;$L31,1,0)),1,0)</f>
        <v>0</v>
      </c>
      <c r="Y31" s="19">
        <f>IF(AND($Q31,OR(IF($G31="1.輕度",1,0),IF($G31="2.中度",1,0)),IF($K31="部分工時",1,0),IF($L31&gt;=基本工資設定!$B$2,1,0)),1,0)</f>
        <v>0</v>
      </c>
      <c r="Z31" s="19">
        <f>IF(AND($Q31,OR(IF($G31="1.輕度",1,0),IF($G31="2.中度",1,0)),IF($K31="部分工時",1,0),IF(AND(基本工資設定!$B$2&gt;$L31,$L31&gt;=基本工資設定!$B$3),1,0)),1,0)</f>
        <v>0</v>
      </c>
      <c r="AA31" s="19">
        <f>IF(AND($Q31,OR(IF($G31="1.輕度",1,0),IF($G31="2.中度",1,0)),IF($K31="部分工時",1,0),IF(基本工資設定!$B$3&gt;$L31,1,0)),1,0)</f>
        <v>0</v>
      </c>
    </row>
    <row r="32" spans="1:27" ht="14.25">
      <c r="A32" s="19">
        <f t="shared" si="2"/>
        <v>30</v>
      </c>
      <c r="B32" s="8"/>
      <c r="C32" s="8"/>
      <c r="D32" s="9"/>
      <c r="E32" s="8"/>
      <c r="F32" s="8"/>
      <c r="G32" s="8"/>
      <c r="H32" s="9"/>
      <c r="I32" s="9"/>
      <c r="J32" s="9"/>
      <c r="K32" s="8"/>
      <c r="L32" s="10"/>
      <c r="M32" s="19" t="b">
        <f t="shared" si="0"/>
        <v>0</v>
      </c>
      <c r="N32" s="19">
        <f>IF(AND($M32,IF($H32&lt;=DATE(身障定額檢核總表!$F$7,身障定額檢核總表!$F$8,1),1,0)),1,0)</f>
        <v>0</v>
      </c>
      <c r="O32" s="19">
        <f>IF(AND(ISBLANK($I32),$M32),1,IF($E32="1.公保",
IF($I32&gt;DATE(身障定額檢核總表!$F$7,身障定額檢核總表!$F$8,1),1,0),
IF($I32&gt;=DATE(身障定額檢核總表!$F$7,身障定額檢核總表!$F$8,1),1,0)))</f>
        <v>0</v>
      </c>
      <c r="P32" s="19">
        <f>IF(AND($M32,IF($J32&lt;=DATE(身障定額檢核總表!$F$7,身障定額檢核總表!$F$8,1),1,0)),1,0)</f>
        <v>0</v>
      </c>
      <c r="Q32" s="19">
        <f t="shared" si="1"/>
        <v>0</v>
      </c>
      <c r="R32" s="19">
        <f>IF(AND($Q32,OR(IF($G32="3.重度",1,0),IF($G32="4.極重度",1,0)),IF($K32="全時",1,0),IF($L32&gt;=基本工資設定!$B$2,1,0)),1,0)</f>
        <v>0</v>
      </c>
      <c r="S32" s="19">
        <f>IF(AND($Q32,OR(IF($G32="3.重度",1,0),IF($G32="4.極重度",1,0)),IF($K32="全時",1,0),IF(基本工資設定!$B$2&gt;$L32,1,0)),1,0)</f>
        <v>0</v>
      </c>
      <c r="T32" s="19">
        <f>IF(AND($Q32,OR(IF($G32="3.重度",1,0),IF($G32="4.極重度",1,0)),IF($K32="部分工時",1,0),IF($L32&gt;=基本工資設定!$B$2,1,0)),1,0)</f>
        <v>0</v>
      </c>
      <c r="U32" s="19">
        <f>IF(AND($Q32,OR(IF($G32="3.重度",1,0),IF($G32="4.極重度",1,0)),IF($K32="部分工時",1,0),IF(AND(基本工資設定!$B$2&gt;$L32,$L32&gt;=基本工資設定!$B$3),1,0)),1,0)</f>
        <v>0</v>
      </c>
      <c r="V32" s="19">
        <f>IF(AND($Q32,OR(IF($G32="3.重度",1,0),IF($G32="4.極重度",1,0)),IF($K32="部分工時",1,0),IF(基本工資設定!$B$3&gt;$L32,1,0)),1,0)</f>
        <v>0</v>
      </c>
      <c r="W32" s="19">
        <f>IF(AND($Q32,OR(IF($G32="1.輕度",1,0),IF($G32="2.中度",1,0)),IF($K32="全時",1,0),IF($L32&gt;=基本工資設定!$B$2,1,0)),1,0)</f>
        <v>0</v>
      </c>
      <c r="X32" s="19">
        <f>IF(AND($Q32,OR(IF($G32="1.輕度",1,0),IF($G32="2.中度",1,0)),IF($K32="全時",1,0),IF(基本工資設定!$B$2&gt;$L32,1,0)),1,0)</f>
        <v>0</v>
      </c>
      <c r="Y32" s="19">
        <f>IF(AND($Q32,OR(IF($G32="1.輕度",1,0),IF($G32="2.中度",1,0)),IF($K32="部分工時",1,0),IF($L32&gt;=基本工資設定!$B$2,1,0)),1,0)</f>
        <v>0</v>
      </c>
      <c r="Z32" s="19">
        <f>IF(AND($Q32,OR(IF($G32="1.輕度",1,0),IF($G32="2.中度",1,0)),IF($K32="部分工時",1,0),IF(AND(基本工資設定!$B$2&gt;$L32,$L32&gt;=基本工資設定!$B$3),1,0)),1,0)</f>
        <v>0</v>
      </c>
      <c r="AA32" s="19">
        <f>IF(AND($Q32,OR(IF($G32="1.輕度",1,0),IF($G32="2.中度",1,0)),IF($K32="部分工時",1,0),IF(基本工資設定!$B$3&gt;$L32,1,0)),1,0)</f>
        <v>0</v>
      </c>
    </row>
    <row r="33" spans="1:27" ht="14.25">
      <c r="A33" s="19">
        <f t="shared" si="2"/>
        <v>31</v>
      </c>
      <c r="B33" s="8"/>
      <c r="C33" s="8"/>
      <c r="D33" s="9"/>
      <c r="E33" s="8"/>
      <c r="F33" s="8"/>
      <c r="G33" s="8"/>
      <c r="H33" s="9"/>
      <c r="I33" s="9"/>
      <c r="J33" s="9"/>
      <c r="K33" s="8"/>
      <c r="L33" s="10"/>
      <c r="M33" s="19" t="b">
        <f t="shared" si="0"/>
        <v>0</v>
      </c>
      <c r="N33" s="19">
        <f>IF(AND($M33,IF($H33&lt;=DATE(身障定額檢核總表!$F$7,身障定額檢核總表!$F$8,1),1,0)),1,0)</f>
        <v>0</v>
      </c>
      <c r="O33" s="19">
        <f>IF(AND(ISBLANK($I33),$M33),1,IF($E33="1.公保",
IF($I33&gt;DATE(身障定額檢核總表!$F$7,身障定額檢核總表!$F$8,1),1,0),
IF($I33&gt;=DATE(身障定額檢核總表!$F$7,身障定額檢核總表!$F$8,1),1,0)))</f>
        <v>0</v>
      </c>
      <c r="P33" s="19">
        <f>IF(AND($M33,IF($J33&lt;=DATE(身障定額檢核總表!$F$7,身障定額檢核總表!$F$8,1),1,0)),1,0)</f>
        <v>0</v>
      </c>
      <c r="Q33" s="19">
        <f t="shared" si="1"/>
        <v>0</v>
      </c>
      <c r="R33" s="19">
        <f>IF(AND($Q33,OR(IF($G33="3.重度",1,0),IF($G33="4.極重度",1,0)),IF($K33="全時",1,0),IF($L33&gt;=基本工資設定!$B$2,1,0)),1,0)</f>
        <v>0</v>
      </c>
      <c r="S33" s="19">
        <f>IF(AND($Q33,OR(IF($G33="3.重度",1,0),IF($G33="4.極重度",1,0)),IF($K33="全時",1,0),IF(基本工資設定!$B$2&gt;$L33,1,0)),1,0)</f>
        <v>0</v>
      </c>
      <c r="T33" s="19">
        <f>IF(AND($Q33,OR(IF($G33="3.重度",1,0),IF($G33="4.極重度",1,0)),IF($K33="部分工時",1,0),IF($L33&gt;=基本工資設定!$B$2,1,0)),1,0)</f>
        <v>0</v>
      </c>
      <c r="U33" s="19">
        <f>IF(AND($Q33,OR(IF($G33="3.重度",1,0),IF($G33="4.極重度",1,0)),IF($K33="部分工時",1,0),IF(AND(基本工資設定!$B$2&gt;$L33,$L33&gt;=基本工資設定!$B$3),1,0)),1,0)</f>
        <v>0</v>
      </c>
      <c r="V33" s="19">
        <f>IF(AND($Q33,OR(IF($G33="3.重度",1,0),IF($G33="4.極重度",1,0)),IF($K33="部分工時",1,0),IF(基本工資設定!$B$3&gt;$L33,1,0)),1,0)</f>
        <v>0</v>
      </c>
      <c r="W33" s="19">
        <f>IF(AND($Q33,OR(IF($G33="1.輕度",1,0),IF($G33="2.中度",1,0)),IF($K33="全時",1,0),IF($L33&gt;=基本工資設定!$B$2,1,0)),1,0)</f>
        <v>0</v>
      </c>
      <c r="X33" s="19">
        <f>IF(AND($Q33,OR(IF($G33="1.輕度",1,0),IF($G33="2.中度",1,0)),IF($K33="全時",1,0),IF(基本工資設定!$B$2&gt;$L33,1,0)),1,0)</f>
        <v>0</v>
      </c>
      <c r="Y33" s="19">
        <f>IF(AND($Q33,OR(IF($G33="1.輕度",1,0),IF($G33="2.中度",1,0)),IF($K33="部分工時",1,0),IF($L33&gt;=基本工資設定!$B$2,1,0)),1,0)</f>
        <v>0</v>
      </c>
      <c r="Z33" s="19">
        <f>IF(AND($Q33,OR(IF($G33="1.輕度",1,0),IF($G33="2.中度",1,0)),IF($K33="部分工時",1,0),IF(AND(基本工資設定!$B$2&gt;$L33,$L33&gt;=基本工資設定!$B$3),1,0)),1,0)</f>
        <v>0</v>
      </c>
      <c r="AA33" s="19">
        <f>IF(AND($Q33,OR(IF($G33="1.輕度",1,0),IF($G33="2.中度",1,0)),IF($K33="部分工時",1,0),IF(基本工資設定!$B$3&gt;$L33,1,0)),1,0)</f>
        <v>0</v>
      </c>
    </row>
    <row r="34" spans="1:27" ht="14.25">
      <c r="A34" s="19">
        <f t="shared" si="2"/>
        <v>32</v>
      </c>
      <c r="B34" s="8"/>
      <c r="C34" s="8"/>
      <c r="D34" s="9"/>
      <c r="E34" s="8"/>
      <c r="F34" s="8"/>
      <c r="G34" s="8"/>
      <c r="H34" s="9"/>
      <c r="I34" s="9"/>
      <c r="J34" s="9"/>
      <c r="K34" s="8"/>
      <c r="L34" s="10"/>
      <c r="M34" s="19" t="b">
        <f t="shared" si="0"/>
        <v>0</v>
      </c>
      <c r="N34" s="19">
        <f>IF(AND($M34,IF($H34&lt;=DATE(身障定額檢核總表!$F$7,身障定額檢核總表!$F$8,1),1,0)),1,0)</f>
        <v>0</v>
      </c>
      <c r="O34" s="19">
        <f>IF(AND(ISBLANK($I34),$M34),1,IF($E34="1.公保",
IF($I34&gt;DATE(身障定額檢核總表!$F$7,身障定額檢核總表!$F$8,1),1,0),
IF($I34&gt;=DATE(身障定額檢核總表!$F$7,身障定額檢核總表!$F$8,1),1,0)))</f>
        <v>0</v>
      </c>
      <c r="P34" s="19">
        <f>IF(AND($M34,IF($J34&lt;=DATE(身障定額檢核總表!$F$7,身障定額檢核總表!$F$8,1),1,0)),1,0)</f>
        <v>0</v>
      </c>
      <c r="Q34" s="19">
        <f t="shared" si="1"/>
        <v>0</v>
      </c>
      <c r="R34" s="19">
        <f>IF(AND($Q34,OR(IF($G34="3.重度",1,0),IF($G34="4.極重度",1,0)),IF($K34="全時",1,0),IF($L34&gt;=基本工資設定!$B$2,1,0)),1,0)</f>
        <v>0</v>
      </c>
      <c r="S34" s="19">
        <f>IF(AND($Q34,OR(IF($G34="3.重度",1,0),IF($G34="4.極重度",1,0)),IF($K34="全時",1,0),IF(基本工資設定!$B$2&gt;$L34,1,0)),1,0)</f>
        <v>0</v>
      </c>
      <c r="T34" s="19">
        <f>IF(AND($Q34,OR(IF($G34="3.重度",1,0),IF($G34="4.極重度",1,0)),IF($K34="部分工時",1,0),IF($L34&gt;=基本工資設定!$B$2,1,0)),1,0)</f>
        <v>0</v>
      </c>
      <c r="U34" s="19">
        <f>IF(AND($Q34,OR(IF($G34="3.重度",1,0),IF($G34="4.極重度",1,0)),IF($K34="部分工時",1,0),IF(AND(基本工資設定!$B$2&gt;$L34,$L34&gt;=基本工資設定!$B$3),1,0)),1,0)</f>
        <v>0</v>
      </c>
      <c r="V34" s="19">
        <f>IF(AND($Q34,OR(IF($G34="3.重度",1,0),IF($G34="4.極重度",1,0)),IF($K34="部分工時",1,0),IF(基本工資設定!$B$3&gt;$L34,1,0)),1,0)</f>
        <v>0</v>
      </c>
      <c r="W34" s="19">
        <f>IF(AND($Q34,OR(IF($G34="1.輕度",1,0),IF($G34="2.中度",1,0)),IF($K34="全時",1,0),IF($L34&gt;=基本工資設定!$B$2,1,0)),1,0)</f>
        <v>0</v>
      </c>
      <c r="X34" s="19">
        <f>IF(AND($Q34,OR(IF($G34="1.輕度",1,0),IF($G34="2.中度",1,0)),IF($K34="全時",1,0),IF(基本工資設定!$B$2&gt;$L34,1,0)),1,0)</f>
        <v>0</v>
      </c>
      <c r="Y34" s="19">
        <f>IF(AND($Q34,OR(IF($G34="1.輕度",1,0),IF($G34="2.中度",1,0)),IF($K34="部分工時",1,0),IF($L34&gt;=基本工資設定!$B$2,1,0)),1,0)</f>
        <v>0</v>
      </c>
      <c r="Z34" s="19">
        <f>IF(AND($Q34,OR(IF($G34="1.輕度",1,0),IF($G34="2.中度",1,0)),IF($K34="部分工時",1,0),IF(AND(基本工資設定!$B$2&gt;$L34,$L34&gt;=基本工資設定!$B$3),1,0)),1,0)</f>
        <v>0</v>
      </c>
      <c r="AA34" s="19">
        <f>IF(AND($Q34,OR(IF($G34="1.輕度",1,0),IF($G34="2.中度",1,0)),IF($K34="部分工時",1,0),IF(基本工資設定!$B$3&gt;$L34,1,0)),1,0)</f>
        <v>0</v>
      </c>
    </row>
    <row r="35" spans="1:27" ht="14.25">
      <c r="A35" s="19">
        <f t="shared" si="2"/>
        <v>33</v>
      </c>
      <c r="B35" s="8"/>
      <c r="C35" s="8"/>
      <c r="D35" s="9"/>
      <c r="E35" s="8"/>
      <c r="F35" s="8"/>
      <c r="G35" s="8"/>
      <c r="H35" s="9"/>
      <c r="I35" s="9"/>
      <c r="J35" s="9"/>
      <c r="K35" s="8"/>
      <c r="L35" s="10"/>
      <c r="M35" s="19" t="b">
        <f t="shared" si="0"/>
        <v>0</v>
      </c>
      <c r="N35" s="19">
        <f>IF(AND($M35,IF($H35&lt;=DATE(身障定額檢核總表!$F$7,身障定額檢核總表!$F$8,1),1,0)),1,0)</f>
        <v>0</v>
      </c>
      <c r="O35" s="19">
        <f>IF(AND(ISBLANK($I35),$M35),1,IF($E35="1.公保",
IF($I35&gt;DATE(身障定額檢核總表!$F$7,身障定額檢核總表!$F$8,1),1,0),
IF($I35&gt;=DATE(身障定額檢核總表!$F$7,身障定額檢核總表!$F$8,1),1,0)))</f>
        <v>0</v>
      </c>
      <c r="P35" s="19">
        <f>IF(AND($M35,IF($J35&lt;=DATE(身障定額檢核總表!$F$7,身障定額檢核總表!$F$8,1),1,0)),1,0)</f>
        <v>0</v>
      </c>
      <c r="Q35" s="19">
        <f t="shared" si="1"/>
        <v>0</v>
      </c>
      <c r="R35" s="19">
        <f>IF(AND($Q35,OR(IF($G35="3.重度",1,0),IF($G35="4.極重度",1,0)),IF($K35="全時",1,0),IF($L35&gt;=基本工資設定!$B$2,1,0)),1,0)</f>
        <v>0</v>
      </c>
      <c r="S35" s="19">
        <f>IF(AND($Q35,OR(IF($G35="3.重度",1,0),IF($G35="4.極重度",1,0)),IF($K35="全時",1,0),IF(基本工資設定!$B$2&gt;$L35,1,0)),1,0)</f>
        <v>0</v>
      </c>
      <c r="T35" s="19">
        <f>IF(AND($Q35,OR(IF($G35="3.重度",1,0),IF($G35="4.極重度",1,0)),IF($K35="部分工時",1,0),IF($L35&gt;=基本工資設定!$B$2,1,0)),1,0)</f>
        <v>0</v>
      </c>
      <c r="U35" s="19">
        <f>IF(AND($Q35,OR(IF($G35="3.重度",1,0),IF($G35="4.極重度",1,0)),IF($K35="部分工時",1,0),IF(AND(基本工資設定!$B$2&gt;$L35,$L35&gt;=基本工資設定!$B$3),1,0)),1,0)</f>
        <v>0</v>
      </c>
      <c r="V35" s="19">
        <f>IF(AND($Q35,OR(IF($G35="3.重度",1,0),IF($G35="4.極重度",1,0)),IF($K35="部分工時",1,0),IF(基本工資設定!$B$3&gt;$L35,1,0)),1,0)</f>
        <v>0</v>
      </c>
      <c r="W35" s="19">
        <f>IF(AND($Q35,OR(IF($G35="1.輕度",1,0),IF($G35="2.中度",1,0)),IF($K35="全時",1,0),IF($L35&gt;=基本工資設定!$B$2,1,0)),1,0)</f>
        <v>0</v>
      </c>
      <c r="X35" s="19">
        <f>IF(AND($Q35,OR(IF($G35="1.輕度",1,0),IF($G35="2.中度",1,0)),IF($K35="全時",1,0),IF(基本工資設定!$B$2&gt;$L35,1,0)),1,0)</f>
        <v>0</v>
      </c>
      <c r="Y35" s="19">
        <f>IF(AND($Q35,OR(IF($G35="1.輕度",1,0),IF($G35="2.中度",1,0)),IF($K35="部分工時",1,0),IF($L35&gt;=基本工資設定!$B$2,1,0)),1,0)</f>
        <v>0</v>
      </c>
      <c r="Z35" s="19">
        <f>IF(AND($Q35,OR(IF($G35="1.輕度",1,0),IF($G35="2.中度",1,0)),IF($K35="部分工時",1,0),IF(AND(基本工資設定!$B$2&gt;$L35,$L35&gt;=基本工資設定!$B$3),1,0)),1,0)</f>
        <v>0</v>
      </c>
      <c r="AA35" s="19">
        <f>IF(AND($Q35,OR(IF($G35="1.輕度",1,0),IF($G35="2.中度",1,0)),IF($K35="部分工時",1,0),IF(基本工資設定!$B$3&gt;$L35,1,0)),1,0)</f>
        <v>0</v>
      </c>
    </row>
    <row r="36" spans="1:27" ht="14.25">
      <c r="A36" s="19">
        <f t="shared" si="2"/>
        <v>34</v>
      </c>
      <c r="B36" s="8"/>
      <c r="C36" s="8"/>
      <c r="D36" s="9"/>
      <c r="E36" s="8"/>
      <c r="F36" s="8"/>
      <c r="G36" s="8"/>
      <c r="H36" s="9"/>
      <c r="I36" s="9"/>
      <c r="J36" s="9"/>
      <c r="K36" s="8"/>
      <c r="L36" s="10"/>
      <c r="M36" s="19" t="b">
        <f t="shared" si="0"/>
        <v>0</v>
      </c>
      <c r="N36" s="19">
        <f>IF(AND($M36,IF($H36&lt;=DATE(身障定額檢核總表!$F$7,身障定額檢核總表!$F$8,1),1,0)),1,0)</f>
        <v>0</v>
      </c>
      <c r="O36" s="19">
        <f>IF(AND(ISBLANK($I36),$M36),1,IF($E36="1.公保",
IF($I36&gt;DATE(身障定額檢核總表!$F$7,身障定額檢核總表!$F$8,1),1,0),
IF($I36&gt;=DATE(身障定額檢核總表!$F$7,身障定額檢核總表!$F$8,1),1,0)))</f>
        <v>0</v>
      </c>
      <c r="P36" s="19">
        <f>IF(AND($M36,IF($J36&lt;=DATE(身障定額檢核總表!$F$7,身障定額檢核總表!$F$8,1),1,0)),1,0)</f>
        <v>0</v>
      </c>
      <c r="Q36" s="19">
        <f t="shared" si="1"/>
        <v>0</v>
      </c>
      <c r="R36" s="19">
        <f>IF(AND($Q36,OR(IF($G36="3.重度",1,0),IF($G36="4.極重度",1,0)),IF($K36="全時",1,0),IF($L36&gt;=基本工資設定!$B$2,1,0)),1,0)</f>
        <v>0</v>
      </c>
      <c r="S36" s="19">
        <f>IF(AND($Q36,OR(IF($G36="3.重度",1,0),IF($G36="4.極重度",1,0)),IF($K36="全時",1,0),IF(基本工資設定!$B$2&gt;$L36,1,0)),1,0)</f>
        <v>0</v>
      </c>
      <c r="T36" s="19">
        <f>IF(AND($Q36,OR(IF($G36="3.重度",1,0),IF($G36="4.極重度",1,0)),IF($K36="部分工時",1,0),IF($L36&gt;=基本工資設定!$B$2,1,0)),1,0)</f>
        <v>0</v>
      </c>
      <c r="U36" s="19">
        <f>IF(AND($Q36,OR(IF($G36="3.重度",1,0),IF($G36="4.極重度",1,0)),IF($K36="部分工時",1,0),IF(AND(基本工資設定!$B$2&gt;$L36,$L36&gt;=基本工資設定!$B$3),1,0)),1,0)</f>
        <v>0</v>
      </c>
      <c r="V36" s="19">
        <f>IF(AND($Q36,OR(IF($G36="3.重度",1,0),IF($G36="4.極重度",1,0)),IF($K36="部分工時",1,0),IF(基本工資設定!$B$3&gt;$L36,1,0)),1,0)</f>
        <v>0</v>
      </c>
      <c r="W36" s="19">
        <f>IF(AND($Q36,OR(IF($G36="1.輕度",1,0),IF($G36="2.中度",1,0)),IF($K36="全時",1,0),IF($L36&gt;=基本工資設定!$B$2,1,0)),1,0)</f>
        <v>0</v>
      </c>
      <c r="X36" s="19">
        <f>IF(AND($Q36,OR(IF($G36="1.輕度",1,0),IF($G36="2.中度",1,0)),IF($K36="全時",1,0),IF(基本工資設定!$B$2&gt;$L36,1,0)),1,0)</f>
        <v>0</v>
      </c>
      <c r="Y36" s="19">
        <f>IF(AND($Q36,OR(IF($G36="1.輕度",1,0),IF($G36="2.中度",1,0)),IF($K36="部分工時",1,0),IF($L36&gt;=基本工資設定!$B$2,1,0)),1,0)</f>
        <v>0</v>
      </c>
      <c r="Z36" s="19">
        <f>IF(AND($Q36,OR(IF($G36="1.輕度",1,0),IF($G36="2.中度",1,0)),IF($K36="部分工時",1,0),IF(AND(基本工資設定!$B$2&gt;$L36,$L36&gt;=基本工資設定!$B$3),1,0)),1,0)</f>
        <v>0</v>
      </c>
      <c r="AA36" s="19">
        <f>IF(AND($Q36,OR(IF($G36="1.輕度",1,0),IF($G36="2.中度",1,0)),IF($K36="部分工時",1,0),IF(基本工資設定!$B$3&gt;$L36,1,0)),1,0)</f>
        <v>0</v>
      </c>
    </row>
    <row r="37" spans="1:27" ht="14.25">
      <c r="A37" s="19">
        <f t="shared" si="2"/>
        <v>35</v>
      </c>
      <c r="B37" s="8"/>
      <c r="C37" s="8"/>
      <c r="D37" s="9"/>
      <c r="E37" s="8"/>
      <c r="F37" s="8"/>
      <c r="G37" s="8"/>
      <c r="H37" s="9"/>
      <c r="I37" s="9"/>
      <c r="J37" s="9"/>
      <c r="K37" s="8"/>
      <c r="L37" s="10"/>
      <c r="M37" s="19" t="b">
        <f t="shared" si="0"/>
        <v>0</v>
      </c>
      <c r="N37" s="19">
        <f>IF(AND($M37,IF($H37&lt;=DATE(身障定額檢核總表!$F$7,身障定額檢核總表!$F$8,1),1,0)),1,0)</f>
        <v>0</v>
      </c>
      <c r="O37" s="19">
        <f>IF(AND(ISBLANK($I37),$M37),1,IF($E37="1.公保",
IF($I37&gt;DATE(身障定額檢核總表!$F$7,身障定額檢核總表!$F$8,1),1,0),
IF($I37&gt;=DATE(身障定額檢核總表!$F$7,身障定額檢核總表!$F$8,1),1,0)))</f>
        <v>0</v>
      </c>
      <c r="P37" s="19">
        <f>IF(AND($M37,IF($J37&lt;=DATE(身障定額檢核總表!$F$7,身障定額檢核總表!$F$8,1),1,0)),1,0)</f>
        <v>0</v>
      </c>
      <c r="Q37" s="19">
        <f t="shared" si="1"/>
        <v>0</v>
      </c>
      <c r="R37" s="19">
        <f>IF(AND($Q37,OR(IF($G37="3.重度",1,0),IF($G37="4.極重度",1,0)),IF($K37="全時",1,0),IF($L37&gt;=基本工資設定!$B$2,1,0)),1,0)</f>
        <v>0</v>
      </c>
      <c r="S37" s="19">
        <f>IF(AND($Q37,OR(IF($G37="3.重度",1,0),IF($G37="4.極重度",1,0)),IF($K37="全時",1,0),IF(基本工資設定!$B$2&gt;$L37,1,0)),1,0)</f>
        <v>0</v>
      </c>
      <c r="T37" s="19">
        <f>IF(AND($Q37,OR(IF($G37="3.重度",1,0),IF($G37="4.極重度",1,0)),IF($K37="部分工時",1,0),IF($L37&gt;=基本工資設定!$B$2,1,0)),1,0)</f>
        <v>0</v>
      </c>
      <c r="U37" s="19">
        <f>IF(AND($Q37,OR(IF($G37="3.重度",1,0),IF($G37="4.極重度",1,0)),IF($K37="部分工時",1,0),IF(AND(基本工資設定!$B$2&gt;$L37,$L37&gt;=基本工資設定!$B$3),1,0)),1,0)</f>
        <v>0</v>
      </c>
      <c r="V37" s="19">
        <f>IF(AND($Q37,OR(IF($G37="3.重度",1,0),IF($G37="4.極重度",1,0)),IF($K37="部分工時",1,0),IF(基本工資設定!$B$3&gt;$L37,1,0)),1,0)</f>
        <v>0</v>
      </c>
      <c r="W37" s="19">
        <f>IF(AND($Q37,OR(IF($G37="1.輕度",1,0),IF($G37="2.中度",1,0)),IF($K37="全時",1,0),IF($L37&gt;=基本工資設定!$B$2,1,0)),1,0)</f>
        <v>0</v>
      </c>
      <c r="X37" s="19">
        <f>IF(AND($Q37,OR(IF($G37="1.輕度",1,0),IF($G37="2.中度",1,0)),IF($K37="全時",1,0),IF(基本工資設定!$B$2&gt;$L37,1,0)),1,0)</f>
        <v>0</v>
      </c>
      <c r="Y37" s="19">
        <f>IF(AND($Q37,OR(IF($G37="1.輕度",1,0),IF($G37="2.中度",1,0)),IF($K37="部分工時",1,0),IF($L37&gt;=基本工資設定!$B$2,1,0)),1,0)</f>
        <v>0</v>
      </c>
      <c r="Z37" s="19">
        <f>IF(AND($Q37,OR(IF($G37="1.輕度",1,0),IF($G37="2.中度",1,0)),IF($K37="部分工時",1,0),IF(AND(基本工資設定!$B$2&gt;$L37,$L37&gt;=基本工資設定!$B$3),1,0)),1,0)</f>
        <v>0</v>
      </c>
      <c r="AA37" s="19">
        <f>IF(AND($Q37,OR(IF($G37="1.輕度",1,0),IF($G37="2.中度",1,0)),IF($K37="部分工時",1,0),IF(基本工資設定!$B$3&gt;$L37,1,0)),1,0)</f>
        <v>0</v>
      </c>
    </row>
    <row r="38" spans="1:27" ht="14.25">
      <c r="A38" s="19">
        <f t="shared" si="2"/>
        <v>36</v>
      </c>
      <c r="B38" s="8"/>
      <c r="C38" s="8"/>
      <c r="D38" s="9"/>
      <c r="E38" s="8"/>
      <c r="F38" s="8"/>
      <c r="G38" s="8"/>
      <c r="H38" s="9"/>
      <c r="I38" s="9"/>
      <c r="J38" s="9"/>
      <c r="K38" s="8"/>
      <c r="L38" s="10"/>
      <c r="M38" s="19" t="b">
        <f t="shared" si="0"/>
        <v>0</v>
      </c>
      <c r="N38" s="19">
        <f>IF(AND($M38,IF($H38&lt;=DATE(身障定額檢核總表!$F$7,身障定額檢核總表!$F$8,1),1,0)),1,0)</f>
        <v>0</v>
      </c>
      <c r="O38" s="19">
        <f>IF(AND(ISBLANK($I38),$M38),1,IF($E38="1.公保",
IF($I38&gt;DATE(身障定額檢核總表!$F$7,身障定額檢核總表!$F$8,1),1,0),
IF($I38&gt;=DATE(身障定額檢核總表!$F$7,身障定額檢核總表!$F$8,1),1,0)))</f>
        <v>0</v>
      </c>
      <c r="P38" s="19">
        <f>IF(AND($M38,IF($J38&lt;=DATE(身障定額檢核總表!$F$7,身障定額檢核總表!$F$8,1),1,0)),1,0)</f>
        <v>0</v>
      </c>
      <c r="Q38" s="19">
        <f t="shared" si="1"/>
        <v>0</v>
      </c>
      <c r="R38" s="19">
        <f>IF(AND($Q38,OR(IF($G38="3.重度",1,0),IF($G38="4.極重度",1,0)),IF($K38="全時",1,0),IF($L38&gt;=基本工資設定!$B$2,1,0)),1,0)</f>
        <v>0</v>
      </c>
      <c r="S38" s="19">
        <f>IF(AND($Q38,OR(IF($G38="3.重度",1,0),IF($G38="4.極重度",1,0)),IF($K38="全時",1,0),IF(基本工資設定!$B$2&gt;$L38,1,0)),1,0)</f>
        <v>0</v>
      </c>
      <c r="T38" s="19">
        <f>IF(AND($Q38,OR(IF($G38="3.重度",1,0),IF($G38="4.極重度",1,0)),IF($K38="部分工時",1,0),IF($L38&gt;=基本工資設定!$B$2,1,0)),1,0)</f>
        <v>0</v>
      </c>
      <c r="U38" s="19">
        <f>IF(AND($Q38,OR(IF($G38="3.重度",1,0),IF($G38="4.極重度",1,0)),IF($K38="部分工時",1,0),IF(AND(基本工資設定!$B$2&gt;$L38,$L38&gt;=基本工資設定!$B$3),1,0)),1,0)</f>
        <v>0</v>
      </c>
      <c r="V38" s="19">
        <f>IF(AND($Q38,OR(IF($G38="3.重度",1,0),IF($G38="4.極重度",1,0)),IF($K38="部分工時",1,0),IF(基本工資設定!$B$3&gt;$L38,1,0)),1,0)</f>
        <v>0</v>
      </c>
      <c r="W38" s="19">
        <f>IF(AND($Q38,OR(IF($G38="1.輕度",1,0),IF($G38="2.中度",1,0)),IF($K38="全時",1,0),IF($L38&gt;=基本工資設定!$B$2,1,0)),1,0)</f>
        <v>0</v>
      </c>
      <c r="X38" s="19">
        <f>IF(AND($Q38,OR(IF($G38="1.輕度",1,0),IF($G38="2.中度",1,0)),IF($K38="全時",1,0),IF(基本工資設定!$B$2&gt;$L38,1,0)),1,0)</f>
        <v>0</v>
      </c>
      <c r="Y38" s="19">
        <f>IF(AND($Q38,OR(IF($G38="1.輕度",1,0),IF($G38="2.中度",1,0)),IF($K38="部分工時",1,0),IF($L38&gt;=基本工資設定!$B$2,1,0)),1,0)</f>
        <v>0</v>
      </c>
      <c r="Z38" s="19">
        <f>IF(AND($Q38,OR(IF($G38="1.輕度",1,0),IF($G38="2.中度",1,0)),IF($K38="部分工時",1,0),IF(AND(基本工資設定!$B$2&gt;$L38,$L38&gt;=基本工資設定!$B$3),1,0)),1,0)</f>
        <v>0</v>
      </c>
      <c r="AA38" s="19">
        <f>IF(AND($Q38,OR(IF($G38="1.輕度",1,0),IF($G38="2.中度",1,0)),IF($K38="部分工時",1,0),IF(基本工資設定!$B$3&gt;$L38,1,0)),1,0)</f>
        <v>0</v>
      </c>
    </row>
    <row r="39" spans="1:27" ht="14.25">
      <c r="A39" s="19">
        <f t="shared" si="2"/>
        <v>37</v>
      </c>
      <c r="B39" s="8"/>
      <c r="C39" s="8"/>
      <c r="D39" s="9"/>
      <c r="E39" s="8"/>
      <c r="F39" s="8"/>
      <c r="G39" s="8"/>
      <c r="H39" s="9"/>
      <c r="I39" s="9"/>
      <c r="J39" s="9"/>
      <c r="K39" s="8"/>
      <c r="L39" s="10"/>
      <c r="M39" s="19" t="b">
        <f t="shared" si="0"/>
        <v>0</v>
      </c>
      <c r="N39" s="19">
        <f>IF(AND($M39,IF($H39&lt;=DATE(身障定額檢核總表!$F$7,身障定額檢核總表!$F$8,1),1,0)),1,0)</f>
        <v>0</v>
      </c>
      <c r="O39" s="19">
        <f>IF(AND(ISBLANK($I39),$M39),1,IF($E39="1.公保",
IF($I39&gt;DATE(身障定額檢核總表!$F$7,身障定額檢核總表!$F$8,1),1,0),
IF($I39&gt;=DATE(身障定額檢核總表!$F$7,身障定額檢核總表!$F$8,1),1,0)))</f>
        <v>0</v>
      </c>
      <c r="P39" s="19">
        <f>IF(AND($M39,IF($J39&lt;=DATE(身障定額檢核總表!$F$7,身障定額檢核總表!$F$8,1),1,0)),1,0)</f>
        <v>0</v>
      </c>
      <c r="Q39" s="19">
        <f t="shared" si="1"/>
        <v>0</v>
      </c>
      <c r="R39" s="19">
        <f>IF(AND($Q39,OR(IF($G39="3.重度",1,0),IF($G39="4.極重度",1,0)),IF($K39="全時",1,0),IF($L39&gt;=基本工資設定!$B$2,1,0)),1,0)</f>
        <v>0</v>
      </c>
      <c r="S39" s="19">
        <f>IF(AND($Q39,OR(IF($G39="3.重度",1,0),IF($G39="4.極重度",1,0)),IF($K39="全時",1,0),IF(基本工資設定!$B$2&gt;$L39,1,0)),1,0)</f>
        <v>0</v>
      </c>
      <c r="T39" s="19">
        <f>IF(AND($Q39,OR(IF($G39="3.重度",1,0),IF($G39="4.極重度",1,0)),IF($K39="部分工時",1,0),IF($L39&gt;=基本工資設定!$B$2,1,0)),1,0)</f>
        <v>0</v>
      </c>
      <c r="U39" s="19">
        <f>IF(AND($Q39,OR(IF($G39="3.重度",1,0),IF($G39="4.極重度",1,0)),IF($K39="部分工時",1,0),IF(AND(基本工資設定!$B$2&gt;$L39,$L39&gt;=基本工資設定!$B$3),1,0)),1,0)</f>
        <v>0</v>
      </c>
      <c r="V39" s="19">
        <f>IF(AND($Q39,OR(IF($G39="3.重度",1,0),IF($G39="4.極重度",1,0)),IF($K39="部分工時",1,0),IF(基本工資設定!$B$3&gt;$L39,1,0)),1,0)</f>
        <v>0</v>
      </c>
      <c r="W39" s="19">
        <f>IF(AND($Q39,OR(IF($G39="1.輕度",1,0),IF($G39="2.中度",1,0)),IF($K39="全時",1,0),IF($L39&gt;=基本工資設定!$B$2,1,0)),1,0)</f>
        <v>0</v>
      </c>
      <c r="X39" s="19">
        <f>IF(AND($Q39,OR(IF($G39="1.輕度",1,0),IF($G39="2.中度",1,0)),IF($K39="全時",1,0),IF(基本工資設定!$B$2&gt;$L39,1,0)),1,0)</f>
        <v>0</v>
      </c>
      <c r="Y39" s="19">
        <f>IF(AND($Q39,OR(IF($G39="1.輕度",1,0),IF($G39="2.中度",1,0)),IF($K39="部分工時",1,0),IF($L39&gt;=基本工資設定!$B$2,1,0)),1,0)</f>
        <v>0</v>
      </c>
      <c r="Z39" s="19">
        <f>IF(AND($Q39,OR(IF($G39="1.輕度",1,0),IF($G39="2.中度",1,0)),IF($K39="部分工時",1,0),IF(AND(基本工資設定!$B$2&gt;$L39,$L39&gt;=基本工資設定!$B$3),1,0)),1,0)</f>
        <v>0</v>
      </c>
      <c r="AA39" s="19">
        <f>IF(AND($Q39,OR(IF($G39="1.輕度",1,0),IF($G39="2.中度",1,0)),IF($K39="部分工時",1,0),IF(基本工資設定!$B$3&gt;$L39,1,0)),1,0)</f>
        <v>0</v>
      </c>
    </row>
    <row r="40" spans="1:27" ht="14.25">
      <c r="A40" s="19">
        <f t="shared" si="2"/>
        <v>38</v>
      </c>
      <c r="B40" s="8"/>
      <c r="C40" s="8"/>
      <c r="D40" s="9"/>
      <c r="E40" s="8"/>
      <c r="F40" s="8"/>
      <c r="G40" s="8"/>
      <c r="H40" s="9"/>
      <c r="I40" s="9"/>
      <c r="J40" s="9"/>
      <c r="K40" s="8"/>
      <c r="L40" s="10"/>
      <c r="M40" s="19" t="b">
        <f t="shared" si="0"/>
        <v>0</v>
      </c>
      <c r="N40" s="19">
        <f>IF(AND($M40,IF($H40&lt;=DATE(身障定額檢核總表!$F$7,身障定額檢核總表!$F$8,1),1,0)),1,0)</f>
        <v>0</v>
      </c>
      <c r="O40" s="19">
        <f>IF(AND(ISBLANK($I40),$M40),1,IF($E40="1.公保",
IF($I40&gt;DATE(身障定額檢核總表!$F$7,身障定額檢核總表!$F$8,1),1,0),
IF($I40&gt;=DATE(身障定額檢核總表!$F$7,身障定額檢核總表!$F$8,1),1,0)))</f>
        <v>0</v>
      </c>
      <c r="P40" s="19">
        <f>IF(AND($M40,IF($J40&lt;=DATE(身障定額檢核總表!$F$7,身障定額檢核總表!$F$8,1),1,0)),1,0)</f>
        <v>0</v>
      </c>
      <c r="Q40" s="19">
        <f t="shared" si="1"/>
        <v>0</v>
      </c>
      <c r="R40" s="19">
        <f>IF(AND($Q40,OR(IF($G40="3.重度",1,0),IF($G40="4.極重度",1,0)),IF($K40="全時",1,0),IF($L40&gt;=基本工資設定!$B$2,1,0)),1,0)</f>
        <v>0</v>
      </c>
      <c r="S40" s="19">
        <f>IF(AND($Q40,OR(IF($G40="3.重度",1,0),IF($G40="4.極重度",1,0)),IF($K40="全時",1,0),IF(基本工資設定!$B$2&gt;$L40,1,0)),1,0)</f>
        <v>0</v>
      </c>
      <c r="T40" s="19">
        <f>IF(AND($Q40,OR(IF($G40="3.重度",1,0),IF($G40="4.極重度",1,0)),IF($K40="部分工時",1,0),IF($L40&gt;=基本工資設定!$B$2,1,0)),1,0)</f>
        <v>0</v>
      </c>
      <c r="U40" s="19">
        <f>IF(AND($Q40,OR(IF($G40="3.重度",1,0),IF($G40="4.極重度",1,0)),IF($K40="部分工時",1,0),IF(AND(基本工資設定!$B$2&gt;$L40,$L40&gt;=基本工資設定!$B$3),1,0)),1,0)</f>
        <v>0</v>
      </c>
      <c r="V40" s="19">
        <f>IF(AND($Q40,OR(IF($G40="3.重度",1,0),IF($G40="4.極重度",1,0)),IF($K40="部分工時",1,0),IF(基本工資設定!$B$3&gt;$L40,1,0)),1,0)</f>
        <v>0</v>
      </c>
      <c r="W40" s="19">
        <f>IF(AND($Q40,OR(IF($G40="1.輕度",1,0),IF($G40="2.中度",1,0)),IF($K40="全時",1,0),IF($L40&gt;=基本工資設定!$B$2,1,0)),1,0)</f>
        <v>0</v>
      </c>
      <c r="X40" s="19">
        <f>IF(AND($Q40,OR(IF($G40="1.輕度",1,0),IF($G40="2.中度",1,0)),IF($K40="全時",1,0),IF(基本工資設定!$B$2&gt;$L40,1,0)),1,0)</f>
        <v>0</v>
      </c>
      <c r="Y40" s="19">
        <f>IF(AND($Q40,OR(IF($G40="1.輕度",1,0),IF($G40="2.中度",1,0)),IF($K40="部分工時",1,0),IF($L40&gt;=基本工資設定!$B$2,1,0)),1,0)</f>
        <v>0</v>
      </c>
      <c r="Z40" s="19">
        <f>IF(AND($Q40,OR(IF($G40="1.輕度",1,0),IF($G40="2.中度",1,0)),IF($K40="部分工時",1,0),IF(AND(基本工資設定!$B$2&gt;$L40,$L40&gt;=基本工資設定!$B$3),1,0)),1,0)</f>
        <v>0</v>
      </c>
      <c r="AA40" s="19">
        <f>IF(AND($Q40,OR(IF($G40="1.輕度",1,0),IF($G40="2.中度",1,0)),IF($K40="部分工時",1,0),IF(基本工資設定!$B$3&gt;$L40,1,0)),1,0)</f>
        <v>0</v>
      </c>
    </row>
    <row r="41" spans="1:27" ht="14.25">
      <c r="A41" s="19">
        <f t="shared" si="2"/>
        <v>39</v>
      </c>
      <c r="B41" s="8"/>
      <c r="C41" s="8"/>
      <c r="D41" s="9"/>
      <c r="E41" s="8"/>
      <c r="F41" s="8"/>
      <c r="G41" s="8"/>
      <c r="H41" s="9"/>
      <c r="I41" s="9"/>
      <c r="J41" s="9"/>
      <c r="K41" s="8"/>
      <c r="L41" s="10"/>
      <c r="M41" s="19" t="b">
        <f t="shared" si="0"/>
        <v>0</v>
      </c>
      <c r="N41" s="19">
        <f>IF(AND($M41,IF($H41&lt;=DATE(身障定額檢核總表!$F$7,身障定額檢核總表!$F$8,1),1,0)),1,0)</f>
        <v>0</v>
      </c>
      <c r="O41" s="19">
        <f>IF(AND(ISBLANK($I41),$M41),1,IF($E41="1.公保",
IF($I41&gt;DATE(身障定額檢核總表!$F$7,身障定額檢核總表!$F$8,1),1,0),
IF($I41&gt;=DATE(身障定額檢核總表!$F$7,身障定額檢核總表!$F$8,1),1,0)))</f>
        <v>0</v>
      </c>
      <c r="P41" s="19">
        <f>IF(AND($M41,IF($J41&lt;=DATE(身障定額檢核總表!$F$7,身障定額檢核總表!$F$8,1),1,0)),1,0)</f>
        <v>0</v>
      </c>
      <c r="Q41" s="19">
        <f t="shared" si="1"/>
        <v>0</v>
      </c>
      <c r="R41" s="19">
        <f>IF(AND($Q41,OR(IF($G41="3.重度",1,0),IF($G41="4.極重度",1,0)),IF($K41="全時",1,0),IF($L41&gt;=基本工資設定!$B$2,1,0)),1,0)</f>
        <v>0</v>
      </c>
      <c r="S41" s="19">
        <f>IF(AND($Q41,OR(IF($G41="3.重度",1,0),IF($G41="4.極重度",1,0)),IF($K41="全時",1,0),IF(基本工資設定!$B$2&gt;$L41,1,0)),1,0)</f>
        <v>0</v>
      </c>
      <c r="T41" s="19">
        <f>IF(AND($Q41,OR(IF($G41="3.重度",1,0),IF($G41="4.極重度",1,0)),IF($K41="部分工時",1,0),IF($L41&gt;=基本工資設定!$B$2,1,0)),1,0)</f>
        <v>0</v>
      </c>
      <c r="U41" s="19">
        <f>IF(AND($Q41,OR(IF($G41="3.重度",1,0),IF($G41="4.極重度",1,0)),IF($K41="部分工時",1,0),IF(AND(基本工資設定!$B$2&gt;$L41,$L41&gt;=基本工資設定!$B$3),1,0)),1,0)</f>
        <v>0</v>
      </c>
      <c r="V41" s="19">
        <f>IF(AND($Q41,OR(IF($G41="3.重度",1,0),IF($G41="4.極重度",1,0)),IF($K41="部分工時",1,0),IF(基本工資設定!$B$3&gt;$L41,1,0)),1,0)</f>
        <v>0</v>
      </c>
      <c r="W41" s="19">
        <f>IF(AND($Q41,OR(IF($G41="1.輕度",1,0),IF($G41="2.中度",1,0)),IF($K41="全時",1,0),IF($L41&gt;=基本工資設定!$B$2,1,0)),1,0)</f>
        <v>0</v>
      </c>
      <c r="X41" s="19">
        <f>IF(AND($Q41,OR(IF($G41="1.輕度",1,0),IF($G41="2.中度",1,0)),IF($K41="全時",1,0),IF(基本工資設定!$B$2&gt;$L41,1,0)),1,0)</f>
        <v>0</v>
      </c>
      <c r="Y41" s="19">
        <f>IF(AND($Q41,OR(IF($G41="1.輕度",1,0),IF($G41="2.中度",1,0)),IF($K41="部分工時",1,0),IF($L41&gt;=基本工資設定!$B$2,1,0)),1,0)</f>
        <v>0</v>
      </c>
      <c r="Z41" s="19">
        <f>IF(AND($Q41,OR(IF($G41="1.輕度",1,0),IF($G41="2.中度",1,0)),IF($K41="部分工時",1,0),IF(AND(基本工資設定!$B$2&gt;$L41,$L41&gt;=基本工資設定!$B$3),1,0)),1,0)</f>
        <v>0</v>
      </c>
      <c r="AA41" s="19">
        <f>IF(AND($Q41,OR(IF($G41="1.輕度",1,0),IF($G41="2.中度",1,0)),IF($K41="部分工時",1,0),IF(基本工資設定!$B$3&gt;$L41,1,0)),1,0)</f>
        <v>0</v>
      </c>
    </row>
    <row r="42" spans="1:27" ht="14.25">
      <c r="A42" s="19">
        <f t="shared" si="2"/>
        <v>40</v>
      </c>
      <c r="B42" s="8"/>
      <c r="C42" s="8"/>
      <c r="D42" s="9"/>
      <c r="E42" s="8"/>
      <c r="F42" s="8"/>
      <c r="G42" s="8"/>
      <c r="H42" s="9"/>
      <c r="I42" s="9"/>
      <c r="J42" s="9"/>
      <c r="K42" s="8"/>
      <c r="L42" s="10"/>
      <c r="M42" s="19" t="b">
        <f t="shared" si="0"/>
        <v>0</v>
      </c>
      <c r="N42" s="19">
        <f>IF(AND($M42,IF($H42&lt;=DATE(身障定額檢核總表!$F$7,身障定額檢核總表!$F$8,1),1,0)),1,0)</f>
        <v>0</v>
      </c>
      <c r="O42" s="19">
        <f>IF(AND(ISBLANK($I42),$M42),1,IF($E42="1.公保",
IF($I42&gt;DATE(身障定額檢核總表!$F$7,身障定額檢核總表!$F$8,1),1,0),
IF($I42&gt;=DATE(身障定額檢核總表!$F$7,身障定額檢核總表!$F$8,1),1,0)))</f>
        <v>0</v>
      </c>
      <c r="P42" s="19">
        <f>IF(AND($M42,IF($J42&lt;=DATE(身障定額檢核總表!$F$7,身障定額檢核總表!$F$8,1),1,0)),1,0)</f>
        <v>0</v>
      </c>
      <c r="Q42" s="19">
        <f t="shared" si="1"/>
        <v>0</v>
      </c>
      <c r="R42" s="19">
        <f>IF(AND($Q42,OR(IF($G42="3.重度",1,0),IF($G42="4.極重度",1,0)),IF($K42="全時",1,0),IF($L42&gt;=基本工資設定!$B$2,1,0)),1,0)</f>
        <v>0</v>
      </c>
      <c r="S42" s="19">
        <f>IF(AND($Q42,OR(IF($G42="3.重度",1,0),IF($G42="4.極重度",1,0)),IF($K42="全時",1,0),IF(基本工資設定!$B$2&gt;$L42,1,0)),1,0)</f>
        <v>0</v>
      </c>
      <c r="T42" s="19">
        <f>IF(AND($Q42,OR(IF($G42="3.重度",1,0),IF($G42="4.極重度",1,0)),IF($K42="部分工時",1,0),IF($L42&gt;=基本工資設定!$B$2,1,0)),1,0)</f>
        <v>0</v>
      </c>
      <c r="U42" s="19">
        <f>IF(AND($Q42,OR(IF($G42="3.重度",1,0),IF($G42="4.極重度",1,0)),IF($K42="部分工時",1,0),IF(AND(基本工資設定!$B$2&gt;$L42,$L42&gt;=基本工資設定!$B$3),1,0)),1,0)</f>
        <v>0</v>
      </c>
      <c r="V42" s="19">
        <f>IF(AND($Q42,OR(IF($G42="3.重度",1,0),IF($G42="4.極重度",1,0)),IF($K42="部分工時",1,0),IF(基本工資設定!$B$3&gt;$L42,1,0)),1,0)</f>
        <v>0</v>
      </c>
      <c r="W42" s="19">
        <f>IF(AND($Q42,OR(IF($G42="1.輕度",1,0),IF($G42="2.中度",1,0)),IF($K42="全時",1,0),IF($L42&gt;=基本工資設定!$B$2,1,0)),1,0)</f>
        <v>0</v>
      </c>
      <c r="X42" s="19">
        <f>IF(AND($Q42,OR(IF($G42="1.輕度",1,0),IF($G42="2.中度",1,0)),IF($K42="全時",1,0),IF(基本工資設定!$B$2&gt;$L42,1,0)),1,0)</f>
        <v>0</v>
      </c>
      <c r="Y42" s="19">
        <f>IF(AND($Q42,OR(IF($G42="1.輕度",1,0),IF($G42="2.中度",1,0)),IF($K42="部分工時",1,0),IF($L42&gt;=基本工資設定!$B$2,1,0)),1,0)</f>
        <v>0</v>
      </c>
      <c r="Z42" s="19">
        <f>IF(AND($Q42,OR(IF($G42="1.輕度",1,0),IF($G42="2.中度",1,0)),IF($K42="部分工時",1,0),IF(AND(基本工資設定!$B$2&gt;$L42,$L42&gt;=基本工資設定!$B$3),1,0)),1,0)</f>
        <v>0</v>
      </c>
      <c r="AA42" s="19">
        <f>IF(AND($Q42,OR(IF($G42="1.輕度",1,0),IF($G42="2.中度",1,0)),IF($K42="部分工時",1,0),IF(基本工資設定!$B$3&gt;$L42,1,0)),1,0)</f>
        <v>0</v>
      </c>
    </row>
    <row r="43" spans="1:27" ht="14.25">
      <c r="A43" s="19">
        <f t="shared" si="2"/>
        <v>41</v>
      </c>
      <c r="B43" s="8"/>
      <c r="C43" s="8"/>
      <c r="D43" s="9"/>
      <c r="E43" s="8"/>
      <c r="F43" s="8"/>
      <c r="G43" s="8"/>
      <c r="H43" s="9"/>
      <c r="I43" s="9"/>
      <c r="J43" s="9"/>
      <c r="K43" s="8"/>
      <c r="L43" s="10"/>
      <c r="M43" s="19" t="b">
        <f t="shared" si="0"/>
        <v>0</v>
      </c>
      <c r="N43" s="19">
        <f>IF(AND($M43,IF($H43&lt;=DATE(身障定額檢核總表!$F$7,身障定額檢核總表!$F$8,1),1,0)),1,0)</f>
        <v>0</v>
      </c>
      <c r="O43" s="19">
        <f>IF(AND(ISBLANK($I43),$M43),1,IF($E43="1.公保",
IF($I43&gt;DATE(身障定額檢核總表!$F$7,身障定額檢核總表!$F$8,1),1,0),
IF($I43&gt;=DATE(身障定額檢核總表!$F$7,身障定額檢核總表!$F$8,1),1,0)))</f>
        <v>0</v>
      </c>
      <c r="P43" s="19">
        <f>IF(AND($M43,IF($J43&lt;=DATE(身障定額檢核總表!$F$7,身障定額檢核總表!$F$8,1),1,0)),1,0)</f>
        <v>0</v>
      </c>
      <c r="Q43" s="19">
        <f t="shared" si="1"/>
        <v>0</v>
      </c>
      <c r="R43" s="19">
        <f>IF(AND($Q43,OR(IF($G43="3.重度",1,0),IF($G43="4.極重度",1,0)),IF($K43="全時",1,0),IF($L43&gt;=基本工資設定!$B$2,1,0)),1,0)</f>
        <v>0</v>
      </c>
      <c r="S43" s="19">
        <f>IF(AND($Q43,OR(IF($G43="3.重度",1,0),IF($G43="4.極重度",1,0)),IF($K43="全時",1,0),IF(基本工資設定!$B$2&gt;$L43,1,0)),1,0)</f>
        <v>0</v>
      </c>
      <c r="T43" s="19">
        <f>IF(AND($Q43,OR(IF($G43="3.重度",1,0),IF($G43="4.極重度",1,0)),IF($K43="部分工時",1,0),IF($L43&gt;=基本工資設定!$B$2,1,0)),1,0)</f>
        <v>0</v>
      </c>
      <c r="U43" s="19">
        <f>IF(AND($Q43,OR(IF($G43="3.重度",1,0),IF($G43="4.極重度",1,0)),IF($K43="部分工時",1,0),IF(AND(基本工資設定!$B$2&gt;$L43,$L43&gt;=基本工資設定!$B$3),1,0)),1,0)</f>
        <v>0</v>
      </c>
      <c r="V43" s="19">
        <f>IF(AND($Q43,OR(IF($G43="3.重度",1,0),IF($G43="4.極重度",1,0)),IF($K43="部分工時",1,0),IF(基本工資設定!$B$3&gt;$L43,1,0)),1,0)</f>
        <v>0</v>
      </c>
      <c r="W43" s="19">
        <f>IF(AND($Q43,OR(IF($G43="1.輕度",1,0),IF($G43="2.中度",1,0)),IF($K43="全時",1,0),IF($L43&gt;=基本工資設定!$B$2,1,0)),1,0)</f>
        <v>0</v>
      </c>
      <c r="X43" s="19">
        <f>IF(AND($Q43,OR(IF($G43="1.輕度",1,0),IF($G43="2.中度",1,0)),IF($K43="全時",1,0),IF(基本工資設定!$B$2&gt;$L43,1,0)),1,0)</f>
        <v>0</v>
      </c>
      <c r="Y43" s="19">
        <f>IF(AND($Q43,OR(IF($G43="1.輕度",1,0),IF($G43="2.中度",1,0)),IF($K43="部分工時",1,0),IF($L43&gt;=基本工資設定!$B$2,1,0)),1,0)</f>
        <v>0</v>
      </c>
      <c r="Z43" s="19">
        <f>IF(AND($Q43,OR(IF($G43="1.輕度",1,0),IF($G43="2.中度",1,0)),IF($K43="部分工時",1,0),IF(AND(基本工資設定!$B$2&gt;$L43,$L43&gt;=基本工資設定!$B$3),1,0)),1,0)</f>
        <v>0</v>
      </c>
      <c r="AA43" s="19">
        <f>IF(AND($Q43,OR(IF($G43="1.輕度",1,0),IF($G43="2.中度",1,0)),IF($K43="部分工時",1,0),IF(基本工資設定!$B$3&gt;$L43,1,0)),1,0)</f>
        <v>0</v>
      </c>
    </row>
    <row r="44" spans="1:27" ht="14.25">
      <c r="A44" s="19">
        <f t="shared" si="2"/>
        <v>42</v>
      </c>
      <c r="B44" s="8"/>
      <c r="C44" s="8"/>
      <c r="D44" s="9"/>
      <c r="E44" s="8"/>
      <c r="F44" s="8"/>
      <c r="G44" s="8"/>
      <c r="H44" s="9"/>
      <c r="I44" s="9"/>
      <c r="J44" s="9"/>
      <c r="K44" s="8"/>
      <c r="L44" s="10"/>
      <c r="M44" s="19" t="b">
        <f t="shared" si="0"/>
        <v>0</v>
      </c>
      <c r="N44" s="19">
        <f>IF(AND($M44,IF($H44&lt;=DATE(身障定額檢核總表!$F$7,身障定額檢核總表!$F$8,1),1,0)),1,0)</f>
        <v>0</v>
      </c>
      <c r="O44" s="19">
        <f>IF(AND(ISBLANK($I44),$M44),1,IF($E44="1.公保",
IF($I44&gt;DATE(身障定額檢核總表!$F$7,身障定額檢核總表!$F$8,1),1,0),
IF($I44&gt;=DATE(身障定額檢核總表!$F$7,身障定額檢核總表!$F$8,1),1,0)))</f>
        <v>0</v>
      </c>
      <c r="P44" s="19">
        <f>IF(AND($M44,IF($J44&lt;=DATE(身障定額檢核總表!$F$7,身障定額檢核總表!$F$8,1),1,0)),1,0)</f>
        <v>0</v>
      </c>
      <c r="Q44" s="19">
        <f t="shared" si="1"/>
        <v>0</v>
      </c>
      <c r="R44" s="19">
        <f>IF(AND($Q44,OR(IF($G44="3.重度",1,0),IF($G44="4.極重度",1,0)),IF($K44="全時",1,0),IF($L44&gt;=基本工資設定!$B$2,1,0)),1,0)</f>
        <v>0</v>
      </c>
      <c r="S44" s="19">
        <f>IF(AND($Q44,OR(IF($G44="3.重度",1,0),IF($G44="4.極重度",1,0)),IF($K44="全時",1,0),IF(基本工資設定!$B$2&gt;$L44,1,0)),1,0)</f>
        <v>0</v>
      </c>
      <c r="T44" s="19">
        <f>IF(AND($Q44,OR(IF($G44="3.重度",1,0),IF($G44="4.極重度",1,0)),IF($K44="部分工時",1,0),IF($L44&gt;=基本工資設定!$B$2,1,0)),1,0)</f>
        <v>0</v>
      </c>
      <c r="U44" s="19">
        <f>IF(AND($Q44,OR(IF($G44="3.重度",1,0),IF($G44="4.極重度",1,0)),IF($K44="部分工時",1,0),IF(AND(基本工資設定!$B$2&gt;$L44,$L44&gt;=基本工資設定!$B$3),1,0)),1,0)</f>
        <v>0</v>
      </c>
      <c r="V44" s="19">
        <f>IF(AND($Q44,OR(IF($G44="3.重度",1,0),IF($G44="4.極重度",1,0)),IF($K44="部分工時",1,0),IF(基本工資設定!$B$3&gt;$L44,1,0)),1,0)</f>
        <v>0</v>
      </c>
      <c r="W44" s="19">
        <f>IF(AND($Q44,OR(IF($G44="1.輕度",1,0),IF($G44="2.中度",1,0)),IF($K44="全時",1,0),IF($L44&gt;=基本工資設定!$B$2,1,0)),1,0)</f>
        <v>0</v>
      </c>
      <c r="X44" s="19">
        <f>IF(AND($Q44,OR(IF($G44="1.輕度",1,0),IF($G44="2.中度",1,0)),IF($K44="全時",1,0),IF(基本工資設定!$B$2&gt;$L44,1,0)),1,0)</f>
        <v>0</v>
      </c>
      <c r="Y44" s="19">
        <f>IF(AND($Q44,OR(IF($G44="1.輕度",1,0),IF($G44="2.中度",1,0)),IF($K44="部分工時",1,0),IF($L44&gt;=基本工資設定!$B$2,1,0)),1,0)</f>
        <v>0</v>
      </c>
      <c r="Z44" s="19">
        <f>IF(AND($Q44,OR(IF($G44="1.輕度",1,0),IF($G44="2.中度",1,0)),IF($K44="部分工時",1,0),IF(AND(基本工資設定!$B$2&gt;$L44,$L44&gt;=基本工資設定!$B$3),1,0)),1,0)</f>
        <v>0</v>
      </c>
      <c r="AA44" s="19">
        <f>IF(AND($Q44,OR(IF($G44="1.輕度",1,0),IF($G44="2.中度",1,0)),IF($K44="部分工時",1,0),IF(基本工資設定!$B$3&gt;$L44,1,0)),1,0)</f>
        <v>0</v>
      </c>
    </row>
    <row r="45" spans="1:27" ht="14.25">
      <c r="A45" s="19">
        <f t="shared" si="2"/>
        <v>43</v>
      </c>
      <c r="B45" s="8"/>
      <c r="C45" s="8"/>
      <c r="D45" s="9"/>
      <c r="E45" s="8"/>
      <c r="F45" s="8"/>
      <c r="G45" s="8"/>
      <c r="H45" s="9"/>
      <c r="I45" s="9"/>
      <c r="J45" s="9"/>
      <c r="K45" s="8"/>
      <c r="L45" s="10"/>
      <c r="M45" s="19" t="b">
        <f t="shared" si="0"/>
        <v>0</v>
      </c>
      <c r="N45" s="19">
        <f>IF(AND($M45,IF($H45&lt;=DATE(身障定額檢核總表!$F$7,身障定額檢核總表!$F$8,1),1,0)),1,0)</f>
        <v>0</v>
      </c>
      <c r="O45" s="19">
        <f>IF(AND(ISBLANK($I45),$M45),1,IF($E45="1.公保",
IF($I45&gt;DATE(身障定額檢核總表!$F$7,身障定額檢核總表!$F$8,1),1,0),
IF($I45&gt;=DATE(身障定額檢核總表!$F$7,身障定額檢核總表!$F$8,1),1,0)))</f>
        <v>0</v>
      </c>
      <c r="P45" s="19">
        <f>IF(AND($M45,IF($J45&lt;=DATE(身障定額檢核總表!$F$7,身障定額檢核總表!$F$8,1),1,0)),1,0)</f>
        <v>0</v>
      </c>
      <c r="Q45" s="19">
        <f t="shared" si="1"/>
        <v>0</v>
      </c>
      <c r="R45" s="19">
        <f>IF(AND($Q45,OR(IF($G45="3.重度",1,0),IF($G45="4.極重度",1,0)),IF($K45="全時",1,0),IF($L45&gt;=基本工資設定!$B$2,1,0)),1,0)</f>
        <v>0</v>
      </c>
      <c r="S45" s="19">
        <f>IF(AND($Q45,OR(IF($G45="3.重度",1,0),IF($G45="4.極重度",1,0)),IF($K45="全時",1,0),IF(基本工資設定!$B$2&gt;$L45,1,0)),1,0)</f>
        <v>0</v>
      </c>
      <c r="T45" s="19">
        <f>IF(AND($Q45,OR(IF($G45="3.重度",1,0),IF($G45="4.極重度",1,0)),IF($K45="部分工時",1,0),IF($L45&gt;=基本工資設定!$B$2,1,0)),1,0)</f>
        <v>0</v>
      </c>
      <c r="U45" s="19">
        <f>IF(AND($Q45,OR(IF($G45="3.重度",1,0),IF($G45="4.極重度",1,0)),IF($K45="部分工時",1,0),IF(AND(基本工資設定!$B$2&gt;$L45,$L45&gt;=基本工資設定!$B$3),1,0)),1,0)</f>
        <v>0</v>
      </c>
      <c r="V45" s="19">
        <f>IF(AND($Q45,OR(IF($G45="3.重度",1,0),IF($G45="4.極重度",1,0)),IF($K45="部分工時",1,0),IF(基本工資設定!$B$3&gt;$L45,1,0)),1,0)</f>
        <v>0</v>
      </c>
      <c r="W45" s="19">
        <f>IF(AND($Q45,OR(IF($G45="1.輕度",1,0),IF($G45="2.中度",1,0)),IF($K45="全時",1,0),IF($L45&gt;=基本工資設定!$B$2,1,0)),1,0)</f>
        <v>0</v>
      </c>
      <c r="X45" s="19">
        <f>IF(AND($Q45,OR(IF($G45="1.輕度",1,0),IF($G45="2.中度",1,0)),IF($K45="全時",1,0),IF(基本工資設定!$B$2&gt;$L45,1,0)),1,0)</f>
        <v>0</v>
      </c>
      <c r="Y45" s="19">
        <f>IF(AND($Q45,OR(IF($G45="1.輕度",1,0),IF($G45="2.中度",1,0)),IF($K45="部分工時",1,0),IF($L45&gt;=基本工資設定!$B$2,1,0)),1,0)</f>
        <v>0</v>
      </c>
      <c r="Z45" s="19">
        <f>IF(AND($Q45,OR(IF($G45="1.輕度",1,0),IF($G45="2.中度",1,0)),IF($K45="部分工時",1,0),IF(AND(基本工資設定!$B$2&gt;$L45,$L45&gt;=基本工資設定!$B$3),1,0)),1,0)</f>
        <v>0</v>
      </c>
      <c r="AA45" s="19">
        <f>IF(AND($Q45,OR(IF($G45="1.輕度",1,0),IF($G45="2.中度",1,0)),IF($K45="部分工時",1,0),IF(基本工資設定!$B$3&gt;$L45,1,0)),1,0)</f>
        <v>0</v>
      </c>
    </row>
    <row r="46" spans="1:27" ht="14.25">
      <c r="A46" s="19">
        <f t="shared" si="2"/>
        <v>44</v>
      </c>
      <c r="B46" s="8"/>
      <c r="C46" s="8"/>
      <c r="D46" s="9"/>
      <c r="E46" s="8"/>
      <c r="F46" s="8"/>
      <c r="G46" s="8"/>
      <c r="H46" s="9"/>
      <c r="I46" s="9"/>
      <c r="J46" s="9"/>
      <c r="K46" s="8"/>
      <c r="L46" s="10"/>
      <c r="M46" s="19" t="b">
        <f t="shared" si="0"/>
        <v>0</v>
      </c>
      <c r="N46" s="19">
        <f>IF(AND($M46,IF($H46&lt;=DATE(身障定額檢核總表!$F$7,身障定額檢核總表!$F$8,1),1,0)),1,0)</f>
        <v>0</v>
      </c>
      <c r="O46" s="19">
        <f>IF(AND(ISBLANK($I46),$M46),1,IF($E46="1.公保",
IF($I46&gt;DATE(身障定額檢核總表!$F$7,身障定額檢核總表!$F$8,1),1,0),
IF($I46&gt;=DATE(身障定額檢核總表!$F$7,身障定額檢核總表!$F$8,1),1,0)))</f>
        <v>0</v>
      </c>
      <c r="P46" s="19">
        <f>IF(AND($M46,IF($J46&lt;=DATE(身障定額檢核總表!$F$7,身障定額檢核總表!$F$8,1),1,0)),1,0)</f>
        <v>0</v>
      </c>
      <c r="Q46" s="19">
        <f t="shared" si="1"/>
        <v>0</v>
      </c>
      <c r="R46" s="19">
        <f>IF(AND($Q46,OR(IF($G46="3.重度",1,0),IF($G46="4.極重度",1,0)),IF($K46="全時",1,0),IF($L46&gt;=基本工資設定!$B$2,1,0)),1,0)</f>
        <v>0</v>
      </c>
      <c r="S46" s="19">
        <f>IF(AND($Q46,OR(IF($G46="3.重度",1,0),IF($G46="4.極重度",1,0)),IF($K46="全時",1,0),IF(基本工資設定!$B$2&gt;$L46,1,0)),1,0)</f>
        <v>0</v>
      </c>
      <c r="T46" s="19">
        <f>IF(AND($Q46,OR(IF($G46="3.重度",1,0),IF($G46="4.極重度",1,0)),IF($K46="部分工時",1,0),IF($L46&gt;=基本工資設定!$B$2,1,0)),1,0)</f>
        <v>0</v>
      </c>
      <c r="U46" s="19">
        <f>IF(AND($Q46,OR(IF($G46="3.重度",1,0),IF($G46="4.極重度",1,0)),IF($K46="部分工時",1,0),IF(AND(基本工資設定!$B$2&gt;$L46,$L46&gt;=基本工資設定!$B$3),1,0)),1,0)</f>
        <v>0</v>
      </c>
      <c r="V46" s="19">
        <f>IF(AND($Q46,OR(IF($G46="3.重度",1,0),IF($G46="4.極重度",1,0)),IF($K46="部分工時",1,0),IF(基本工資設定!$B$3&gt;$L46,1,0)),1,0)</f>
        <v>0</v>
      </c>
      <c r="W46" s="19">
        <f>IF(AND($Q46,OR(IF($G46="1.輕度",1,0),IF($G46="2.中度",1,0)),IF($K46="全時",1,0),IF($L46&gt;=基本工資設定!$B$2,1,0)),1,0)</f>
        <v>0</v>
      </c>
      <c r="X46" s="19">
        <f>IF(AND($Q46,OR(IF($G46="1.輕度",1,0),IF($G46="2.中度",1,0)),IF($K46="全時",1,0),IF(基本工資設定!$B$2&gt;$L46,1,0)),1,0)</f>
        <v>0</v>
      </c>
      <c r="Y46" s="19">
        <f>IF(AND($Q46,OR(IF($G46="1.輕度",1,0),IF($G46="2.中度",1,0)),IF($K46="部分工時",1,0),IF($L46&gt;=基本工資設定!$B$2,1,0)),1,0)</f>
        <v>0</v>
      </c>
      <c r="Z46" s="19">
        <f>IF(AND($Q46,OR(IF($G46="1.輕度",1,0),IF($G46="2.中度",1,0)),IF($K46="部分工時",1,0),IF(AND(基本工資設定!$B$2&gt;$L46,$L46&gt;=基本工資設定!$B$3),1,0)),1,0)</f>
        <v>0</v>
      </c>
      <c r="AA46" s="19">
        <f>IF(AND($Q46,OR(IF($G46="1.輕度",1,0),IF($G46="2.中度",1,0)),IF($K46="部分工時",1,0),IF(基本工資設定!$B$3&gt;$L46,1,0)),1,0)</f>
        <v>0</v>
      </c>
    </row>
    <row r="47" spans="1:27" ht="14.25">
      <c r="A47" s="19">
        <f t="shared" si="2"/>
        <v>45</v>
      </c>
      <c r="B47" s="8"/>
      <c r="C47" s="8"/>
      <c r="D47" s="9"/>
      <c r="E47" s="8"/>
      <c r="F47" s="8"/>
      <c r="G47" s="8"/>
      <c r="H47" s="9"/>
      <c r="I47" s="9"/>
      <c r="J47" s="9"/>
      <c r="K47" s="8"/>
      <c r="L47" s="10"/>
      <c r="M47" s="19" t="b">
        <f t="shared" si="0"/>
        <v>0</v>
      </c>
      <c r="N47" s="19">
        <f>IF(AND($M47,IF($H47&lt;=DATE(身障定額檢核總表!$F$7,身障定額檢核總表!$F$8,1),1,0)),1,0)</f>
        <v>0</v>
      </c>
      <c r="O47" s="19">
        <f>IF(AND(ISBLANK($I47),$M47),1,IF($E47="1.公保",
IF($I47&gt;DATE(身障定額檢核總表!$F$7,身障定額檢核總表!$F$8,1),1,0),
IF($I47&gt;=DATE(身障定額檢核總表!$F$7,身障定額檢核總表!$F$8,1),1,0)))</f>
        <v>0</v>
      </c>
      <c r="P47" s="19">
        <f>IF(AND($M47,IF($J47&lt;=DATE(身障定額檢核總表!$F$7,身障定額檢核總表!$F$8,1),1,0)),1,0)</f>
        <v>0</v>
      </c>
      <c r="Q47" s="19">
        <f t="shared" si="1"/>
        <v>0</v>
      </c>
      <c r="R47" s="19">
        <f>IF(AND($Q47,OR(IF($G47="3.重度",1,0),IF($G47="4.極重度",1,0)),IF($K47="全時",1,0),IF($L47&gt;=基本工資設定!$B$2,1,0)),1,0)</f>
        <v>0</v>
      </c>
      <c r="S47" s="19">
        <f>IF(AND($Q47,OR(IF($G47="3.重度",1,0),IF($G47="4.極重度",1,0)),IF($K47="全時",1,0),IF(基本工資設定!$B$2&gt;$L47,1,0)),1,0)</f>
        <v>0</v>
      </c>
      <c r="T47" s="19">
        <f>IF(AND($Q47,OR(IF($G47="3.重度",1,0),IF($G47="4.極重度",1,0)),IF($K47="部分工時",1,0),IF($L47&gt;=基本工資設定!$B$2,1,0)),1,0)</f>
        <v>0</v>
      </c>
      <c r="U47" s="19">
        <f>IF(AND($Q47,OR(IF($G47="3.重度",1,0),IF($G47="4.極重度",1,0)),IF($K47="部分工時",1,0),IF(AND(基本工資設定!$B$2&gt;$L47,$L47&gt;=基本工資設定!$B$3),1,0)),1,0)</f>
        <v>0</v>
      </c>
      <c r="V47" s="19">
        <f>IF(AND($Q47,OR(IF($G47="3.重度",1,0),IF($G47="4.極重度",1,0)),IF($K47="部分工時",1,0),IF(基本工資設定!$B$3&gt;$L47,1,0)),1,0)</f>
        <v>0</v>
      </c>
      <c r="W47" s="19">
        <f>IF(AND($Q47,OR(IF($G47="1.輕度",1,0),IF($G47="2.中度",1,0)),IF($K47="全時",1,0),IF($L47&gt;=基本工資設定!$B$2,1,0)),1,0)</f>
        <v>0</v>
      </c>
      <c r="X47" s="19">
        <f>IF(AND($Q47,OR(IF($G47="1.輕度",1,0),IF($G47="2.中度",1,0)),IF($K47="全時",1,0),IF(基本工資設定!$B$2&gt;$L47,1,0)),1,0)</f>
        <v>0</v>
      </c>
      <c r="Y47" s="19">
        <f>IF(AND($Q47,OR(IF($G47="1.輕度",1,0),IF($G47="2.中度",1,0)),IF($K47="部分工時",1,0),IF($L47&gt;=基本工資設定!$B$2,1,0)),1,0)</f>
        <v>0</v>
      </c>
      <c r="Z47" s="19">
        <f>IF(AND($Q47,OR(IF($G47="1.輕度",1,0),IF($G47="2.中度",1,0)),IF($K47="部分工時",1,0),IF(AND(基本工資設定!$B$2&gt;$L47,$L47&gt;=基本工資設定!$B$3),1,0)),1,0)</f>
        <v>0</v>
      </c>
      <c r="AA47" s="19">
        <f>IF(AND($Q47,OR(IF($G47="1.輕度",1,0),IF($G47="2.中度",1,0)),IF($K47="部分工時",1,0),IF(基本工資設定!$B$3&gt;$L47,1,0)),1,0)</f>
        <v>0</v>
      </c>
    </row>
    <row r="48" spans="1:27" ht="14.25">
      <c r="A48" s="19">
        <f t="shared" si="2"/>
        <v>46</v>
      </c>
      <c r="B48" s="8"/>
      <c r="C48" s="8"/>
      <c r="D48" s="9"/>
      <c r="E48" s="8"/>
      <c r="F48" s="8"/>
      <c r="G48" s="8"/>
      <c r="H48" s="9"/>
      <c r="I48" s="9"/>
      <c r="J48" s="9"/>
      <c r="K48" s="8"/>
      <c r="L48" s="10"/>
      <c r="M48" s="19" t="b">
        <f t="shared" si="0"/>
        <v>0</v>
      </c>
      <c r="N48" s="19">
        <f>IF(AND($M48,IF($H48&lt;=DATE(身障定額檢核總表!$F$7,身障定額檢核總表!$F$8,1),1,0)),1,0)</f>
        <v>0</v>
      </c>
      <c r="O48" s="19">
        <f>IF(AND(ISBLANK($I48),$M48),1,IF($E48="1.公保",
IF($I48&gt;DATE(身障定額檢核總表!$F$7,身障定額檢核總表!$F$8,1),1,0),
IF($I48&gt;=DATE(身障定額檢核總表!$F$7,身障定額檢核總表!$F$8,1),1,0)))</f>
        <v>0</v>
      </c>
      <c r="P48" s="19">
        <f>IF(AND($M48,IF($J48&lt;=DATE(身障定額檢核總表!$F$7,身障定額檢核總表!$F$8,1),1,0)),1,0)</f>
        <v>0</v>
      </c>
      <c r="Q48" s="19">
        <f t="shared" si="1"/>
        <v>0</v>
      </c>
      <c r="R48" s="19">
        <f>IF(AND($Q48,OR(IF($G48="3.重度",1,0),IF($G48="4.極重度",1,0)),IF($K48="全時",1,0),IF($L48&gt;=基本工資設定!$B$2,1,0)),1,0)</f>
        <v>0</v>
      </c>
      <c r="S48" s="19">
        <f>IF(AND($Q48,OR(IF($G48="3.重度",1,0),IF($G48="4.極重度",1,0)),IF($K48="全時",1,0),IF(基本工資設定!$B$2&gt;$L48,1,0)),1,0)</f>
        <v>0</v>
      </c>
      <c r="T48" s="19">
        <f>IF(AND($Q48,OR(IF($G48="3.重度",1,0),IF($G48="4.極重度",1,0)),IF($K48="部分工時",1,0),IF($L48&gt;=基本工資設定!$B$2,1,0)),1,0)</f>
        <v>0</v>
      </c>
      <c r="U48" s="19">
        <f>IF(AND($Q48,OR(IF($G48="3.重度",1,0),IF($G48="4.極重度",1,0)),IF($K48="部分工時",1,0),IF(AND(基本工資設定!$B$2&gt;$L48,$L48&gt;=基本工資設定!$B$3),1,0)),1,0)</f>
        <v>0</v>
      </c>
      <c r="V48" s="19">
        <f>IF(AND($Q48,OR(IF($G48="3.重度",1,0),IF($G48="4.極重度",1,0)),IF($K48="部分工時",1,0),IF(基本工資設定!$B$3&gt;$L48,1,0)),1,0)</f>
        <v>0</v>
      </c>
      <c r="W48" s="19">
        <f>IF(AND($Q48,OR(IF($G48="1.輕度",1,0),IF($G48="2.中度",1,0)),IF($K48="全時",1,0),IF($L48&gt;=基本工資設定!$B$2,1,0)),1,0)</f>
        <v>0</v>
      </c>
      <c r="X48" s="19">
        <f>IF(AND($Q48,OR(IF($G48="1.輕度",1,0),IF($G48="2.中度",1,0)),IF($K48="全時",1,0),IF(基本工資設定!$B$2&gt;$L48,1,0)),1,0)</f>
        <v>0</v>
      </c>
      <c r="Y48" s="19">
        <f>IF(AND($Q48,OR(IF($G48="1.輕度",1,0),IF($G48="2.中度",1,0)),IF($K48="部分工時",1,0),IF($L48&gt;=基本工資設定!$B$2,1,0)),1,0)</f>
        <v>0</v>
      </c>
      <c r="Z48" s="19">
        <f>IF(AND($Q48,OR(IF($G48="1.輕度",1,0),IF($G48="2.中度",1,0)),IF($K48="部分工時",1,0),IF(AND(基本工資設定!$B$2&gt;$L48,$L48&gt;=基本工資設定!$B$3),1,0)),1,0)</f>
        <v>0</v>
      </c>
      <c r="AA48" s="19">
        <f>IF(AND($Q48,OR(IF($G48="1.輕度",1,0),IF($G48="2.中度",1,0)),IF($K48="部分工時",1,0),IF(基本工資設定!$B$3&gt;$L48,1,0)),1,0)</f>
        <v>0</v>
      </c>
    </row>
    <row r="49" spans="1:27" ht="14.25">
      <c r="A49" s="19">
        <f t="shared" si="2"/>
        <v>47</v>
      </c>
      <c r="B49" s="8"/>
      <c r="C49" s="8"/>
      <c r="D49" s="9"/>
      <c r="E49" s="8"/>
      <c r="F49" s="8"/>
      <c r="G49" s="8"/>
      <c r="H49" s="9"/>
      <c r="I49" s="9"/>
      <c r="J49" s="9"/>
      <c r="K49" s="8"/>
      <c r="L49" s="10"/>
      <c r="M49" s="19" t="b">
        <f t="shared" si="0"/>
        <v>0</v>
      </c>
      <c r="N49" s="19">
        <f>IF(AND($M49,IF($H49&lt;=DATE(身障定額檢核總表!$F$7,身障定額檢核總表!$F$8,1),1,0)),1,0)</f>
        <v>0</v>
      </c>
      <c r="O49" s="19">
        <f>IF(AND(ISBLANK($I49),$M49),1,IF($E49="1.公保",
IF($I49&gt;DATE(身障定額檢核總表!$F$7,身障定額檢核總表!$F$8,1),1,0),
IF($I49&gt;=DATE(身障定額檢核總表!$F$7,身障定額檢核總表!$F$8,1),1,0)))</f>
        <v>0</v>
      </c>
      <c r="P49" s="19">
        <f>IF(AND($M49,IF($J49&lt;=DATE(身障定額檢核總表!$F$7,身障定額檢核總表!$F$8,1),1,0)),1,0)</f>
        <v>0</v>
      </c>
      <c r="Q49" s="19">
        <f t="shared" si="1"/>
        <v>0</v>
      </c>
      <c r="R49" s="19">
        <f>IF(AND($Q49,OR(IF($G49="3.重度",1,0),IF($G49="4.極重度",1,0)),IF($K49="全時",1,0),IF($L49&gt;=基本工資設定!$B$2,1,0)),1,0)</f>
        <v>0</v>
      </c>
      <c r="S49" s="19">
        <f>IF(AND($Q49,OR(IF($G49="3.重度",1,0),IF($G49="4.極重度",1,0)),IF($K49="全時",1,0),IF(基本工資設定!$B$2&gt;$L49,1,0)),1,0)</f>
        <v>0</v>
      </c>
      <c r="T49" s="19">
        <f>IF(AND($Q49,OR(IF($G49="3.重度",1,0),IF($G49="4.極重度",1,0)),IF($K49="部分工時",1,0),IF($L49&gt;=基本工資設定!$B$2,1,0)),1,0)</f>
        <v>0</v>
      </c>
      <c r="U49" s="19">
        <f>IF(AND($Q49,OR(IF($G49="3.重度",1,0),IF($G49="4.極重度",1,0)),IF($K49="部分工時",1,0),IF(AND(基本工資設定!$B$2&gt;$L49,$L49&gt;=基本工資設定!$B$3),1,0)),1,0)</f>
        <v>0</v>
      </c>
      <c r="V49" s="19">
        <f>IF(AND($Q49,OR(IF($G49="3.重度",1,0),IF($G49="4.極重度",1,0)),IF($K49="部分工時",1,0),IF(基本工資設定!$B$3&gt;$L49,1,0)),1,0)</f>
        <v>0</v>
      </c>
      <c r="W49" s="19">
        <f>IF(AND($Q49,OR(IF($G49="1.輕度",1,0),IF($G49="2.中度",1,0)),IF($K49="全時",1,0),IF($L49&gt;=基本工資設定!$B$2,1,0)),1,0)</f>
        <v>0</v>
      </c>
      <c r="X49" s="19">
        <f>IF(AND($Q49,OR(IF($G49="1.輕度",1,0),IF($G49="2.中度",1,0)),IF($K49="全時",1,0),IF(基本工資設定!$B$2&gt;$L49,1,0)),1,0)</f>
        <v>0</v>
      </c>
      <c r="Y49" s="19">
        <f>IF(AND($Q49,OR(IF($G49="1.輕度",1,0),IF($G49="2.中度",1,0)),IF($K49="部分工時",1,0),IF($L49&gt;=基本工資設定!$B$2,1,0)),1,0)</f>
        <v>0</v>
      </c>
      <c r="Z49" s="19">
        <f>IF(AND($Q49,OR(IF($G49="1.輕度",1,0),IF($G49="2.中度",1,0)),IF($K49="部分工時",1,0),IF(AND(基本工資設定!$B$2&gt;$L49,$L49&gt;=基本工資設定!$B$3),1,0)),1,0)</f>
        <v>0</v>
      </c>
      <c r="AA49" s="19">
        <f>IF(AND($Q49,OR(IF($G49="1.輕度",1,0),IF($G49="2.中度",1,0)),IF($K49="部分工時",1,0),IF(基本工資設定!$B$3&gt;$L49,1,0)),1,0)</f>
        <v>0</v>
      </c>
    </row>
    <row r="50" spans="1:27" ht="14.25">
      <c r="A50" s="19">
        <f t="shared" si="2"/>
        <v>48</v>
      </c>
      <c r="B50" s="8"/>
      <c r="C50" s="8"/>
      <c r="D50" s="9"/>
      <c r="E50" s="8"/>
      <c r="F50" s="8"/>
      <c r="G50" s="8"/>
      <c r="H50" s="9"/>
      <c r="I50" s="9"/>
      <c r="J50" s="9"/>
      <c r="K50" s="8"/>
      <c r="L50" s="10"/>
      <c r="M50" s="19" t="b">
        <f t="shared" si="0"/>
        <v>0</v>
      </c>
      <c r="N50" s="19">
        <f>IF(AND($M50,IF($H50&lt;=DATE(身障定額檢核總表!$F$7,身障定額檢核總表!$F$8,1),1,0)),1,0)</f>
        <v>0</v>
      </c>
      <c r="O50" s="19">
        <f>IF(AND(ISBLANK($I50),$M50),1,IF($E50="1.公保",
IF($I50&gt;DATE(身障定額檢核總表!$F$7,身障定額檢核總表!$F$8,1),1,0),
IF($I50&gt;=DATE(身障定額檢核總表!$F$7,身障定額檢核總表!$F$8,1),1,0)))</f>
        <v>0</v>
      </c>
      <c r="P50" s="19">
        <f>IF(AND($M50,IF($J50&lt;=DATE(身障定額檢核總表!$F$7,身障定額檢核總表!$F$8,1),1,0)),1,0)</f>
        <v>0</v>
      </c>
      <c r="Q50" s="19">
        <f t="shared" si="1"/>
        <v>0</v>
      </c>
      <c r="R50" s="19">
        <f>IF(AND($Q50,OR(IF($G50="3.重度",1,0),IF($G50="4.極重度",1,0)),IF($K50="全時",1,0),IF($L50&gt;=基本工資設定!$B$2,1,0)),1,0)</f>
        <v>0</v>
      </c>
      <c r="S50" s="19">
        <f>IF(AND($Q50,OR(IF($G50="3.重度",1,0),IF($G50="4.極重度",1,0)),IF($K50="全時",1,0),IF(基本工資設定!$B$2&gt;$L50,1,0)),1,0)</f>
        <v>0</v>
      </c>
      <c r="T50" s="19">
        <f>IF(AND($Q50,OR(IF($G50="3.重度",1,0),IF($G50="4.極重度",1,0)),IF($K50="部分工時",1,0),IF($L50&gt;=基本工資設定!$B$2,1,0)),1,0)</f>
        <v>0</v>
      </c>
      <c r="U50" s="19">
        <f>IF(AND($Q50,OR(IF($G50="3.重度",1,0),IF($G50="4.極重度",1,0)),IF($K50="部分工時",1,0),IF(AND(基本工資設定!$B$2&gt;$L50,$L50&gt;=基本工資設定!$B$3),1,0)),1,0)</f>
        <v>0</v>
      </c>
      <c r="V50" s="19">
        <f>IF(AND($Q50,OR(IF($G50="3.重度",1,0),IF($G50="4.極重度",1,0)),IF($K50="部分工時",1,0),IF(基本工資設定!$B$3&gt;$L50,1,0)),1,0)</f>
        <v>0</v>
      </c>
      <c r="W50" s="19">
        <f>IF(AND($Q50,OR(IF($G50="1.輕度",1,0),IF($G50="2.中度",1,0)),IF($K50="全時",1,0),IF($L50&gt;=基本工資設定!$B$2,1,0)),1,0)</f>
        <v>0</v>
      </c>
      <c r="X50" s="19">
        <f>IF(AND($Q50,OR(IF($G50="1.輕度",1,0),IF($G50="2.中度",1,0)),IF($K50="全時",1,0),IF(基本工資設定!$B$2&gt;$L50,1,0)),1,0)</f>
        <v>0</v>
      </c>
      <c r="Y50" s="19">
        <f>IF(AND($Q50,OR(IF($G50="1.輕度",1,0),IF($G50="2.中度",1,0)),IF($K50="部分工時",1,0),IF($L50&gt;=基本工資設定!$B$2,1,0)),1,0)</f>
        <v>0</v>
      </c>
      <c r="Z50" s="19">
        <f>IF(AND($Q50,OR(IF($G50="1.輕度",1,0),IF($G50="2.中度",1,0)),IF($K50="部分工時",1,0),IF(AND(基本工資設定!$B$2&gt;$L50,$L50&gt;=基本工資設定!$B$3),1,0)),1,0)</f>
        <v>0</v>
      </c>
      <c r="AA50" s="19">
        <f>IF(AND($Q50,OR(IF($G50="1.輕度",1,0),IF($G50="2.中度",1,0)),IF($K50="部分工時",1,0),IF(基本工資設定!$B$3&gt;$L50,1,0)),1,0)</f>
        <v>0</v>
      </c>
    </row>
    <row r="51" spans="1:27" ht="14.25">
      <c r="A51" s="19">
        <f t="shared" si="2"/>
        <v>49</v>
      </c>
      <c r="B51" s="8"/>
      <c r="C51" s="8"/>
      <c r="D51" s="9"/>
      <c r="E51" s="8"/>
      <c r="F51" s="8"/>
      <c r="G51" s="8"/>
      <c r="H51" s="9"/>
      <c r="I51" s="9"/>
      <c r="J51" s="9"/>
      <c r="K51" s="8"/>
      <c r="L51" s="10"/>
      <c r="M51" s="19" t="b">
        <f t="shared" si="0"/>
        <v>0</v>
      </c>
      <c r="N51" s="19">
        <f>IF(AND($M51,IF($H51&lt;=DATE(身障定額檢核總表!$F$7,身障定額檢核總表!$F$8,1),1,0)),1,0)</f>
        <v>0</v>
      </c>
      <c r="O51" s="19">
        <f>IF(AND(ISBLANK($I51),$M51),1,IF($E51="1.公保",
IF($I51&gt;DATE(身障定額檢核總表!$F$7,身障定額檢核總表!$F$8,1),1,0),
IF($I51&gt;=DATE(身障定額檢核總表!$F$7,身障定額檢核總表!$F$8,1),1,0)))</f>
        <v>0</v>
      </c>
      <c r="P51" s="19">
        <f>IF(AND($M51,IF($J51&lt;=DATE(身障定額檢核總表!$F$7,身障定額檢核總表!$F$8,1),1,0)),1,0)</f>
        <v>0</v>
      </c>
      <c r="Q51" s="19">
        <f t="shared" si="1"/>
        <v>0</v>
      </c>
      <c r="R51" s="19">
        <f>IF(AND($Q51,OR(IF($G51="3.重度",1,0),IF($G51="4.極重度",1,0)),IF($K51="全時",1,0),IF($L51&gt;=基本工資設定!$B$2,1,0)),1,0)</f>
        <v>0</v>
      </c>
      <c r="S51" s="19">
        <f>IF(AND($Q51,OR(IF($G51="3.重度",1,0),IF($G51="4.極重度",1,0)),IF($K51="全時",1,0),IF(基本工資設定!$B$2&gt;$L51,1,0)),1,0)</f>
        <v>0</v>
      </c>
      <c r="T51" s="19">
        <f>IF(AND($Q51,OR(IF($G51="3.重度",1,0),IF($G51="4.極重度",1,0)),IF($K51="部分工時",1,0),IF($L51&gt;=基本工資設定!$B$2,1,0)),1,0)</f>
        <v>0</v>
      </c>
      <c r="U51" s="19">
        <f>IF(AND($Q51,OR(IF($G51="3.重度",1,0),IF($G51="4.極重度",1,0)),IF($K51="部分工時",1,0),IF(AND(基本工資設定!$B$2&gt;$L51,$L51&gt;=基本工資設定!$B$3),1,0)),1,0)</f>
        <v>0</v>
      </c>
      <c r="V51" s="19">
        <f>IF(AND($Q51,OR(IF($G51="3.重度",1,0),IF($G51="4.極重度",1,0)),IF($K51="部分工時",1,0),IF(基本工資設定!$B$3&gt;$L51,1,0)),1,0)</f>
        <v>0</v>
      </c>
      <c r="W51" s="19">
        <f>IF(AND($Q51,OR(IF($G51="1.輕度",1,0),IF($G51="2.中度",1,0)),IF($K51="全時",1,0),IF($L51&gt;=基本工資設定!$B$2,1,0)),1,0)</f>
        <v>0</v>
      </c>
      <c r="X51" s="19">
        <f>IF(AND($Q51,OR(IF($G51="1.輕度",1,0),IF($G51="2.中度",1,0)),IF($K51="全時",1,0),IF(基本工資設定!$B$2&gt;$L51,1,0)),1,0)</f>
        <v>0</v>
      </c>
      <c r="Y51" s="19">
        <f>IF(AND($Q51,OR(IF($G51="1.輕度",1,0),IF($G51="2.中度",1,0)),IF($K51="部分工時",1,0),IF($L51&gt;=基本工資設定!$B$2,1,0)),1,0)</f>
        <v>0</v>
      </c>
      <c r="Z51" s="19">
        <f>IF(AND($Q51,OR(IF($G51="1.輕度",1,0),IF($G51="2.中度",1,0)),IF($K51="部分工時",1,0),IF(AND(基本工資設定!$B$2&gt;$L51,$L51&gt;=基本工資設定!$B$3),1,0)),1,0)</f>
        <v>0</v>
      </c>
      <c r="AA51" s="19">
        <f>IF(AND($Q51,OR(IF($G51="1.輕度",1,0),IF($G51="2.中度",1,0)),IF($K51="部分工時",1,0),IF(基本工資設定!$B$3&gt;$L51,1,0)),1,0)</f>
        <v>0</v>
      </c>
    </row>
    <row r="52" spans="1:27" ht="14.25">
      <c r="A52" s="19">
        <f t="shared" si="2"/>
        <v>50</v>
      </c>
      <c r="B52" s="8"/>
      <c r="C52" s="8"/>
      <c r="D52" s="9"/>
      <c r="E52" s="8"/>
      <c r="F52" s="8"/>
      <c r="G52" s="8"/>
      <c r="H52" s="9"/>
      <c r="I52" s="9"/>
      <c r="J52" s="9"/>
      <c r="K52" s="8"/>
      <c r="L52" s="10"/>
      <c r="M52" s="19" t="b">
        <f t="shared" si="0"/>
        <v>0</v>
      </c>
      <c r="N52" s="19">
        <f>IF(AND($M52,IF($H52&lt;=DATE(身障定額檢核總表!$F$7,身障定額檢核總表!$F$8,1),1,0)),1,0)</f>
        <v>0</v>
      </c>
      <c r="O52" s="19">
        <f>IF(AND(ISBLANK($I52),$M52),1,IF($E52="1.公保",
IF($I52&gt;DATE(身障定額檢核總表!$F$7,身障定額檢核總表!$F$8,1),1,0),
IF($I52&gt;=DATE(身障定額檢核總表!$F$7,身障定額檢核總表!$F$8,1),1,0)))</f>
        <v>0</v>
      </c>
      <c r="P52" s="19">
        <f>IF(AND($M52,IF($J52&lt;=DATE(身障定額檢核總表!$F$7,身障定額檢核總表!$F$8,1),1,0)),1,0)</f>
        <v>0</v>
      </c>
      <c r="Q52" s="19">
        <f t="shared" si="1"/>
        <v>0</v>
      </c>
      <c r="R52" s="19">
        <f>IF(AND($Q52,OR(IF($G52="3.重度",1,0),IF($G52="4.極重度",1,0)),IF($K52="全時",1,0),IF($L52&gt;=基本工資設定!$B$2,1,0)),1,0)</f>
        <v>0</v>
      </c>
      <c r="S52" s="19">
        <f>IF(AND($Q52,OR(IF($G52="3.重度",1,0),IF($G52="4.極重度",1,0)),IF($K52="全時",1,0),IF(基本工資設定!$B$2&gt;$L52,1,0)),1,0)</f>
        <v>0</v>
      </c>
      <c r="T52" s="19">
        <f>IF(AND($Q52,OR(IF($G52="3.重度",1,0),IF($G52="4.極重度",1,0)),IF($K52="部分工時",1,0),IF($L52&gt;=基本工資設定!$B$2,1,0)),1,0)</f>
        <v>0</v>
      </c>
      <c r="U52" s="19">
        <f>IF(AND($Q52,OR(IF($G52="3.重度",1,0),IF($G52="4.極重度",1,0)),IF($K52="部分工時",1,0),IF(AND(基本工資設定!$B$2&gt;$L52,$L52&gt;=基本工資設定!$B$3),1,0)),1,0)</f>
        <v>0</v>
      </c>
      <c r="V52" s="19">
        <f>IF(AND($Q52,OR(IF($G52="3.重度",1,0),IF($G52="4.極重度",1,0)),IF($K52="部分工時",1,0),IF(基本工資設定!$B$3&gt;$L52,1,0)),1,0)</f>
        <v>0</v>
      </c>
      <c r="W52" s="19">
        <f>IF(AND($Q52,OR(IF($G52="1.輕度",1,0),IF($G52="2.中度",1,0)),IF($K52="全時",1,0),IF($L52&gt;=基本工資設定!$B$2,1,0)),1,0)</f>
        <v>0</v>
      </c>
      <c r="X52" s="19">
        <f>IF(AND($Q52,OR(IF($G52="1.輕度",1,0),IF($G52="2.中度",1,0)),IF($K52="全時",1,0),IF(基本工資設定!$B$2&gt;$L52,1,0)),1,0)</f>
        <v>0</v>
      </c>
      <c r="Y52" s="19">
        <f>IF(AND($Q52,OR(IF($G52="1.輕度",1,0),IF($G52="2.中度",1,0)),IF($K52="部分工時",1,0),IF($L52&gt;=基本工資設定!$B$2,1,0)),1,0)</f>
        <v>0</v>
      </c>
      <c r="Z52" s="19">
        <f>IF(AND($Q52,OR(IF($G52="1.輕度",1,0),IF($G52="2.中度",1,0)),IF($K52="部分工時",1,0),IF(AND(基本工資設定!$B$2&gt;$L52,$L52&gt;=基本工資設定!$B$3),1,0)),1,0)</f>
        <v>0</v>
      </c>
      <c r="AA52" s="19">
        <f>IF(AND($Q52,OR(IF($G52="1.輕度",1,0),IF($G52="2.中度",1,0)),IF($K52="部分工時",1,0),IF(基本工資設定!$B$3&gt;$L52,1,0)),1,0)</f>
        <v>0</v>
      </c>
    </row>
    <row r="53" spans="1:27" ht="14.25">
      <c r="A53" s="19">
        <f t="shared" si="2"/>
        <v>51</v>
      </c>
      <c r="B53" s="8"/>
      <c r="C53" s="8"/>
      <c r="D53" s="9"/>
      <c r="E53" s="8"/>
      <c r="F53" s="8"/>
      <c r="G53" s="8"/>
      <c r="H53" s="9"/>
      <c r="I53" s="9"/>
      <c r="J53" s="9"/>
      <c r="K53" s="8"/>
      <c r="L53" s="10"/>
      <c r="M53" s="19" t="b">
        <f t="shared" si="0"/>
        <v>0</v>
      </c>
      <c r="N53" s="19">
        <f>IF(AND($M53,IF($H53&lt;=DATE(身障定額檢核總表!$F$7,身障定額檢核總表!$F$8,1),1,0)),1,0)</f>
        <v>0</v>
      </c>
      <c r="O53" s="19">
        <f>IF(AND(ISBLANK($I53),$M53),1,IF($E53="1.公保",
IF($I53&gt;DATE(身障定額檢核總表!$F$7,身障定額檢核總表!$F$8,1),1,0),
IF($I53&gt;=DATE(身障定額檢核總表!$F$7,身障定額檢核總表!$F$8,1),1,0)))</f>
        <v>0</v>
      </c>
      <c r="P53" s="19">
        <f>IF(AND($M53,IF($J53&lt;=DATE(身障定額檢核總表!$F$7,身障定額檢核總表!$F$8,1),1,0)),1,0)</f>
        <v>0</v>
      </c>
      <c r="Q53" s="19">
        <f t="shared" si="1"/>
        <v>0</v>
      </c>
      <c r="R53" s="19">
        <f>IF(AND($Q53,OR(IF($G53="3.重度",1,0),IF($G53="4.極重度",1,0)),IF($K53="全時",1,0),IF($L53&gt;=基本工資設定!$B$2,1,0)),1,0)</f>
        <v>0</v>
      </c>
      <c r="S53" s="19">
        <f>IF(AND($Q53,OR(IF($G53="3.重度",1,0),IF($G53="4.極重度",1,0)),IF($K53="全時",1,0),IF(基本工資設定!$B$2&gt;$L53,1,0)),1,0)</f>
        <v>0</v>
      </c>
      <c r="T53" s="19">
        <f>IF(AND($Q53,OR(IF($G53="3.重度",1,0),IF($G53="4.極重度",1,0)),IF($K53="部分工時",1,0),IF($L53&gt;=基本工資設定!$B$2,1,0)),1,0)</f>
        <v>0</v>
      </c>
      <c r="U53" s="19">
        <f>IF(AND($Q53,OR(IF($G53="3.重度",1,0),IF($G53="4.極重度",1,0)),IF($K53="部分工時",1,0),IF(AND(基本工資設定!$B$2&gt;$L53,$L53&gt;=基本工資設定!$B$3),1,0)),1,0)</f>
        <v>0</v>
      </c>
      <c r="V53" s="19">
        <f>IF(AND($Q53,OR(IF($G53="3.重度",1,0),IF($G53="4.極重度",1,0)),IF($K53="部分工時",1,0),IF(基本工資設定!$B$3&gt;$L53,1,0)),1,0)</f>
        <v>0</v>
      </c>
      <c r="W53" s="19">
        <f>IF(AND($Q53,OR(IF($G53="1.輕度",1,0),IF($G53="2.中度",1,0)),IF($K53="全時",1,0),IF($L53&gt;=基本工資設定!$B$2,1,0)),1,0)</f>
        <v>0</v>
      </c>
      <c r="X53" s="19">
        <f>IF(AND($Q53,OR(IF($G53="1.輕度",1,0),IF($G53="2.中度",1,0)),IF($K53="全時",1,0),IF(基本工資設定!$B$2&gt;$L53,1,0)),1,0)</f>
        <v>0</v>
      </c>
      <c r="Y53" s="19">
        <f>IF(AND($Q53,OR(IF($G53="1.輕度",1,0),IF($G53="2.中度",1,0)),IF($K53="部分工時",1,0),IF($L53&gt;=基本工資設定!$B$2,1,0)),1,0)</f>
        <v>0</v>
      </c>
      <c r="Z53" s="19">
        <f>IF(AND($Q53,OR(IF($G53="1.輕度",1,0),IF($G53="2.中度",1,0)),IF($K53="部分工時",1,0),IF(AND(基本工資設定!$B$2&gt;$L53,$L53&gt;=基本工資設定!$B$3),1,0)),1,0)</f>
        <v>0</v>
      </c>
      <c r="AA53" s="19">
        <f>IF(AND($Q53,OR(IF($G53="1.輕度",1,0),IF($G53="2.中度",1,0)),IF($K53="部分工時",1,0),IF(基本工資設定!$B$3&gt;$L53,1,0)),1,0)</f>
        <v>0</v>
      </c>
    </row>
    <row r="54" spans="1:27" ht="14.25">
      <c r="A54" s="19">
        <f t="shared" si="2"/>
        <v>52</v>
      </c>
      <c r="B54" s="8"/>
      <c r="C54" s="8"/>
      <c r="D54" s="9"/>
      <c r="E54" s="8"/>
      <c r="F54" s="8"/>
      <c r="G54" s="8"/>
      <c r="H54" s="9"/>
      <c r="I54" s="9"/>
      <c r="J54" s="9"/>
      <c r="K54" s="8"/>
      <c r="L54" s="10"/>
      <c r="M54" s="19" t="b">
        <f t="shared" si="0"/>
        <v>0</v>
      </c>
      <c r="N54" s="19">
        <f>IF(AND($M54,IF($H54&lt;=DATE(身障定額檢核總表!$F$7,身障定額檢核總表!$F$8,1),1,0)),1,0)</f>
        <v>0</v>
      </c>
      <c r="O54" s="19">
        <f>IF(AND(ISBLANK($I54),$M54),1,IF($E54="1.公保",
IF($I54&gt;DATE(身障定額檢核總表!$F$7,身障定額檢核總表!$F$8,1),1,0),
IF($I54&gt;=DATE(身障定額檢核總表!$F$7,身障定額檢核總表!$F$8,1),1,0)))</f>
        <v>0</v>
      </c>
      <c r="P54" s="19">
        <f>IF(AND($M54,IF($J54&lt;=DATE(身障定額檢核總表!$F$7,身障定額檢核總表!$F$8,1),1,0)),1,0)</f>
        <v>0</v>
      </c>
      <c r="Q54" s="19">
        <f t="shared" si="1"/>
        <v>0</v>
      </c>
      <c r="R54" s="19">
        <f>IF(AND($Q54,OR(IF($G54="3.重度",1,0),IF($G54="4.極重度",1,0)),IF($K54="全時",1,0),IF($L54&gt;=基本工資設定!$B$2,1,0)),1,0)</f>
        <v>0</v>
      </c>
      <c r="S54" s="19">
        <f>IF(AND($Q54,OR(IF($G54="3.重度",1,0),IF($G54="4.極重度",1,0)),IF($K54="全時",1,0),IF(基本工資設定!$B$2&gt;$L54,1,0)),1,0)</f>
        <v>0</v>
      </c>
      <c r="T54" s="19">
        <f>IF(AND($Q54,OR(IF($G54="3.重度",1,0),IF($G54="4.極重度",1,0)),IF($K54="部分工時",1,0),IF($L54&gt;=基本工資設定!$B$2,1,0)),1,0)</f>
        <v>0</v>
      </c>
      <c r="U54" s="19">
        <f>IF(AND($Q54,OR(IF($G54="3.重度",1,0),IF($G54="4.極重度",1,0)),IF($K54="部分工時",1,0),IF(AND(基本工資設定!$B$2&gt;$L54,$L54&gt;=基本工資設定!$B$3),1,0)),1,0)</f>
        <v>0</v>
      </c>
      <c r="V54" s="19">
        <f>IF(AND($Q54,OR(IF($G54="3.重度",1,0),IF($G54="4.極重度",1,0)),IF($K54="部分工時",1,0),IF(基本工資設定!$B$3&gt;$L54,1,0)),1,0)</f>
        <v>0</v>
      </c>
      <c r="W54" s="19">
        <f>IF(AND($Q54,OR(IF($G54="1.輕度",1,0),IF($G54="2.中度",1,0)),IF($K54="全時",1,0),IF($L54&gt;=基本工資設定!$B$2,1,0)),1,0)</f>
        <v>0</v>
      </c>
      <c r="X54" s="19">
        <f>IF(AND($Q54,OR(IF($G54="1.輕度",1,0),IF($G54="2.中度",1,0)),IF($K54="全時",1,0),IF(基本工資設定!$B$2&gt;$L54,1,0)),1,0)</f>
        <v>0</v>
      </c>
      <c r="Y54" s="19">
        <f>IF(AND($Q54,OR(IF($G54="1.輕度",1,0),IF($G54="2.中度",1,0)),IF($K54="部分工時",1,0),IF($L54&gt;=基本工資設定!$B$2,1,0)),1,0)</f>
        <v>0</v>
      </c>
      <c r="Z54" s="19">
        <f>IF(AND($Q54,OR(IF($G54="1.輕度",1,0),IF($G54="2.中度",1,0)),IF($K54="部分工時",1,0),IF(AND(基本工資設定!$B$2&gt;$L54,$L54&gt;=基本工資設定!$B$3),1,0)),1,0)</f>
        <v>0</v>
      </c>
      <c r="AA54" s="19">
        <f>IF(AND($Q54,OR(IF($G54="1.輕度",1,0),IF($G54="2.中度",1,0)),IF($K54="部分工時",1,0),IF(基本工資設定!$B$3&gt;$L54,1,0)),1,0)</f>
        <v>0</v>
      </c>
    </row>
    <row r="55" spans="1:27" ht="14.25">
      <c r="A55" s="19">
        <f t="shared" si="2"/>
        <v>53</v>
      </c>
      <c r="B55" s="8"/>
      <c r="C55" s="8"/>
      <c r="D55" s="9"/>
      <c r="E55" s="8"/>
      <c r="F55" s="8"/>
      <c r="G55" s="8"/>
      <c r="H55" s="9"/>
      <c r="I55" s="9"/>
      <c r="J55" s="9"/>
      <c r="K55" s="8"/>
      <c r="L55" s="10"/>
      <c r="M55" s="19" t="b">
        <f t="shared" si="0"/>
        <v>0</v>
      </c>
      <c r="N55" s="19">
        <f>IF(AND($M55,IF($H55&lt;=DATE(身障定額檢核總表!$F$7,身障定額檢核總表!$F$8,1),1,0)),1,0)</f>
        <v>0</v>
      </c>
      <c r="O55" s="19">
        <f>IF(AND(ISBLANK($I55),$M55),1,IF($E55="1.公保",
IF($I55&gt;DATE(身障定額檢核總表!$F$7,身障定額檢核總表!$F$8,1),1,0),
IF($I55&gt;=DATE(身障定額檢核總表!$F$7,身障定額檢核總表!$F$8,1),1,0)))</f>
        <v>0</v>
      </c>
      <c r="P55" s="19">
        <f>IF(AND($M55,IF($J55&lt;=DATE(身障定額檢核總表!$F$7,身障定額檢核總表!$F$8,1),1,0)),1,0)</f>
        <v>0</v>
      </c>
      <c r="Q55" s="19">
        <f t="shared" si="1"/>
        <v>0</v>
      </c>
      <c r="R55" s="19">
        <f>IF(AND($Q55,OR(IF($G55="3.重度",1,0),IF($G55="4.極重度",1,0)),IF($K55="全時",1,0),IF($L55&gt;=基本工資設定!$B$2,1,0)),1,0)</f>
        <v>0</v>
      </c>
      <c r="S55" s="19">
        <f>IF(AND($Q55,OR(IF($G55="3.重度",1,0),IF($G55="4.極重度",1,0)),IF($K55="全時",1,0),IF(基本工資設定!$B$2&gt;$L55,1,0)),1,0)</f>
        <v>0</v>
      </c>
      <c r="T55" s="19">
        <f>IF(AND($Q55,OR(IF($G55="3.重度",1,0),IF($G55="4.極重度",1,0)),IF($K55="部分工時",1,0),IF($L55&gt;=基本工資設定!$B$2,1,0)),1,0)</f>
        <v>0</v>
      </c>
      <c r="U55" s="19">
        <f>IF(AND($Q55,OR(IF($G55="3.重度",1,0),IF($G55="4.極重度",1,0)),IF($K55="部分工時",1,0),IF(AND(基本工資設定!$B$2&gt;$L55,$L55&gt;=基本工資設定!$B$3),1,0)),1,0)</f>
        <v>0</v>
      </c>
      <c r="V55" s="19">
        <f>IF(AND($Q55,OR(IF($G55="3.重度",1,0),IF($G55="4.極重度",1,0)),IF($K55="部分工時",1,0),IF(基本工資設定!$B$3&gt;$L55,1,0)),1,0)</f>
        <v>0</v>
      </c>
      <c r="W55" s="19">
        <f>IF(AND($Q55,OR(IF($G55="1.輕度",1,0),IF($G55="2.中度",1,0)),IF($K55="全時",1,0),IF($L55&gt;=基本工資設定!$B$2,1,0)),1,0)</f>
        <v>0</v>
      </c>
      <c r="X55" s="19">
        <f>IF(AND($Q55,OR(IF($G55="1.輕度",1,0),IF($G55="2.中度",1,0)),IF($K55="全時",1,0),IF(基本工資設定!$B$2&gt;$L55,1,0)),1,0)</f>
        <v>0</v>
      </c>
      <c r="Y55" s="19">
        <f>IF(AND($Q55,OR(IF($G55="1.輕度",1,0),IF($G55="2.中度",1,0)),IF($K55="部分工時",1,0),IF($L55&gt;=基本工資設定!$B$2,1,0)),1,0)</f>
        <v>0</v>
      </c>
      <c r="Z55" s="19">
        <f>IF(AND($Q55,OR(IF($G55="1.輕度",1,0),IF($G55="2.中度",1,0)),IF($K55="部分工時",1,0),IF(AND(基本工資設定!$B$2&gt;$L55,$L55&gt;=基本工資設定!$B$3),1,0)),1,0)</f>
        <v>0</v>
      </c>
      <c r="AA55" s="19">
        <f>IF(AND($Q55,OR(IF($G55="1.輕度",1,0),IF($G55="2.中度",1,0)),IF($K55="部分工時",1,0),IF(基本工資設定!$B$3&gt;$L55,1,0)),1,0)</f>
        <v>0</v>
      </c>
    </row>
    <row r="56" spans="1:27" ht="14.25">
      <c r="A56" s="19">
        <f t="shared" si="2"/>
        <v>54</v>
      </c>
      <c r="B56" s="8"/>
      <c r="C56" s="8"/>
      <c r="D56" s="9"/>
      <c r="E56" s="8"/>
      <c r="F56" s="8"/>
      <c r="G56" s="8"/>
      <c r="H56" s="9"/>
      <c r="I56" s="9"/>
      <c r="J56" s="9"/>
      <c r="K56" s="8"/>
      <c r="L56" s="10"/>
      <c r="M56" s="19" t="b">
        <f t="shared" si="0"/>
        <v>0</v>
      </c>
      <c r="N56" s="19">
        <f>IF(AND($M56,IF($H56&lt;=DATE(身障定額檢核總表!$F$7,身障定額檢核總表!$F$8,1),1,0)),1,0)</f>
        <v>0</v>
      </c>
      <c r="O56" s="19">
        <f>IF(AND(ISBLANK($I56),$M56),1,IF($E56="1.公保",
IF($I56&gt;DATE(身障定額檢核總表!$F$7,身障定額檢核總表!$F$8,1),1,0),
IF($I56&gt;=DATE(身障定額檢核總表!$F$7,身障定額檢核總表!$F$8,1),1,0)))</f>
        <v>0</v>
      </c>
      <c r="P56" s="19">
        <f>IF(AND($M56,IF($J56&lt;=DATE(身障定額檢核總表!$F$7,身障定額檢核總表!$F$8,1),1,0)),1,0)</f>
        <v>0</v>
      </c>
      <c r="Q56" s="19">
        <f t="shared" si="1"/>
        <v>0</v>
      </c>
      <c r="R56" s="19">
        <f>IF(AND($Q56,OR(IF($G56="3.重度",1,0),IF($G56="4.極重度",1,0)),IF($K56="全時",1,0),IF($L56&gt;=基本工資設定!$B$2,1,0)),1,0)</f>
        <v>0</v>
      </c>
      <c r="S56" s="19">
        <f>IF(AND($Q56,OR(IF($G56="3.重度",1,0),IF($G56="4.極重度",1,0)),IF($K56="全時",1,0),IF(基本工資設定!$B$2&gt;$L56,1,0)),1,0)</f>
        <v>0</v>
      </c>
      <c r="T56" s="19">
        <f>IF(AND($Q56,OR(IF($G56="3.重度",1,0),IF($G56="4.極重度",1,0)),IF($K56="部分工時",1,0),IF($L56&gt;=基本工資設定!$B$2,1,0)),1,0)</f>
        <v>0</v>
      </c>
      <c r="U56" s="19">
        <f>IF(AND($Q56,OR(IF($G56="3.重度",1,0),IF($G56="4.極重度",1,0)),IF($K56="部分工時",1,0),IF(AND(基本工資設定!$B$2&gt;$L56,$L56&gt;=基本工資設定!$B$3),1,0)),1,0)</f>
        <v>0</v>
      </c>
      <c r="V56" s="19">
        <f>IF(AND($Q56,OR(IF($G56="3.重度",1,0),IF($G56="4.極重度",1,0)),IF($K56="部分工時",1,0),IF(基本工資設定!$B$3&gt;$L56,1,0)),1,0)</f>
        <v>0</v>
      </c>
      <c r="W56" s="19">
        <f>IF(AND($Q56,OR(IF($G56="1.輕度",1,0),IF($G56="2.中度",1,0)),IF($K56="全時",1,0),IF($L56&gt;=基本工資設定!$B$2,1,0)),1,0)</f>
        <v>0</v>
      </c>
      <c r="X56" s="19">
        <f>IF(AND($Q56,OR(IF($G56="1.輕度",1,0),IF($G56="2.中度",1,0)),IF($K56="全時",1,0),IF(基本工資設定!$B$2&gt;$L56,1,0)),1,0)</f>
        <v>0</v>
      </c>
      <c r="Y56" s="19">
        <f>IF(AND($Q56,OR(IF($G56="1.輕度",1,0),IF($G56="2.中度",1,0)),IF($K56="部分工時",1,0),IF($L56&gt;=基本工資設定!$B$2,1,0)),1,0)</f>
        <v>0</v>
      </c>
      <c r="Z56" s="19">
        <f>IF(AND($Q56,OR(IF($G56="1.輕度",1,0),IF($G56="2.中度",1,0)),IF($K56="部分工時",1,0),IF(AND(基本工資設定!$B$2&gt;$L56,$L56&gt;=基本工資設定!$B$3),1,0)),1,0)</f>
        <v>0</v>
      </c>
      <c r="AA56" s="19">
        <f>IF(AND($Q56,OR(IF($G56="1.輕度",1,0),IF($G56="2.中度",1,0)),IF($K56="部分工時",1,0),IF(基本工資設定!$B$3&gt;$L56,1,0)),1,0)</f>
        <v>0</v>
      </c>
    </row>
    <row r="57" spans="1:27" ht="14.25">
      <c r="A57" s="19">
        <f t="shared" si="2"/>
        <v>55</v>
      </c>
      <c r="B57" s="8"/>
      <c r="C57" s="8"/>
      <c r="D57" s="9"/>
      <c r="E57" s="8"/>
      <c r="F57" s="8"/>
      <c r="G57" s="8"/>
      <c r="H57" s="9"/>
      <c r="I57" s="9"/>
      <c r="J57" s="9"/>
      <c r="K57" s="8"/>
      <c r="L57" s="10"/>
      <c r="M57" s="19" t="b">
        <f t="shared" si="0"/>
        <v>0</v>
      </c>
      <c r="N57" s="19">
        <f>IF(AND($M57,IF($H57&lt;=DATE(身障定額檢核總表!$F$7,身障定額檢核總表!$F$8,1),1,0)),1,0)</f>
        <v>0</v>
      </c>
      <c r="O57" s="19">
        <f>IF(AND(ISBLANK($I57),$M57),1,IF($E57="1.公保",
IF($I57&gt;DATE(身障定額檢核總表!$F$7,身障定額檢核總表!$F$8,1),1,0),
IF($I57&gt;=DATE(身障定額檢核總表!$F$7,身障定額檢核總表!$F$8,1),1,0)))</f>
        <v>0</v>
      </c>
      <c r="P57" s="19">
        <f>IF(AND($M57,IF($J57&lt;=DATE(身障定額檢核總表!$F$7,身障定額檢核總表!$F$8,1),1,0)),1,0)</f>
        <v>0</v>
      </c>
      <c r="Q57" s="19">
        <f t="shared" si="1"/>
        <v>0</v>
      </c>
      <c r="R57" s="19">
        <f>IF(AND($Q57,OR(IF($G57="3.重度",1,0),IF($G57="4.極重度",1,0)),IF($K57="全時",1,0),IF($L57&gt;=基本工資設定!$B$2,1,0)),1,0)</f>
        <v>0</v>
      </c>
      <c r="S57" s="19">
        <f>IF(AND($Q57,OR(IF($G57="3.重度",1,0),IF($G57="4.極重度",1,0)),IF($K57="全時",1,0),IF(基本工資設定!$B$2&gt;$L57,1,0)),1,0)</f>
        <v>0</v>
      </c>
      <c r="T57" s="19">
        <f>IF(AND($Q57,OR(IF($G57="3.重度",1,0),IF($G57="4.極重度",1,0)),IF($K57="部分工時",1,0),IF($L57&gt;=基本工資設定!$B$2,1,0)),1,0)</f>
        <v>0</v>
      </c>
      <c r="U57" s="19">
        <f>IF(AND($Q57,OR(IF($G57="3.重度",1,0),IF($G57="4.極重度",1,0)),IF($K57="部分工時",1,0),IF(AND(基本工資設定!$B$2&gt;$L57,$L57&gt;=基本工資設定!$B$3),1,0)),1,0)</f>
        <v>0</v>
      </c>
      <c r="V57" s="19">
        <f>IF(AND($Q57,OR(IF($G57="3.重度",1,0),IF($G57="4.極重度",1,0)),IF($K57="部分工時",1,0),IF(基本工資設定!$B$3&gt;$L57,1,0)),1,0)</f>
        <v>0</v>
      </c>
      <c r="W57" s="19">
        <f>IF(AND($Q57,OR(IF($G57="1.輕度",1,0),IF($G57="2.中度",1,0)),IF($K57="全時",1,0),IF($L57&gt;=基本工資設定!$B$2,1,0)),1,0)</f>
        <v>0</v>
      </c>
      <c r="X57" s="19">
        <f>IF(AND($Q57,OR(IF($G57="1.輕度",1,0),IF($G57="2.中度",1,0)),IF($K57="全時",1,0),IF(基本工資設定!$B$2&gt;$L57,1,0)),1,0)</f>
        <v>0</v>
      </c>
      <c r="Y57" s="19">
        <f>IF(AND($Q57,OR(IF($G57="1.輕度",1,0),IF($G57="2.中度",1,0)),IF($K57="部分工時",1,0),IF($L57&gt;=基本工資設定!$B$2,1,0)),1,0)</f>
        <v>0</v>
      </c>
      <c r="Z57" s="19">
        <f>IF(AND($Q57,OR(IF($G57="1.輕度",1,0),IF($G57="2.中度",1,0)),IF($K57="部分工時",1,0),IF(AND(基本工資設定!$B$2&gt;$L57,$L57&gt;=基本工資設定!$B$3),1,0)),1,0)</f>
        <v>0</v>
      </c>
      <c r="AA57" s="19">
        <f>IF(AND($Q57,OR(IF($G57="1.輕度",1,0),IF($G57="2.中度",1,0)),IF($K57="部分工時",1,0),IF(基本工資設定!$B$3&gt;$L57,1,0)),1,0)</f>
        <v>0</v>
      </c>
    </row>
    <row r="58" spans="1:27" ht="14.25">
      <c r="A58" s="19">
        <f t="shared" si="2"/>
        <v>56</v>
      </c>
      <c r="B58" s="8"/>
      <c r="C58" s="8"/>
      <c r="D58" s="9"/>
      <c r="E58" s="8"/>
      <c r="F58" s="8"/>
      <c r="G58" s="8"/>
      <c r="H58" s="9"/>
      <c r="I58" s="9"/>
      <c r="J58" s="9"/>
      <c r="K58" s="8"/>
      <c r="L58" s="10"/>
      <c r="M58" s="19" t="b">
        <f t="shared" si="0"/>
        <v>0</v>
      </c>
      <c r="N58" s="19">
        <f>IF(AND($M58,IF($H58&lt;=DATE(身障定額檢核總表!$F$7,身障定額檢核總表!$F$8,1),1,0)),1,0)</f>
        <v>0</v>
      </c>
      <c r="O58" s="19">
        <f>IF(AND(ISBLANK($I58),$M58),1,IF($E58="1.公保",
IF($I58&gt;DATE(身障定額檢核總表!$F$7,身障定額檢核總表!$F$8,1),1,0),
IF($I58&gt;=DATE(身障定額檢核總表!$F$7,身障定額檢核總表!$F$8,1),1,0)))</f>
        <v>0</v>
      </c>
      <c r="P58" s="19">
        <f>IF(AND($M58,IF($J58&lt;=DATE(身障定額檢核總表!$F$7,身障定額檢核總表!$F$8,1),1,0)),1,0)</f>
        <v>0</v>
      </c>
      <c r="Q58" s="19">
        <f t="shared" si="1"/>
        <v>0</v>
      </c>
      <c r="R58" s="19">
        <f>IF(AND($Q58,OR(IF($G58="3.重度",1,0),IF($G58="4.極重度",1,0)),IF($K58="全時",1,0),IF($L58&gt;=基本工資設定!$B$2,1,0)),1,0)</f>
        <v>0</v>
      </c>
      <c r="S58" s="19">
        <f>IF(AND($Q58,OR(IF($G58="3.重度",1,0),IF($G58="4.極重度",1,0)),IF($K58="全時",1,0),IF(基本工資設定!$B$2&gt;$L58,1,0)),1,0)</f>
        <v>0</v>
      </c>
      <c r="T58" s="19">
        <f>IF(AND($Q58,OR(IF($G58="3.重度",1,0),IF($G58="4.極重度",1,0)),IF($K58="部分工時",1,0),IF($L58&gt;=基本工資設定!$B$2,1,0)),1,0)</f>
        <v>0</v>
      </c>
      <c r="U58" s="19">
        <f>IF(AND($Q58,OR(IF($G58="3.重度",1,0),IF($G58="4.極重度",1,0)),IF($K58="部分工時",1,0),IF(AND(基本工資設定!$B$2&gt;$L58,$L58&gt;=基本工資設定!$B$3),1,0)),1,0)</f>
        <v>0</v>
      </c>
      <c r="V58" s="19">
        <f>IF(AND($Q58,OR(IF($G58="3.重度",1,0),IF($G58="4.極重度",1,0)),IF($K58="部分工時",1,0),IF(基本工資設定!$B$3&gt;$L58,1,0)),1,0)</f>
        <v>0</v>
      </c>
      <c r="W58" s="19">
        <f>IF(AND($Q58,OR(IF($G58="1.輕度",1,0),IF($G58="2.中度",1,0)),IF($K58="全時",1,0),IF($L58&gt;=基本工資設定!$B$2,1,0)),1,0)</f>
        <v>0</v>
      </c>
      <c r="X58" s="19">
        <f>IF(AND($Q58,OR(IF($G58="1.輕度",1,0),IF($G58="2.中度",1,0)),IF($K58="全時",1,0),IF(基本工資設定!$B$2&gt;$L58,1,0)),1,0)</f>
        <v>0</v>
      </c>
      <c r="Y58" s="19">
        <f>IF(AND($Q58,OR(IF($G58="1.輕度",1,0),IF($G58="2.中度",1,0)),IF($K58="部分工時",1,0),IF($L58&gt;=基本工資設定!$B$2,1,0)),1,0)</f>
        <v>0</v>
      </c>
      <c r="Z58" s="19">
        <f>IF(AND($Q58,OR(IF($G58="1.輕度",1,0),IF($G58="2.中度",1,0)),IF($K58="部分工時",1,0),IF(AND(基本工資設定!$B$2&gt;$L58,$L58&gt;=基本工資設定!$B$3),1,0)),1,0)</f>
        <v>0</v>
      </c>
      <c r="AA58" s="19">
        <f>IF(AND($Q58,OR(IF($G58="1.輕度",1,0),IF($G58="2.中度",1,0)),IF($K58="部分工時",1,0),IF(基本工資設定!$B$3&gt;$L58,1,0)),1,0)</f>
        <v>0</v>
      </c>
    </row>
    <row r="59" spans="1:27" ht="14.25">
      <c r="A59" s="19">
        <f t="shared" si="2"/>
        <v>57</v>
      </c>
      <c r="B59" s="8"/>
      <c r="C59" s="8"/>
      <c r="D59" s="9"/>
      <c r="E59" s="8"/>
      <c r="F59" s="8"/>
      <c r="G59" s="8"/>
      <c r="H59" s="9"/>
      <c r="I59" s="9"/>
      <c r="J59" s="9"/>
      <c r="K59" s="8"/>
      <c r="L59" s="10"/>
      <c r="M59" s="19" t="b">
        <f t="shared" si="0"/>
        <v>0</v>
      </c>
      <c r="N59" s="19">
        <f>IF(AND($M59,IF($H59&lt;=DATE(身障定額檢核總表!$F$7,身障定額檢核總表!$F$8,1),1,0)),1,0)</f>
        <v>0</v>
      </c>
      <c r="O59" s="19">
        <f>IF(AND(ISBLANK($I59),$M59),1,IF($E59="1.公保",
IF($I59&gt;DATE(身障定額檢核總表!$F$7,身障定額檢核總表!$F$8,1),1,0),
IF($I59&gt;=DATE(身障定額檢核總表!$F$7,身障定額檢核總表!$F$8,1),1,0)))</f>
        <v>0</v>
      </c>
      <c r="P59" s="19">
        <f>IF(AND($M59,IF($J59&lt;=DATE(身障定額檢核總表!$F$7,身障定額檢核總表!$F$8,1),1,0)),1,0)</f>
        <v>0</v>
      </c>
      <c r="Q59" s="19">
        <f t="shared" si="1"/>
        <v>0</v>
      </c>
      <c r="R59" s="19">
        <f>IF(AND($Q59,OR(IF($G59="3.重度",1,0),IF($G59="4.極重度",1,0)),IF($K59="全時",1,0),IF($L59&gt;=基本工資設定!$B$2,1,0)),1,0)</f>
        <v>0</v>
      </c>
      <c r="S59" s="19">
        <f>IF(AND($Q59,OR(IF($G59="3.重度",1,0),IF($G59="4.極重度",1,0)),IF($K59="全時",1,0),IF(基本工資設定!$B$2&gt;$L59,1,0)),1,0)</f>
        <v>0</v>
      </c>
      <c r="T59" s="19">
        <f>IF(AND($Q59,OR(IF($G59="3.重度",1,0),IF($G59="4.極重度",1,0)),IF($K59="部分工時",1,0),IF($L59&gt;=基本工資設定!$B$2,1,0)),1,0)</f>
        <v>0</v>
      </c>
      <c r="U59" s="19">
        <f>IF(AND($Q59,OR(IF($G59="3.重度",1,0),IF($G59="4.極重度",1,0)),IF($K59="部分工時",1,0),IF(AND(基本工資設定!$B$2&gt;$L59,$L59&gt;=基本工資設定!$B$3),1,0)),1,0)</f>
        <v>0</v>
      </c>
      <c r="V59" s="19">
        <f>IF(AND($Q59,OR(IF($G59="3.重度",1,0),IF($G59="4.極重度",1,0)),IF($K59="部分工時",1,0),IF(基本工資設定!$B$3&gt;$L59,1,0)),1,0)</f>
        <v>0</v>
      </c>
      <c r="W59" s="19">
        <f>IF(AND($Q59,OR(IF($G59="1.輕度",1,0),IF($G59="2.中度",1,0)),IF($K59="全時",1,0),IF($L59&gt;=基本工資設定!$B$2,1,0)),1,0)</f>
        <v>0</v>
      </c>
      <c r="X59" s="19">
        <f>IF(AND($Q59,OR(IF($G59="1.輕度",1,0),IF($G59="2.中度",1,0)),IF($K59="全時",1,0),IF(基本工資設定!$B$2&gt;$L59,1,0)),1,0)</f>
        <v>0</v>
      </c>
      <c r="Y59" s="19">
        <f>IF(AND($Q59,OR(IF($G59="1.輕度",1,0),IF($G59="2.中度",1,0)),IF($K59="部分工時",1,0),IF($L59&gt;=基本工資設定!$B$2,1,0)),1,0)</f>
        <v>0</v>
      </c>
      <c r="Z59" s="19">
        <f>IF(AND($Q59,OR(IF($G59="1.輕度",1,0),IF($G59="2.中度",1,0)),IF($K59="部分工時",1,0),IF(AND(基本工資設定!$B$2&gt;$L59,$L59&gt;=基本工資設定!$B$3),1,0)),1,0)</f>
        <v>0</v>
      </c>
      <c r="AA59" s="19">
        <f>IF(AND($Q59,OR(IF($G59="1.輕度",1,0),IF($G59="2.中度",1,0)),IF($K59="部分工時",1,0),IF(基本工資設定!$B$3&gt;$L59,1,0)),1,0)</f>
        <v>0</v>
      </c>
    </row>
    <row r="60" spans="1:27" ht="14.25">
      <c r="A60" s="19">
        <f t="shared" si="2"/>
        <v>58</v>
      </c>
      <c r="B60" s="8"/>
      <c r="C60" s="8"/>
      <c r="D60" s="9"/>
      <c r="E60" s="8"/>
      <c r="F60" s="8"/>
      <c r="G60" s="8"/>
      <c r="H60" s="9"/>
      <c r="I60" s="9"/>
      <c r="J60" s="9"/>
      <c r="K60" s="8"/>
      <c r="L60" s="10"/>
      <c r="M60" s="19" t="b">
        <f t="shared" si="0"/>
        <v>0</v>
      </c>
      <c r="N60" s="19">
        <f>IF(AND($M60,IF($H60&lt;=DATE(身障定額檢核總表!$F$7,身障定額檢核總表!$F$8,1),1,0)),1,0)</f>
        <v>0</v>
      </c>
      <c r="O60" s="19">
        <f>IF(AND(ISBLANK($I60),$M60),1,IF($E60="1.公保",
IF($I60&gt;DATE(身障定額檢核總表!$F$7,身障定額檢核總表!$F$8,1),1,0),
IF($I60&gt;=DATE(身障定額檢核總表!$F$7,身障定額檢核總表!$F$8,1),1,0)))</f>
        <v>0</v>
      </c>
      <c r="P60" s="19">
        <f>IF(AND($M60,IF($J60&lt;=DATE(身障定額檢核總表!$F$7,身障定額檢核總表!$F$8,1),1,0)),1,0)</f>
        <v>0</v>
      </c>
      <c r="Q60" s="19">
        <f t="shared" si="1"/>
        <v>0</v>
      </c>
      <c r="R60" s="19">
        <f>IF(AND($Q60,OR(IF($G60="3.重度",1,0),IF($G60="4.極重度",1,0)),IF($K60="全時",1,0),IF($L60&gt;=基本工資設定!$B$2,1,0)),1,0)</f>
        <v>0</v>
      </c>
      <c r="S60" s="19">
        <f>IF(AND($Q60,OR(IF($G60="3.重度",1,0),IF($G60="4.極重度",1,0)),IF($K60="全時",1,0),IF(基本工資設定!$B$2&gt;$L60,1,0)),1,0)</f>
        <v>0</v>
      </c>
      <c r="T60" s="19">
        <f>IF(AND($Q60,OR(IF($G60="3.重度",1,0),IF($G60="4.極重度",1,0)),IF($K60="部分工時",1,0),IF($L60&gt;=基本工資設定!$B$2,1,0)),1,0)</f>
        <v>0</v>
      </c>
      <c r="U60" s="19">
        <f>IF(AND($Q60,OR(IF($G60="3.重度",1,0),IF($G60="4.極重度",1,0)),IF($K60="部分工時",1,0),IF(AND(基本工資設定!$B$2&gt;$L60,$L60&gt;=基本工資設定!$B$3),1,0)),1,0)</f>
        <v>0</v>
      </c>
      <c r="V60" s="19">
        <f>IF(AND($Q60,OR(IF($G60="3.重度",1,0),IF($G60="4.極重度",1,0)),IF($K60="部分工時",1,0),IF(基本工資設定!$B$3&gt;$L60,1,0)),1,0)</f>
        <v>0</v>
      </c>
      <c r="W60" s="19">
        <f>IF(AND($Q60,OR(IF($G60="1.輕度",1,0),IF($G60="2.中度",1,0)),IF($K60="全時",1,0),IF($L60&gt;=基本工資設定!$B$2,1,0)),1,0)</f>
        <v>0</v>
      </c>
      <c r="X60" s="19">
        <f>IF(AND($Q60,OR(IF($G60="1.輕度",1,0),IF($G60="2.中度",1,0)),IF($K60="全時",1,0),IF(基本工資設定!$B$2&gt;$L60,1,0)),1,0)</f>
        <v>0</v>
      </c>
      <c r="Y60" s="19">
        <f>IF(AND($Q60,OR(IF($G60="1.輕度",1,0),IF($G60="2.中度",1,0)),IF($K60="部分工時",1,0),IF($L60&gt;=基本工資設定!$B$2,1,0)),1,0)</f>
        <v>0</v>
      </c>
      <c r="Z60" s="19">
        <f>IF(AND($Q60,OR(IF($G60="1.輕度",1,0),IF($G60="2.中度",1,0)),IF($K60="部分工時",1,0),IF(AND(基本工資設定!$B$2&gt;$L60,$L60&gt;=基本工資設定!$B$3),1,0)),1,0)</f>
        <v>0</v>
      </c>
      <c r="AA60" s="19">
        <f>IF(AND($Q60,OR(IF($G60="1.輕度",1,0),IF($G60="2.中度",1,0)),IF($K60="部分工時",1,0),IF(基本工資設定!$B$3&gt;$L60,1,0)),1,0)</f>
        <v>0</v>
      </c>
    </row>
    <row r="61" spans="1:27" ht="14.25">
      <c r="A61" s="19">
        <f t="shared" si="2"/>
        <v>59</v>
      </c>
      <c r="B61" s="8"/>
      <c r="C61" s="8"/>
      <c r="D61" s="9"/>
      <c r="E61" s="8"/>
      <c r="F61" s="8"/>
      <c r="G61" s="8"/>
      <c r="H61" s="9"/>
      <c r="I61" s="9"/>
      <c r="J61" s="9"/>
      <c r="K61" s="8"/>
      <c r="L61" s="10"/>
      <c r="M61" s="19" t="b">
        <f t="shared" si="0"/>
        <v>0</v>
      </c>
      <c r="N61" s="19">
        <f>IF(AND($M61,IF($H61&lt;=DATE(身障定額檢核總表!$F$7,身障定額檢核總表!$F$8,1),1,0)),1,0)</f>
        <v>0</v>
      </c>
      <c r="O61" s="19">
        <f>IF(AND(ISBLANK($I61),$M61),1,IF($E61="1.公保",
IF($I61&gt;DATE(身障定額檢核總表!$F$7,身障定額檢核總表!$F$8,1),1,0),
IF($I61&gt;=DATE(身障定額檢核總表!$F$7,身障定額檢核總表!$F$8,1),1,0)))</f>
        <v>0</v>
      </c>
      <c r="P61" s="19">
        <f>IF(AND($M61,IF($J61&lt;=DATE(身障定額檢核總表!$F$7,身障定額檢核總表!$F$8,1),1,0)),1,0)</f>
        <v>0</v>
      </c>
      <c r="Q61" s="19">
        <f t="shared" si="1"/>
        <v>0</v>
      </c>
      <c r="R61" s="19">
        <f>IF(AND($Q61,OR(IF($G61="3.重度",1,0),IF($G61="4.極重度",1,0)),IF($K61="全時",1,0),IF($L61&gt;=基本工資設定!$B$2,1,0)),1,0)</f>
        <v>0</v>
      </c>
      <c r="S61" s="19">
        <f>IF(AND($Q61,OR(IF($G61="3.重度",1,0),IF($G61="4.極重度",1,0)),IF($K61="全時",1,0),IF(基本工資設定!$B$2&gt;$L61,1,0)),1,0)</f>
        <v>0</v>
      </c>
      <c r="T61" s="19">
        <f>IF(AND($Q61,OR(IF($G61="3.重度",1,0),IF($G61="4.極重度",1,0)),IF($K61="部分工時",1,0),IF($L61&gt;=基本工資設定!$B$2,1,0)),1,0)</f>
        <v>0</v>
      </c>
      <c r="U61" s="19">
        <f>IF(AND($Q61,OR(IF($G61="3.重度",1,0),IF($G61="4.極重度",1,0)),IF($K61="部分工時",1,0),IF(AND(基本工資設定!$B$2&gt;$L61,$L61&gt;=基本工資設定!$B$3),1,0)),1,0)</f>
        <v>0</v>
      </c>
      <c r="V61" s="19">
        <f>IF(AND($Q61,OR(IF($G61="3.重度",1,0),IF($G61="4.極重度",1,0)),IF($K61="部分工時",1,0),IF(基本工資設定!$B$3&gt;$L61,1,0)),1,0)</f>
        <v>0</v>
      </c>
      <c r="W61" s="19">
        <f>IF(AND($Q61,OR(IF($G61="1.輕度",1,0),IF($G61="2.中度",1,0)),IF($K61="全時",1,0),IF($L61&gt;=基本工資設定!$B$2,1,0)),1,0)</f>
        <v>0</v>
      </c>
      <c r="X61" s="19">
        <f>IF(AND($Q61,OR(IF($G61="1.輕度",1,0),IF($G61="2.中度",1,0)),IF($K61="全時",1,0),IF(基本工資設定!$B$2&gt;$L61,1,0)),1,0)</f>
        <v>0</v>
      </c>
      <c r="Y61" s="19">
        <f>IF(AND($Q61,OR(IF($G61="1.輕度",1,0),IF($G61="2.中度",1,0)),IF($K61="部分工時",1,0),IF($L61&gt;=基本工資設定!$B$2,1,0)),1,0)</f>
        <v>0</v>
      </c>
      <c r="Z61" s="19">
        <f>IF(AND($Q61,OR(IF($G61="1.輕度",1,0),IF($G61="2.中度",1,0)),IF($K61="部分工時",1,0),IF(AND(基本工資設定!$B$2&gt;$L61,$L61&gt;=基本工資設定!$B$3),1,0)),1,0)</f>
        <v>0</v>
      </c>
      <c r="AA61" s="19">
        <f>IF(AND($Q61,OR(IF($G61="1.輕度",1,0),IF($G61="2.中度",1,0)),IF($K61="部分工時",1,0),IF(基本工資設定!$B$3&gt;$L61,1,0)),1,0)</f>
        <v>0</v>
      </c>
    </row>
    <row r="62" spans="1:27" ht="14.25">
      <c r="A62" s="19">
        <f t="shared" si="2"/>
        <v>60</v>
      </c>
      <c r="B62" s="8"/>
      <c r="C62" s="8"/>
      <c r="D62" s="9"/>
      <c r="E62" s="8"/>
      <c r="F62" s="8"/>
      <c r="G62" s="8"/>
      <c r="H62" s="9"/>
      <c r="I62" s="9"/>
      <c r="J62" s="9"/>
      <c r="K62" s="8"/>
      <c r="L62" s="10"/>
      <c r="M62" s="19" t="b">
        <f t="shared" si="0"/>
        <v>0</v>
      </c>
      <c r="N62" s="19">
        <f>IF(AND($M62,IF($H62&lt;=DATE(身障定額檢核總表!$F$7,身障定額檢核總表!$F$8,1),1,0)),1,0)</f>
        <v>0</v>
      </c>
      <c r="O62" s="19">
        <f>IF(AND(ISBLANK($I62),$M62),1,IF($E62="1.公保",
IF($I62&gt;DATE(身障定額檢核總表!$F$7,身障定額檢核總表!$F$8,1),1,0),
IF($I62&gt;=DATE(身障定額檢核總表!$F$7,身障定額檢核總表!$F$8,1),1,0)))</f>
        <v>0</v>
      </c>
      <c r="P62" s="19">
        <f>IF(AND($M62,IF($J62&lt;=DATE(身障定額檢核總表!$F$7,身障定額檢核總表!$F$8,1),1,0)),1,0)</f>
        <v>0</v>
      </c>
      <c r="Q62" s="19">
        <f t="shared" si="1"/>
        <v>0</v>
      </c>
      <c r="R62" s="19">
        <f>IF(AND($Q62,OR(IF($G62="3.重度",1,0),IF($G62="4.極重度",1,0)),IF($K62="全時",1,0),IF($L62&gt;=基本工資設定!$B$2,1,0)),1,0)</f>
        <v>0</v>
      </c>
      <c r="S62" s="19">
        <f>IF(AND($Q62,OR(IF($G62="3.重度",1,0),IF($G62="4.極重度",1,0)),IF($K62="全時",1,0),IF(基本工資設定!$B$2&gt;$L62,1,0)),1,0)</f>
        <v>0</v>
      </c>
      <c r="T62" s="19">
        <f>IF(AND($Q62,OR(IF($G62="3.重度",1,0),IF($G62="4.極重度",1,0)),IF($K62="部分工時",1,0),IF($L62&gt;=基本工資設定!$B$2,1,0)),1,0)</f>
        <v>0</v>
      </c>
      <c r="U62" s="19">
        <f>IF(AND($Q62,OR(IF($G62="3.重度",1,0),IF($G62="4.極重度",1,0)),IF($K62="部分工時",1,0),IF(AND(基本工資設定!$B$2&gt;$L62,$L62&gt;=基本工資設定!$B$3),1,0)),1,0)</f>
        <v>0</v>
      </c>
      <c r="V62" s="19">
        <f>IF(AND($Q62,OR(IF($G62="3.重度",1,0),IF($G62="4.極重度",1,0)),IF($K62="部分工時",1,0),IF(基本工資設定!$B$3&gt;$L62,1,0)),1,0)</f>
        <v>0</v>
      </c>
      <c r="W62" s="19">
        <f>IF(AND($Q62,OR(IF($G62="1.輕度",1,0),IF($G62="2.中度",1,0)),IF($K62="全時",1,0),IF($L62&gt;=基本工資設定!$B$2,1,0)),1,0)</f>
        <v>0</v>
      </c>
      <c r="X62" s="19">
        <f>IF(AND($Q62,OR(IF($G62="1.輕度",1,0),IF($G62="2.中度",1,0)),IF($K62="全時",1,0),IF(基本工資設定!$B$2&gt;$L62,1,0)),1,0)</f>
        <v>0</v>
      </c>
      <c r="Y62" s="19">
        <f>IF(AND($Q62,OR(IF($G62="1.輕度",1,0),IF($G62="2.中度",1,0)),IF($K62="部分工時",1,0),IF($L62&gt;=基本工資設定!$B$2,1,0)),1,0)</f>
        <v>0</v>
      </c>
      <c r="Z62" s="19">
        <f>IF(AND($Q62,OR(IF($G62="1.輕度",1,0),IF($G62="2.中度",1,0)),IF($K62="部分工時",1,0),IF(AND(基本工資設定!$B$2&gt;$L62,$L62&gt;=基本工資設定!$B$3),1,0)),1,0)</f>
        <v>0</v>
      </c>
      <c r="AA62" s="19">
        <f>IF(AND($Q62,OR(IF($G62="1.輕度",1,0),IF($G62="2.中度",1,0)),IF($K62="部分工時",1,0),IF(基本工資設定!$B$3&gt;$L62,1,0)),1,0)</f>
        <v>0</v>
      </c>
    </row>
    <row r="63" spans="1:27" ht="14.25">
      <c r="A63" s="19">
        <f t="shared" si="2"/>
        <v>61</v>
      </c>
      <c r="B63" s="8"/>
      <c r="C63" s="8"/>
      <c r="D63" s="9"/>
      <c r="E63" s="8"/>
      <c r="F63" s="8"/>
      <c r="G63" s="8"/>
      <c r="H63" s="9"/>
      <c r="I63" s="9"/>
      <c r="J63" s="9"/>
      <c r="K63" s="8"/>
      <c r="L63" s="10"/>
      <c r="M63" s="19" t="b">
        <f t="shared" si="0"/>
        <v>0</v>
      </c>
      <c r="N63" s="19">
        <f>IF(AND($M63,IF($H63&lt;=DATE(身障定額檢核總表!$F$7,身障定額檢核總表!$F$8,1),1,0)),1,0)</f>
        <v>0</v>
      </c>
      <c r="O63" s="19">
        <f>IF(AND(ISBLANK($I63),$M63),1,IF($E63="1.公保",
IF($I63&gt;DATE(身障定額檢核總表!$F$7,身障定額檢核總表!$F$8,1),1,0),
IF($I63&gt;=DATE(身障定額檢核總表!$F$7,身障定額檢核總表!$F$8,1),1,0)))</f>
        <v>0</v>
      </c>
      <c r="P63" s="19">
        <f>IF(AND($M63,IF($J63&lt;=DATE(身障定額檢核總表!$F$7,身障定額檢核總表!$F$8,1),1,0)),1,0)</f>
        <v>0</v>
      </c>
      <c r="Q63" s="19">
        <f t="shared" si="1"/>
        <v>0</v>
      </c>
      <c r="R63" s="19">
        <f>IF(AND($Q63,OR(IF($G63="3.重度",1,0),IF($G63="4.極重度",1,0)),IF($K63="全時",1,0),IF($L63&gt;=基本工資設定!$B$2,1,0)),1,0)</f>
        <v>0</v>
      </c>
      <c r="S63" s="19">
        <f>IF(AND($Q63,OR(IF($G63="3.重度",1,0),IF($G63="4.極重度",1,0)),IF($K63="全時",1,0),IF(基本工資設定!$B$2&gt;$L63,1,0)),1,0)</f>
        <v>0</v>
      </c>
      <c r="T63" s="19">
        <f>IF(AND($Q63,OR(IF($G63="3.重度",1,0),IF($G63="4.極重度",1,0)),IF($K63="部分工時",1,0),IF($L63&gt;=基本工資設定!$B$2,1,0)),1,0)</f>
        <v>0</v>
      </c>
      <c r="U63" s="19">
        <f>IF(AND($Q63,OR(IF($G63="3.重度",1,0),IF($G63="4.極重度",1,0)),IF($K63="部分工時",1,0),IF(AND(基本工資設定!$B$2&gt;$L63,$L63&gt;=基本工資設定!$B$3),1,0)),1,0)</f>
        <v>0</v>
      </c>
      <c r="V63" s="19">
        <f>IF(AND($Q63,OR(IF($G63="3.重度",1,0),IF($G63="4.極重度",1,0)),IF($K63="部分工時",1,0),IF(基本工資設定!$B$3&gt;$L63,1,0)),1,0)</f>
        <v>0</v>
      </c>
      <c r="W63" s="19">
        <f>IF(AND($Q63,OR(IF($G63="1.輕度",1,0),IF($G63="2.中度",1,0)),IF($K63="全時",1,0),IF($L63&gt;=基本工資設定!$B$2,1,0)),1,0)</f>
        <v>0</v>
      </c>
      <c r="X63" s="19">
        <f>IF(AND($Q63,OR(IF($G63="1.輕度",1,0),IF($G63="2.中度",1,0)),IF($K63="全時",1,0),IF(基本工資設定!$B$2&gt;$L63,1,0)),1,0)</f>
        <v>0</v>
      </c>
      <c r="Y63" s="19">
        <f>IF(AND($Q63,OR(IF($G63="1.輕度",1,0),IF($G63="2.中度",1,0)),IF($K63="部分工時",1,0),IF($L63&gt;=基本工資設定!$B$2,1,0)),1,0)</f>
        <v>0</v>
      </c>
      <c r="Z63" s="19">
        <f>IF(AND($Q63,OR(IF($G63="1.輕度",1,0),IF($G63="2.中度",1,0)),IF($K63="部分工時",1,0),IF(AND(基本工資設定!$B$2&gt;$L63,$L63&gt;=基本工資設定!$B$3),1,0)),1,0)</f>
        <v>0</v>
      </c>
      <c r="AA63" s="19">
        <f>IF(AND($Q63,OR(IF($G63="1.輕度",1,0),IF($G63="2.中度",1,0)),IF($K63="部分工時",1,0),IF(基本工資設定!$B$3&gt;$L63,1,0)),1,0)</f>
        <v>0</v>
      </c>
    </row>
    <row r="64" spans="1:27" ht="14.25">
      <c r="A64" s="19">
        <f t="shared" si="2"/>
        <v>62</v>
      </c>
      <c r="B64" s="8"/>
      <c r="C64" s="8"/>
      <c r="D64" s="9"/>
      <c r="E64" s="8"/>
      <c r="F64" s="8"/>
      <c r="G64" s="8"/>
      <c r="H64" s="9"/>
      <c r="I64" s="9"/>
      <c r="J64" s="9"/>
      <c r="K64" s="8"/>
      <c r="L64" s="10"/>
      <c r="M64" s="19" t="b">
        <f t="shared" si="0"/>
        <v>0</v>
      </c>
      <c r="N64" s="19">
        <f>IF(AND($M64,IF($H64&lt;=DATE(身障定額檢核總表!$F$7,身障定額檢核總表!$F$8,1),1,0)),1,0)</f>
        <v>0</v>
      </c>
      <c r="O64" s="19">
        <f>IF(AND(ISBLANK($I64),$M64),1,IF($E64="1.公保",
IF($I64&gt;DATE(身障定額檢核總表!$F$7,身障定額檢核總表!$F$8,1),1,0),
IF($I64&gt;=DATE(身障定額檢核總表!$F$7,身障定額檢核總表!$F$8,1),1,0)))</f>
        <v>0</v>
      </c>
      <c r="P64" s="19">
        <f>IF(AND($M64,IF($J64&lt;=DATE(身障定額檢核總表!$F$7,身障定額檢核總表!$F$8,1),1,0)),1,0)</f>
        <v>0</v>
      </c>
      <c r="Q64" s="19">
        <f t="shared" si="1"/>
        <v>0</v>
      </c>
      <c r="R64" s="19">
        <f>IF(AND($Q64,OR(IF($G64="3.重度",1,0),IF($G64="4.極重度",1,0)),IF($K64="全時",1,0),IF($L64&gt;=基本工資設定!$B$2,1,0)),1,0)</f>
        <v>0</v>
      </c>
      <c r="S64" s="19">
        <f>IF(AND($Q64,OR(IF($G64="3.重度",1,0),IF($G64="4.極重度",1,0)),IF($K64="全時",1,0),IF(基本工資設定!$B$2&gt;$L64,1,0)),1,0)</f>
        <v>0</v>
      </c>
      <c r="T64" s="19">
        <f>IF(AND($Q64,OR(IF($G64="3.重度",1,0),IF($G64="4.極重度",1,0)),IF($K64="部分工時",1,0),IF($L64&gt;=基本工資設定!$B$2,1,0)),1,0)</f>
        <v>0</v>
      </c>
      <c r="U64" s="19">
        <f>IF(AND($Q64,OR(IF($G64="3.重度",1,0),IF($G64="4.極重度",1,0)),IF($K64="部分工時",1,0),IF(AND(基本工資設定!$B$2&gt;$L64,$L64&gt;=基本工資設定!$B$3),1,0)),1,0)</f>
        <v>0</v>
      </c>
      <c r="V64" s="19">
        <f>IF(AND($Q64,OR(IF($G64="3.重度",1,0),IF($G64="4.極重度",1,0)),IF($K64="部分工時",1,0),IF(基本工資設定!$B$3&gt;$L64,1,0)),1,0)</f>
        <v>0</v>
      </c>
      <c r="W64" s="19">
        <f>IF(AND($Q64,OR(IF($G64="1.輕度",1,0),IF($G64="2.中度",1,0)),IF($K64="全時",1,0),IF($L64&gt;=基本工資設定!$B$2,1,0)),1,0)</f>
        <v>0</v>
      </c>
      <c r="X64" s="19">
        <f>IF(AND($Q64,OR(IF($G64="1.輕度",1,0),IF($G64="2.中度",1,0)),IF($K64="全時",1,0),IF(基本工資設定!$B$2&gt;$L64,1,0)),1,0)</f>
        <v>0</v>
      </c>
      <c r="Y64" s="19">
        <f>IF(AND($Q64,OR(IF($G64="1.輕度",1,0),IF($G64="2.中度",1,0)),IF($K64="部分工時",1,0),IF($L64&gt;=基本工資設定!$B$2,1,0)),1,0)</f>
        <v>0</v>
      </c>
      <c r="Z64" s="19">
        <f>IF(AND($Q64,OR(IF($G64="1.輕度",1,0),IF($G64="2.中度",1,0)),IF($K64="部分工時",1,0),IF(AND(基本工資設定!$B$2&gt;$L64,$L64&gt;=基本工資設定!$B$3),1,0)),1,0)</f>
        <v>0</v>
      </c>
      <c r="AA64" s="19">
        <f>IF(AND($Q64,OR(IF($G64="1.輕度",1,0),IF($G64="2.中度",1,0)),IF($K64="部分工時",1,0),IF(基本工資設定!$B$3&gt;$L64,1,0)),1,0)</f>
        <v>0</v>
      </c>
    </row>
    <row r="65" spans="1:27" ht="14.25">
      <c r="A65" s="19">
        <f t="shared" si="2"/>
        <v>63</v>
      </c>
      <c r="B65" s="8"/>
      <c r="C65" s="8"/>
      <c r="D65" s="9"/>
      <c r="E65" s="8"/>
      <c r="F65" s="8"/>
      <c r="G65" s="8"/>
      <c r="H65" s="9"/>
      <c r="I65" s="9"/>
      <c r="J65" s="9"/>
      <c r="K65" s="8"/>
      <c r="L65" s="10"/>
      <c r="M65" s="19" t="b">
        <f t="shared" si="0"/>
        <v>0</v>
      </c>
      <c r="N65" s="19">
        <f>IF(AND($M65,IF($H65&lt;=DATE(身障定額檢核總表!$F$7,身障定額檢核總表!$F$8,1),1,0)),1,0)</f>
        <v>0</v>
      </c>
      <c r="O65" s="19">
        <f>IF(AND(ISBLANK($I65),$M65),1,IF($E65="1.公保",
IF($I65&gt;DATE(身障定額檢核總表!$F$7,身障定額檢核總表!$F$8,1),1,0),
IF($I65&gt;=DATE(身障定額檢核總表!$F$7,身障定額檢核總表!$F$8,1),1,0)))</f>
        <v>0</v>
      </c>
      <c r="P65" s="19">
        <f>IF(AND($M65,IF($J65&lt;=DATE(身障定額檢核總表!$F$7,身障定額檢核總表!$F$8,1),1,0)),1,0)</f>
        <v>0</v>
      </c>
      <c r="Q65" s="19">
        <f t="shared" si="1"/>
        <v>0</v>
      </c>
      <c r="R65" s="19">
        <f>IF(AND($Q65,OR(IF($G65="3.重度",1,0),IF($G65="4.極重度",1,0)),IF($K65="全時",1,0),IF($L65&gt;=基本工資設定!$B$2,1,0)),1,0)</f>
        <v>0</v>
      </c>
      <c r="S65" s="19">
        <f>IF(AND($Q65,OR(IF($G65="3.重度",1,0),IF($G65="4.極重度",1,0)),IF($K65="全時",1,0),IF(基本工資設定!$B$2&gt;$L65,1,0)),1,0)</f>
        <v>0</v>
      </c>
      <c r="T65" s="19">
        <f>IF(AND($Q65,OR(IF($G65="3.重度",1,0),IF($G65="4.極重度",1,0)),IF($K65="部分工時",1,0),IF($L65&gt;=基本工資設定!$B$2,1,0)),1,0)</f>
        <v>0</v>
      </c>
      <c r="U65" s="19">
        <f>IF(AND($Q65,OR(IF($G65="3.重度",1,0),IF($G65="4.極重度",1,0)),IF($K65="部分工時",1,0),IF(AND(基本工資設定!$B$2&gt;$L65,$L65&gt;=基本工資設定!$B$3),1,0)),1,0)</f>
        <v>0</v>
      </c>
      <c r="V65" s="19">
        <f>IF(AND($Q65,OR(IF($G65="3.重度",1,0),IF($G65="4.極重度",1,0)),IF($K65="部分工時",1,0),IF(基本工資設定!$B$3&gt;$L65,1,0)),1,0)</f>
        <v>0</v>
      </c>
      <c r="W65" s="19">
        <f>IF(AND($Q65,OR(IF($G65="1.輕度",1,0),IF($G65="2.中度",1,0)),IF($K65="全時",1,0),IF($L65&gt;=基本工資設定!$B$2,1,0)),1,0)</f>
        <v>0</v>
      </c>
      <c r="X65" s="19">
        <f>IF(AND($Q65,OR(IF($G65="1.輕度",1,0),IF($G65="2.中度",1,0)),IF($K65="全時",1,0),IF(基本工資設定!$B$2&gt;$L65,1,0)),1,0)</f>
        <v>0</v>
      </c>
      <c r="Y65" s="19">
        <f>IF(AND($Q65,OR(IF($G65="1.輕度",1,0),IF($G65="2.中度",1,0)),IF($K65="部分工時",1,0),IF($L65&gt;=基本工資設定!$B$2,1,0)),1,0)</f>
        <v>0</v>
      </c>
      <c r="Z65" s="19">
        <f>IF(AND($Q65,OR(IF($G65="1.輕度",1,0),IF($G65="2.中度",1,0)),IF($K65="部分工時",1,0),IF(AND(基本工資設定!$B$2&gt;$L65,$L65&gt;=基本工資設定!$B$3),1,0)),1,0)</f>
        <v>0</v>
      </c>
      <c r="AA65" s="19">
        <f>IF(AND($Q65,OR(IF($G65="1.輕度",1,0),IF($G65="2.中度",1,0)),IF($K65="部分工時",1,0),IF(基本工資設定!$B$3&gt;$L65,1,0)),1,0)</f>
        <v>0</v>
      </c>
    </row>
    <row r="66" spans="1:27" ht="14.25">
      <c r="A66" s="19">
        <f t="shared" si="2"/>
        <v>64</v>
      </c>
      <c r="B66" s="8"/>
      <c r="C66" s="8"/>
      <c r="D66" s="9"/>
      <c r="E66" s="8"/>
      <c r="F66" s="8"/>
      <c r="G66" s="8"/>
      <c r="H66" s="9"/>
      <c r="I66" s="9"/>
      <c r="J66" s="9"/>
      <c r="K66" s="8"/>
      <c r="L66" s="10"/>
      <c r="M66" s="19" t="b">
        <f t="shared" si="0"/>
        <v>0</v>
      </c>
      <c r="N66" s="19">
        <f>IF(AND($M66,IF($H66&lt;=DATE(身障定額檢核總表!$F$7,身障定額檢核總表!$F$8,1),1,0)),1,0)</f>
        <v>0</v>
      </c>
      <c r="O66" s="19">
        <f>IF(AND(ISBLANK($I66),$M66),1,IF($E66="1.公保",
IF($I66&gt;DATE(身障定額檢核總表!$F$7,身障定額檢核總表!$F$8,1),1,0),
IF($I66&gt;=DATE(身障定額檢核總表!$F$7,身障定額檢核總表!$F$8,1),1,0)))</f>
        <v>0</v>
      </c>
      <c r="P66" s="19">
        <f>IF(AND($M66,IF($J66&lt;=DATE(身障定額檢核總表!$F$7,身障定額檢核總表!$F$8,1),1,0)),1,0)</f>
        <v>0</v>
      </c>
      <c r="Q66" s="19">
        <f t="shared" si="1"/>
        <v>0</v>
      </c>
      <c r="R66" s="19">
        <f>IF(AND($Q66,OR(IF($G66="3.重度",1,0),IF($G66="4.極重度",1,0)),IF($K66="全時",1,0),IF($L66&gt;=基本工資設定!$B$2,1,0)),1,0)</f>
        <v>0</v>
      </c>
      <c r="S66" s="19">
        <f>IF(AND($Q66,OR(IF($G66="3.重度",1,0),IF($G66="4.極重度",1,0)),IF($K66="全時",1,0),IF(基本工資設定!$B$2&gt;$L66,1,0)),1,0)</f>
        <v>0</v>
      </c>
      <c r="T66" s="19">
        <f>IF(AND($Q66,OR(IF($G66="3.重度",1,0),IF($G66="4.極重度",1,0)),IF($K66="部分工時",1,0),IF($L66&gt;=基本工資設定!$B$2,1,0)),1,0)</f>
        <v>0</v>
      </c>
      <c r="U66" s="19">
        <f>IF(AND($Q66,OR(IF($G66="3.重度",1,0),IF($G66="4.極重度",1,0)),IF($K66="部分工時",1,0),IF(AND(基本工資設定!$B$2&gt;$L66,$L66&gt;=基本工資設定!$B$3),1,0)),1,0)</f>
        <v>0</v>
      </c>
      <c r="V66" s="19">
        <f>IF(AND($Q66,OR(IF($G66="3.重度",1,0),IF($G66="4.極重度",1,0)),IF($K66="部分工時",1,0),IF(基本工資設定!$B$3&gt;$L66,1,0)),1,0)</f>
        <v>0</v>
      </c>
      <c r="W66" s="19">
        <f>IF(AND($Q66,OR(IF($G66="1.輕度",1,0),IF($G66="2.中度",1,0)),IF($K66="全時",1,0),IF($L66&gt;=基本工資設定!$B$2,1,0)),1,0)</f>
        <v>0</v>
      </c>
      <c r="X66" s="19">
        <f>IF(AND($Q66,OR(IF($G66="1.輕度",1,0),IF($G66="2.中度",1,0)),IF($K66="全時",1,0),IF(基本工資設定!$B$2&gt;$L66,1,0)),1,0)</f>
        <v>0</v>
      </c>
      <c r="Y66" s="19">
        <f>IF(AND($Q66,OR(IF($G66="1.輕度",1,0),IF($G66="2.中度",1,0)),IF($K66="部分工時",1,0),IF($L66&gt;=基本工資設定!$B$2,1,0)),1,0)</f>
        <v>0</v>
      </c>
      <c r="Z66" s="19">
        <f>IF(AND($Q66,OR(IF($G66="1.輕度",1,0),IF($G66="2.中度",1,0)),IF($K66="部分工時",1,0),IF(AND(基本工資設定!$B$2&gt;$L66,$L66&gt;=基本工資設定!$B$3),1,0)),1,0)</f>
        <v>0</v>
      </c>
      <c r="AA66" s="19">
        <f>IF(AND($Q66,OR(IF($G66="1.輕度",1,0),IF($G66="2.中度",1,0)),IF($K66="部分工時",1,0),IF(基本工資設定!$B$3&gt;$L66,1,0)),1,0)</f>
        <v>0</v>
      </c>
    </row>
    <row r="67" spans="1:27" ht="14.25">
      <c r="A67" s="19">
        <f t="shared" si="2"/>
        <v>65</v>
      </c>
      <c r="B67" s="8"/>
      <c r="C67" s="8"/>
      <c r="D67" s="9"/>
      <c r="E67" s="8"/>
      <c r="F67" s="8"/>
      <c r="G67" s="8"/>
      <c r="H67" s="9"/>
      <c r="I67" s="9"/>
      <c r="J67" s="9"/>
      <c r="K67" s="8"/>
      <c r="L67" s="10"/>
      <c r="M67" s="19" t="b">
        <f t="shared" si="0"/>
        <v>0</v>
      </c>
      <c r="N67" s="19">
        <f>IF(AND($M67,IF($H67&lt;=DATE(身障定額檢核總表!$F$7,身障定額檢核總表!$F$8,1),1,0)),1,0)</f>
        <v>0</v>
      </c>
      <c r="O67" s="19">
        <f>IF(AND(ISBLANK($I67),$M67),1,IF($E67="1.公保",
IF($I67&gt;DATE(身障定額檢核總表!$F$7,身障定額檢核總表!$F$8,1),1,0),
IF($I67&gt;=DATE(身障定額檢核總表!$F$7,身障定額檢核總表!$F$8,1),1,0)))</f>
        <v>0</v>
      </c>
      <c r="P67" s="19">
        <f>IF(AND($M67,IF($J67&lt;=DATE(身障定額檢核總表!$F$7,身障定額檢核總表!$F$8,1),1,0)),1,0)</f>
        <v>0</v>
      </c>
      <c r="Q67" s="19">
        <f t="shared" si="1"/>
        <v>0</v>
      </c>
      <c r="R67" s="19">
        <f>IF(AND($Q67,OR(IF($G67="3.重度",1,0),IF($G67="4.極重度",1,0)),IF($K67="全時",1,0),IF($L67&gt;=基本工資設定!$B$2,1,0)),1,0)</f>
        <v>0</v>
      </c>
      <c r="S67" s="19">
        <f>IF(AND($Q67,OR(IF($G67="3.重度",1,0),IF($G67="4.極重度",1,0)),IF($K67="全時",1,0),IF(基本工資設定!$B$2&gt;$L67,1,0)),1,0)</f>
        <v>0</v>
      </c>
      <c r="T67" s="19">
        <f>IF(AND($Q67,OR(IF($G67="3.重度",1,0),IF($G67="4.極重度",1,0)),IF($K67="部分工時",1,0),IF($L67&gt;=基本工資設定!$B$2,1,0)),1,0)</f>
        <v>0</v>
      </c>
      <c r="U67" s="19">
        <f>IF(AND($Q67,OR(IF($G67="3.重度",1,0),IF($G67="4.極重度",1,0)),IF($K67="部分工時",1,0),IF(AND(基本工資設定!$B$2&gt;$L67,$L67&gt;=基本工資設定!$B$3),1,0)),1,0)</f>
        <v>0</v>
      </c>
      <c r="V67" s="19">
        <f>IF(AND($Q67,OR(IF($G67="3.重度",1,0),IF($G67="4.極重度",1,0)),IF($K67="部分工時",1,0),IF(基本工資設定!$B$3&gt;$L67,1,0)),1,0)</f>
        <v>0</v>
      </c>
      <c r="W67" s="19">
        <f>IF(AND($Q67,OR(IF($G67="1.輕度",1,0),IF($G67="2.中度",1,0)),IF($K67="全時",1,0),IF($L67&gt;=基本工資設定!$B$2,1,0)),1,0)</f>
        <v>0</v>
      </c>
      <c r="X67" s="19">
        <f>IF(AND($Q67,OR(IF($G67="1.輕度",1,0),IF($G67="2.中度",1,0)),IF($K67="全時",1,0),IF(基本工資設定!$B$2&gt;$L67,1,0)),1,0)</f>
        <v>0</v>
      </c>
      <c r="Y67" s="19">
        <f>IF(AND($Q67,OR(IF($G67="1.輕度",1,0),IF($G67="2.中度",1,0)),IF($K67="部分工時",1,0),IF($L67&gt;=基本工資設定!$B$2,1,0)),1,0)</f>
        <v>0</v>
      </c>
      <c r="Z67" s="19">
        <f>IF(AND($Q67,OR(IF($G67="1.輕度",1,0),IF($G67="2.中度",1,0)),IF($K67="部分工時",1,0),IF(AND(基本工資設定!$B$2&gt;$L67,$L67&gt;=基本工資設定!$B$3),1,0)),1,0)</f>
        <v>0</v>
      </c>
      <c r="AA67" s="19">
        <f>IF(AND($Q67,OR(IF($G67="1.輕度",1,0),IF($G67="2.中度",1,0)),IF($K67="部分工時",1,0),IF(基本工資設定!$B$3&gt;$L67,1,0)),1,0)</f>
        <v>0</v>
      </c>
    </row>
    <row r="68" spans="1:27" ht="14.25">
      <c r="A68" s="19">
        <f t="shared" si="2"/>
        <v>66</v>
      </c>
      <c r="B68" s="8"/>
      <c r="C68" s="8"/>
      <c r="D68" s="9"/>
      <c r="E68" s="8"/>
      <c r="F68" s="8"/>
      <c r="G68" s="8"/>
      <c r="H68" s="9"/>
      <c r="I68" s="9"/>
      <c r="J68" s="9"/>
      <c r="K68" s="8"/>
      <c r="L68" s="10"/>
      <c r="M68" s="19" t="b">
        <f t="shared" si="0"/>
        <v>0</v>
      </c>
      <c r="N68" s="19">
        <f>IF(AND($M68,IF($H68&lt;=DATE(身障定額檢核總表!$F$7,身障定額檢核總表!$F$8,1),1,0)),1,0)</f>
        <v>0</v>
      </c>
      <c r="O68" s="19">
        <f>IF(AND(ISBLANK($I68),$M68),1,IF($E68="1.公保",
IF($I68&gt;DATE(身障定額檢核總表!$F$7,身障定額檢核總表!$F$8,1),1,0),
IF($I68&gt;=DATE(身障定額檢核總表!$F$7,身障定額檢核總表!$F$8,1),1,0)))</f>
        <v>0</v>
      </c>
      <c r="P68" s="19">
        <f>IF(AND($M68,IF($J68&lt;=DATE(身障定額檢核總表!$F$7,身障定額檢核總表!$F$8,1),1,0)),1,0)</f>
        <v>0</v>
      </c>
      <c r="Q68" s="19">
        <f t="shared" si="1"/>
        <v>0</v>
      </c>
      <c r="R68" s="19">
        <f>IF(AND($Q68,OR(IF($G68="3.重度",1,0),IF($G68="4.極重度",1,0)),IF($K68="全時",1,0),IF($L68&gt;=基本工資設定!$B$2,1,0)),1,0)</f>
        <v>0</v>
      </c>
      <c r="S68" s="19">
        <f>IF(AND($Q68,OR(IF($G68="3.重度",1,0),IF($G68="4.極重度",1,0)),IF($K68="全時",1,0),IF(基本工資設定!$B$2&gt;$L68,1,0)),1,0)</f>
        <v>0</v>
      </c>
      <c r="T68" s="19">
        <f>IF(AND($Q68,OR(IF($G68="3.重度",1,0),IF($G68="4.極重度",1,0)),IF($K68="部分工時",1,0),IF($L68&gt;=基本工資設定!$B$2,1,0)),1,0)</f>
        <v>0</v>
      </c>
      <c r="U68" s="19">
        <f>IF(AND($Q68,OR(IF($G68="3.重度",1,0),IF($G68="4.極重度",1,0)),IF($K68="部分工時",1,0),IF(AND(基本工資設定!$B$2&gt;$L68,$L68&gt;=基本工資設定!$B$3),1,0)),1,0)</f>
        <v>0</v>
      </c>
      <c r="V68" s="19">
        <f>IF(AND($Q68,OR(IF($G68="3.重度",1,0),IF($G68="4.極重度",1,0)),IF($K68="部分工時",1,0),IF(基本工資設定!$B$3&gt;$L68,1,0)),1,0)</f>
        <v>0</v>
      </c>
      <c r="W68" s="19">
        <f>IF(AND($Q68,OR(IF($G68="1.輕度",1,0),IF($G68="2.中度",1,0)),IF($K68="全時",1,0),IF($L68&gt;=基本工資設定!$B$2,1,0)),1,0)</f>
        <v>0</v>
      </c>
      <c r="X68" s="19">
        <f>IF(AND($Q68,OR(IF($G68="1.輕度",1,0),IF($G68="2.中度",1,0)),IF($K68="全時",1,0),IF(基本工資設定!$B$2&gt;$L68,1,0)),1,0)</f>
        <v>0</v>
      </c>
      <c r="Y68" s="19">
        <f>IF(AND($Q68,OR(IF($G68="1.輕度",1,0),IF($G68="2.中度",1,0)),IF($K68="部分工時",1,0),IF($L68&gt;=基本工資設定!$B$2,1,0)),1,0)</f>
        <v>0</v>
      </c>
      <c r="Z68" s="19">
        <f>IF(AND($Q68,OR(IF($G68="1.輕度",1,0),IF($G68="2.中度",1,0)),IF($K68="部分工時",1,0),IF(AND(基本工資設定!$B$2&gt;$L68,$L68&gt;=基本工資設定!$B$3),1,0)),1,0)</f>
        <v>0</v>
      </c>
      <c r="AA68" s="19">
        <f>IF(AND($Q68,OR(IF($G68="1.輕度",1,0),IF($G68="2.中度",1,0)),IF($K68="部分工時",1,0),IF(基本工資設定!$B$3&gt;$L68,1,0)),1,0)</f>
        <v>0</v>
      </c>
    </row>
    <row r="69" spans="1:27" ht="14.25">
      <c r="A69" s="19">
        <f t="shared" si="2"/>
        <v>67</v>
      </c>
      <c r="B69" s="8"/>
      <c r="C69" s="8"/>
      <c r="D69" s="9"/>
      <c r="E69" s="8"/>
      <c r="F69" s="8"/>
      <c r="G69" s="8"/>
      <c r="H69" s="9"/>
      <c r="I69" s="9"/>
      <c r="J69" s="9"/>
      <c r="K69" s="8"/>
      <c r="L69" s="10"/>
      <c r="M69" s="19" t="b">
        <f t="shared" si="0"/>
        <v>0</v>
      </c>
      <c r="N69" s="19">
        <f>IF(AND($M69,IF($H69&lt;=DATE(身障定額檢核總表!$F$7,身障定額檢核總表!$F$8,1),1,0)),1,0)</f>
        <v>0</v>
      </c>
      <c r="O69" s="19">
        <f>IF(AND(ISBLANK($I69),$M69),1,IF($E69="1.公保",
IF($I69&gt;DATE(身障定額檢核總表!$F$7,身障定額檢核總表!$F$8,1),1,0),
IF($I69&gt;=DATE(身障定額檢核總表!$F$7,身障定額檢核總表!$F$8,1),1,0)))</f>
        <v>0</v>
      </c>
      <c r="P69" s="19">
        <f>IF(AND($M69,IF($J69&lt;=DATE(身障定額檢核總表!$F$7,身障定額檢核總表!$F$8,1),1,0)),1,0)</f>
        <v>0</v>
      </c>
      <c r="Q69" s="19">
        <f t="shared" si="1"/>
        <v>0</v>
      </c>
      <c r="R69" s="19">
        <f>IF(AND($Q69,OR(IF($G69="3.重度",1,0),IF($G69="4.極重度",1,0)),IF($K69="全時",1,0),IF($L69&gt;=基本工資設定!$B$2,1,0)),1,0)</f>
        <v>0</v>
      </c>
      <c r="S69" s="19">
        <f>IF(AND($Q69,OR(IF($G69="3.重度",1,0),IF($G69="4.極重度",1,0)),IF($K69="全時",1,0),IF(基本工資設定!$B$2&gt;$L69,1,0)),1,0)</f>
        <v>0</v>
      </c>
      <c r="T69" s="19">
        <f>IF(AND($Q69,OR(IF($G69="3.重度",1,0),IF($G69="4.極重度",1,0)),IF($K69="部分工時",1,0),IF($L69&gt;=基本工資設定!$B$2,1,0)),1,0)</f>
        <v>0</v>
      </c>
      <c r="U69" s="19">
        <f>IF(AND($Q69,OR(IF($G69="3.重度",1,0),IF($G69="4.極重度",1,0)),IF($K69="部分工時",1,0),IF(AND(基本工資設定!$B$2&gt;$L69,$L69&gt;=基本工資設定!$B$3),1,0)),1,0)</f>
        <v>0</v>
      </c>
      <c r="V69" s="19">
        <f>IF(AND($Q69,OR(IF($G69="3.重度",1,0),IF($G69="4.極重度",1,0)),IF($K69="部分工時",1,0),IF(基本工資設定!$B$3&gt;$L69,1,0)),1,0)</f>
        <v>0</v>
      </c>
      <c r="W69" s="19">
        <f>IF(AND($Q69,OR(IF($G69="1.輕度",1,0),IF($G69="2.中度",1,0)),IF($K69="全時",1,0),IF($L69&gt;=基本工資設定!$B$2,1,0)),1,0)</f>
        <v>0</v>
      </c>
      <c r="X69" s="19">
        <f>IF(AND($Q69,OR(IF($G69="1.輕度",1,0),IF($G69="2.中度",1,0)),IF($K69="全時",1,0),IF(基本工資設定!$B$2&gt;$L69,1,0)),1,0)</f>
        <v>0</v>
      </c>
      <c r="Y69" s="19">
        <f>IF(AND($Q69,OR(IF($G69="1.輕度",1,0),IF($G69="2.中度",1,0)),IF($K69="部分工時",1,0),IF($L69&gt;=基本工資設定!$B$2,1,0)),1,0)</f>
        <v>0</v>
      </c>
      <c r="Z69" s="19">
        <f>IF(AND($Q69,OR(IF($G69="1.輕度",1,0),IF($G69="2.中度",1,0)),IF($K69="部分工時",1,0),IF(AND(基本工資設定!$B$2&gt;$L69,$L69&gt;=基本工資設定!$B$3),1,0)),1,0)</f>
        <v>0</v>
      </c>
      <c r="AA69" s="19">
        <f>IF(AND($Q69,OR(IF($G69="1.輕度",1,0),IF($G69="2.中度",1,0)),IF($K69="部分工時",1,0),IF(基本工資設定!$B$3&gt;$L69,1,0)),1,0)</f>
        <v>0</v>
      </c>
    </row>
    <row r="70" spans="1:27" ht="14.25">
      <c r="A70" s="19">
        <f t="shared" si="2"/>
        <v>68</v>
      </c>
      <c r="B70" s="8"/>
      <c r="C70" s="8"/>
      <c r="D70" s="9"/>
      <c r="E70" s="8"/>
      <c r="F70" s="8"/>
      <c r="G70" s="8"/>
      <c r="H70" s="9"/>
      <c r="I70" s="9"/>
      <c r="J70" s="9"/>
      <c r="K70" s="8"/>
      <c r="L70" s="10"/>
      <c r="M70" s="19" t="b">
        <f t="shared" si="0"/>
        <v>0</v>
      </c>
      <c r="N70" s="19">
        <f>IF(AND($M70,IF($H70&lt;=DATE(身障定額檢核總表!$F$7,身障定額檢核總表!$F$8,1),1,0)),1,0)</f>
        <v>0</v>
      </c>
      <c r="O70" s="19">
        <f>IF(AND(ISBLANK($I70),$M70),1,IF($E70="1.公保",
IF($I70&gt;DATE(身障定額檢核總表!$F$7,身障定額檢核總表!$F$8,1),1,0),
IF($I70&gt;=DATE(身障定額檢核總表!$F$7,身障定額檢核總表!$F$8,1),1,0)))</f>
        <v>0</v>
      </c>
      <c r="P70" s="19">
        <f>IF(AND($M70,IF($J70&lt;=DATE(身障定額檢核總表!$F$7,身障定額檢核總表!$F$8,1),1,0)),1,0)</f>
        <v>0</v>
      </c>
      <c r="Q70" s="19">
        <f t="shared" si="1"/>
        <v>0</v>
      </c>
      <c r="R70" s="19">
        <f>IF(AND($Q70,OR(IF($G70="3.重度",1,0),IF($G70="4.極重度",1,0)),IF($K70="全時",1,0),IF($L70&gt;=基本工資設定!$B$2,1,0)),1,0)</f>
        <v>0</v>
      </c>
      <c r="S70" s="19">
        <f>IF(AND($Q70,OR(IF($G70="3.重度",1,0),IF($G70="4.極重度",1,0)),IF($K70="全時",1,0),IF(基本工資設定!$B$2&gt;$L70,1,0)),1,0)</f>
        <v>0</v>
      </c>
      <c r="T70" s="19">
        <f>IF(AND($Q70,OR(IF($G70="3.重度",1,0),IF($G70="4.極重度",1,0)),IF($K70="部分工時",1,0),IF($L70&gt;=基本工資設定!$B$2,1,0)),1,0)</f>
        <v>0</v>
      </c>
      <c r="U70" s="19">
        <f>IF(AND($Q70,OR(IF($G70="3.重度",1,0),IF($G70="4.極重度",1,0)),IF($K70="部分工時",1,0),IF(AND(基本工資設定!$B$2&gt;$L70,$L70&gt;=基本工資設定!$B$3),1,0)),1,0)</f>
        <v>0</v>
      </c>
      <c r="V70" s="19">
        <f>IF(AND($Q70,OR(IF($G70="3.重度",1,0),IF($G70="4.極重度",1,0)),IF($K70="部分工時",1,0),IF(基本工資設定!$B$3&gt;$L70,1,0)),1,0)</f>
        <v>0</v>
      </c>
      <c r="W70" s="19">
        <f>IF(AND($Q70,OR(IF($G70="1.輕度",1,0),IF($G70="2.中度",1,0)),IF($K70="全時",1,0),IF($L70&gt;=基本工資設定!$B$2,1,0)),1,0)</f>
        <v>0</v>
      </c>
      <c r="X70" s="19">
        <f>IF(AND($Q70,OR(IF($G70="1.輕度",1,0),IF($G70="2.中度",1,0)),IF($K70="全時",1,0),IF(基本工資設定!$B$2&gt;$L70,1,0)),1,0)</f>
        <v>0</v>
      </c>
      <c r="Y70" s="19">
        <f>IF(AND($Q70,OR(IF($G70="1.輕度",1,0),IF($G70="2.中度",1,0)),IF($K70="部分工時",1,0),IF($L70&gt;=基本工資設定!$B$2,1,0)),1,0)</f>
        <v>0</v>
      </c>
      <c r="Z70" s="19">
        <f>IF(AND($Q70,OR(IF($G70="1.輕度",1,0),IF($G70="2.中度",1,0)),IF($K70="部分工時",1,0),IF(AND(基本工資設定!$B$2&gt;$L70,$L70&gt;=基本工資設定!$B$3),1,0)),1,0)</f>
        <v>0</v>
      </c>
      <c r="AA70" s="19">
        <f>IF(AND($Q70,OR(IF($G70="1.輕度",1,0),IF($G70="2.中度",1,0)),IF($K70="部分工時",1,0),IF(基本工資設定!$B$3&gt;$L70,1,0)),1,0)</f>
        <v>0</v>
      </c>
    </row>
    <row r="71" spans="1:27" ht="14.25">
      <c r="A71" s="19">
        <f t="shared" si="2"/>
        <v>69</v>
      </c>
      <c r="B71" s="8"/>
      <c r="C71" s="8"/>
      <c r="D71" s="9"/>
      <c r="E71" s="8"/>
      <c r="F71" s="8"/>
      <c r="G71" s="8"/>
      <c r="H71" s="9"/>
      <c r="I71" s="9"/>
      <c r="J71" s="9"/>
      <c r="K71" s="8"/>
      <c r="L71" s="10"/>
      <c r="M71" s="19" t="b">
        <f t="shared" si="0"/>
        <v>0</v>
      </c>
      <c r="N71" s="19">
        <f>IF(AND($M71,IF($H71&lt;=DATE(身障定額檢核總表!$F$7,身障定額檢核總表!$F$8,1),1,0)),1,0)</f>
        <v>0</v>
      </c>
      <c r="O71" s="19">
        <f>IF(AND(ISBLANK($I71),$M71),1,IF($E71="1.公保",
IF($I71&gt;DATE(身障定額檢核總表!$F$7,身障定額檢核總表!$F$8,1),1,0),
IF($I71&gt;=DATE(身障定額檢核總表!$F$7,身障定額檢核總表!$F$8,1),1,0)))</f>
        <v>0</v>
      </c>
      <c r="P71" s="19">
        <f>IF(AND($M71,IF($J71&lt;=DATE(身障定額檢核總表!$F$7,身障定額檢核總表!$F$8,1),1,0)),1,0)</f>
        <v>0</v>
      </c>
      <c r="Q71" s="19">
        <f t="shared" si="1"/>
        <v>0</v>
      </c>
      <c r="R71" s="19">
        <f>IF(AND($Q71,OR(IF($G71="3.重度",1,0),IF($G71="4.極重度",1,0)),IF($K71="全時",1,0),IF($L71&gt;=基本工資設定!$B$2,1,0)),1,0)</f>
        <v>0</v>
      </c>
      <c r="S71" s="19">
        <f>IF(AND($Q71,OR(IF($G71="3.重度",1,0),IF($G71="4.極重度",1,0)),IF($K71="全時",1,0),IF(基本工資設定!$B$2&gt;$L71,1,0)),1,0)</f>
        <v>0</v>
      </c>
      <c r="T71" s="19">
        <f>IF(AND($Q71,OR(IF($G71="3.重度",1,0),IF($G71="4.極重度",1,0)),IF($K71="部分工時",1,0),IF($L71&gt;=基本工資設定!$B$2,1,0)),1,0)</f>
        <v>0</v>
      </c>
      <c r="U71" s="19">
        <f>IF(AND($Q71,OR(IF($G71="3.重度",1,0),IF($G71="4.極重度",1,0)),IF($K71="部分工時",1,0),IF(AND(基本工資設定!$B$2&gt;$L71,$L71&gt;=基本工資設定!$B$3),1,0)),1,0)</f>
        <v>0</v>
      </c>
      <c r="V71" s="19">
        <f>IF(AND($Q71,OR(IF($G71="3.重度",1,0),IF($G71="4.極重度",1,0)),IF($K71="部分工時",1,0),IF(基本工資設定!$B$3&gt;$L71,1,0)),1,0)</f>
        <v>0</v>
      </c>
      <c r="W71" s="19">
        <f>IF(AND($Q71,OR(IF($G71="1.輕度",1,0),IF($G71="2.中度",1,0)),IF($K71="全時",1,0),IF($L71&gt;=基本工資設定!$B$2,1,0)),1,0)</f>
        <v>0</v>
      </c>
      <c r="X71" s="19">
        <f>IF(AND($Q71,OR(IF($G71="1.輕度",1,0),IF($G71="2.中度",1,0)),IF($K71="全時",1,0),IF(基本工資設定!$B$2&gt;$L71,1,0)),1,0)</f>
        <v>0</v>
      </c>
      <c r="Y71" s="19">
        <f>IF(AND($Q71,OR(IF($G71="1.輕度",1,0),IF($G71="2.中度",1,0)),IF($K71="部分工時",1,0),IF($L71&gt;=基本工資設定!$B$2,1,0)),1,0)</f>
        <v>0</v>
      </c>
      <c r="Z71" s="19">
        <f>IF(AND($Q71,OR(IF($G71="1.輕度",1,0),IF($G71="2.中度",1,0)),IF($K71="部分工時",1,0),IF(AND(基本工資設定!$B$2&gt;$L71,$L71&gt;=基本工資設定!$B$3),1,0)),1,0)</f>
        <v>0</v>
      </c>
      <c r="AA71" s="19">
        <f>IF(AND($Q71,OR(IF($G71="1.輕度",1,0),IF($G71="2.中度",1,0)),IF($K71="部分工時",1,0),IF(基本工資設定!$B$3&gt;$L71,1,0)),1,0)</f>
        <v>0</v>
      </c>
    </row>
    <row r="72" spans="1:27" ht="14.25">
      <c r="A72" s="19">
        <f t="shared" si="2"/>
        <v>70</v>
      </c>
      <c r="B72" s="8"/>
      <c r="C72" s="8"/>
      <c r="D72" s="9"/>
      <c r="E72" s="8"/>
      <c r="F72" s="8"/>
      <c r="G72" s="8"/>
      <c r="H72" s="9"/>
      <c r="I72" s="9"/>
      <c r="J72" s="9"/>
      <c r="K72" s="8"/>
      <c r="L72" s="10"/>
      <c r="M72" s="19" t="b">
        <f t="shared" si="0"/>
        <v>0</v>
      </c>
      <c r="N72" s="19">
        <f>IF(AND($M72,IF($H72&lt;=DATE(身障定額檢核總表!$F$7,身障定額檢核總表!$F$8,1),1,0)),1,0)</f>
        <v>0</v>
      </c>
      <c r="O72" s="19">
        <f>IF(AND(ISBLANK($I72),$M72),1,IF($E72="1.公保",
IF($I72&gt;DATE(身障定額檢核總表!$F$7,身障定額檢核總表!$F$8,1),1,0),
IF($I72&gt;=DATE(身障定額檢核總表!$F$7,身障定額檢核總表!$F$8,1),1,0)))</f>
        <v>0</v>
      </c>
      <c r="P72" s="19">
        <f>IF(AND($M72,IF($J72&lt;=DATE(身障定額檢核總表!$F$7,身障定額檢核總表!$F$8,1),1,0)),1,0)</f>
        <v>0</v>
      </c>
      <c r="Q72" s="19">
        <f t="shared" si="1"/>
        <v>0</v>
      </c>
      <c r="R72" s="19">
        <f>IF(AND($Q72,OR(IF($G72="3.重度",1,0),IF($G72="4.極重度",1,0)),IF($K72="全時",1,0),IF($L72&gt;=基本工資設定!$B$2,1,0)),1,0)</f>
        <v>0</v>
      </c>
      <c r="S72" s="19">
        <f>IF(AND($Q72,OR(IF($G72="3.重度",1,0),IF($G72="4.極重度",1,0)),IF($K72="全時",1,0),IF(基本工資設定!$B$2&gt;$L72,1,0)),1,0)</f>
        <v>0</v>
      </c>
      <c r="T72" s="19">
        <f>IF(AND($Q72,OR(IF($G72="3.重度",1,0),IF($G72="4.極重度",1,0)),IF($K72="部分工時",1,0),IF($L72&gt;=基本工資設定!$B$2,1,0)),1,0)</f>
        <v>0</v>
      </c>
      <c r="U72" s="19">
        <f>IF(AND($Q72,OR(IF($G72="3.重度",1,0),IF($G72="4.極重度",1,0)),IF($K72="部分工時",1,0),IF(AND(基本工資設定!$B$2&gt;$L72,$L72&gt;=基本工資設定!$B$3),1,0)),1,0)</f>
        <v>0</v>
      </c>
      <c r="V72" s="19">
        <f>IF(AND($Q72,OR(IF($G72="3.重度",1,0),IF($G72="4.極重度",1,0)),IF($K72="部分工時",1,0),IF(基本工資設定!$B$3&gt;$L72,1,0)),1,0)</f>
        <v>0</v>
      </c>
      <c r="W72" s="19">
        <f>IF(AND($Q72,OR(IF($G72="1.輕度",1,0),IF($G72="2.中度",1,0)),IF($K72="全時",1,0),IF($L72&gt;=基本工資設定!$B$2,1,0)),1,0)</f>
        <v>0</v>
      </c>
      <c r="X72" s="19">
        <f>IF(AND($Q72,OR(IF($G72="1.輕度",1,0),IF($G72="2.中度",1,0)),IF($K72="全時",1,0),IF(基本工資設定!$B$2&gt;$L72,1,0)),1,0)</f>
        <v>0</v>
      </c>
      <c r="Y72" s="19">
        <f>IF(AND($Q72,OR(IF($G72="1.輕度",1,0),IF($G72="2.中度",1,0)),IF($K72="部分工時",1,0),IF($L72&gt;=基本工資設定!$B$2,1,0)),1,0)</f>
        <v>0</v>
      </c>
      <c r="Z72" s="19">
        <f>IF(AND($Q72,OR(IF($G72="1.輕度",1,0),IF($G72="2.中度",1,0)),IF($K72="部分工時",1,0),IF(AND(基本工資設定!$B$2&gt;$L72,$L72&gt;=基本工資設定!$B$3),1,0)),1,0)</f>
        <v>0</v>
      </c>
      <c r="AA72" s="19">
        <f>IF(AND($Q72,OR(IF($G72="1.輕度",1,0),IF($G72="2.中度",1,0)),IF($K72="部分工時",1,0),IF(基本工資設定!$B$3&gt;$L72,1,0)),1,0)</f>
        <v>0</v>
      </c>
    </row>
    <row r="73" spans="1:27" ht="14.25">
      <c r="A73" s="19">
        <f t="shared" si="2"/>
        <v>71</v>
      </c>
      <c r="B73" s="8"/>
      <c r="C73" s="8"/>
      <c r="D73" s="9"/>
      <c r="E73" s="8"/>
      <c r="F73" s="8"/>
      <c r="G73" s="8"/>
      <c r="H73" s="9"/>
      <c r="I73" s="9"/>
      <c r="J73" s="9"/>
      <c r="K73" s="8"/>
      <c r="L73" s="10"/>
      <c r="M73" s="19" t="b">
        <f t="shared" si="0"/>
        <v>0</v>
      </c>
      <c r="N73" s="19">
        <f>IF(AND($M73,IF($H73&lt;=DATE(身障定額檢核總表!$F$7,身障定額檢核總表!$F$8,1),1,0)),1,0)</f>
        <v>0</v>
      </c>
      <c r="O73" s="19">
        <f>IF(AND(ISBLANK($I73),$M73),1,IF($E73="1.公保",
IF($I73&gt;DATE(身障定額檢核總表!$F$7,身障定額檢核總表!$F$8,1),1,0),
IF($I73&gt;=DATE(身障定額檢核總表!$F$7,身障定額檢核總表!$F$8,1),1,0)))</f>
        <v>0</v>
      </c>
      <c r="P73" s="19">
        <f>IF(AND($M73,IF($J73&lt;=DATE(身障定額檢核總表!$F$7,身障定額檢核總表!$F$8,1),1,0)),1,0)</f>
        <v>0</v>
      </c>
      <c r="Q73" s="19">
        <f t="shared" si="1"/>
        <v>0</v>
      </c>
      <c r="R73" s="19">
        <f>IF(AND($Q73,OR(IF($G73="3.重度",1,0),IF($G73="4.極重度",1,0)),IF($K73="全時",1,0),IF($L73&gt;=基本工資設定!$B$2,1,0)),1,0)</f>
        <v>0</v>
      </c>
      <c r="S73" s="19">
        <f>IF(AND($Q73,OR(IF($G73="3.重度",1,0),IF($G73="4.極重度",1,0)),IF($K73="全時",1,0),IF(基本工資設定!$B$2&gt;$L73,1,0)),1,0)</f>
        <v>0</v>
      </c>
      <c r="T73" s="19">
        <f>IF(AND($Q73,OR(IF($G73="3.重度",1,0),IF($G73="4.極重度",1,0)),IF($K73="部分工時",1,0),IF($L73&gt;=基本工資設定!$B$2,1,0)),1,0)</f>
        <v>0</v>
      </c>
      <c r="U73" s="19">
        <f>IF(AND($Q73,OR(IF($G73="3.重度",1,0),IF($G73="4.極重度",1,0)),IF($K73="部分工時",1,0),IF(AND(基本工資設定!$B$2&gt;$L73,$L73&gt;=基本工資設定!$B$3),1,0)),1,0)</f>
        <v>0</v>
      </c>
      <c r="V73" s="19">
        <f>IF(AND($Q73,OR(IF($G73="3.重度",1,0),IF($G73="4.極重度",1,0)),IF($K73="部分工時",1,0),IF(基本工資設定!$B$3&gt;$L73,1,0)),1,0)</f>
        <v>0</v>
      </c>
      <c r="W73" s="19">
        <f>IF(AND($Q73,OR(IF($G73="1.輕度",1,0),IF($G73="2.中度",1,0)),IF($K73="全時",1,0),IF($L73&gt;=基本工資設定!$B$2,1,0)),1,0)</f>
        <v>0</v>
      </c>
      <c r="X73" s="19">
        <f>IF(AND($Q73,OR(IF($G73="1.輕度",1,0),IF($G73="2.中度",1,0)),IF($K73="全時",1,0),IF(基本工資設定!$B$2&gt;$L73,1,0)),1,0)</f>
        <v>0</v>
      </c>
      <c r="Y73" s="19">
        <f>IF(AND($Q73,OR(IF($G73="1.輕度",1,0),IF($G73="2.中度",1,0)),IF($K73="部分工時",1,0),IF($L73&gt;=基本工資設定!$B$2,1,0)),1,0)</f>
        <v>0</v>
      </c>
      <c r="Z73" s="19">
        <f>IF(AND($Q73,OR(IF($G73="1.輕度",1,0),IF($G73="2.中度",1,0)),IF($K73="部分工時",1,0),IF(AND(基本工資設定!$B$2&gt;$L73,$L73&gt;=基本工資設定!$B$3),1,0)),1,0)</f>
        <v>0</v>
      </c>
      <c r="AA73" s="19">
        <f>IF(AND($Q73,OR(IF($G73="1.輕度",1,0),IF($G73="2.中度",1,0)),IF($K73="部分工時",1,0),IF(基本工資設定!$B$3&gt;$L73,1,0)),1,0)</f>
        <v>0</v>
      </c>
    </row>
    <row r="74" spans="1:27" ht="14.25">
      <c r="A74" s="19">
        <f t="shared" si="2"/>
        <v>72</v>
      </c>
      <c r="B74" s="8"/>
      <c r="C74" s="8"/>
      <c r="D74" s="9"/>
      <c r="E74" s="8"/>
      <c r="F74" s="8"/>
      <c r="G74" s="8"/>
      <c r="H74" s="9"/>
      <c r="I74" s="9"/>
      <c r="J74" s="9"/>
      <c r="K74" s="8"/>
      <c r="L74" s="10"/>
      <c r="M74" s="19" t="b">
        <f t="shared" si="0"/>
        <v>0</v>
      </c>
      <c r="N74" s="19">
        <f>IF(AND($M74,IF($H74&lt;=DATE(身障定額檢核總表!$F$7,身障定額檢核總表!$F$8,1),1,0)),1,0)</f>
        <v>0</v>
      </c>
      <c r="O74" s="19">
        <f>IF(AND(ISBLANK($I74),$M74),1,IF($E74="1.公保",
IF($I74&gt;DATE(身障定額檢核總表!$F$7,身障定額檢核總表!$F$8,1),1,0),
IF($I74&gt;=DATE(身障定額檢核總表!$F$7,身障定額檢核總表!$F$8,1),1,0)))</f>
        <v>0</v>
      </c>
      <c r="P74" s="19">
        <f>IF(AND($M74,IF($J74&lt;=DATE(身障定額檢核總表!$F$7,身障定額檢核總表!$F$8,1),1,0)),1,0)</f>
        <v>0</v>
      </c>
      <c r="Q74" s="19">
        <f t="shared" si="1"/>
        <v>0</v>
      </c>
      <c r="R74" s="19">
        <f>IF(AND($Q74,OR(IF($G74="3.重度",1,0),IF($G74="4.極重度",1,0)),IF($K74="全時",1,0),IF($L74&gt;=基本工資設定!$B$2,1,0)),1,0)</f>
        <v>0</v>
      </c>
      <c r="S74" s="19">
        <f>IF(AND($Q74,OR(IF($G74="3.重度",1,0),IF($G74="4.極重度",1,0)),IF($K74="全時",1,0),IF(基本工資設定!$B$2&gt;$L74,1,0)),1,0)</f>
        <v>0</v>
      </c>
      <c r="T74" s="19">
        <f>IF(AND($Q74,OR(IF($G74="3.重度",1,0),IF($G74="4.極重度",1,0)),IF($K74="部分工時",1,0),IF($L74&gt;=基本工資設定!$B$2,1,0)),1,0)</f>
        <v>0</v>
      </c>
      <c r="U74" s="19">
        <f>IF(AND($Q74,OR(IF($G74="3.重度",1,0),IF($G74="4.極重度",1,0)),IF($K74="部分工時",1,0),IF(AND(基本工資設定!$B$2&gt;$L74,$L74&gt;=基本工資設定!$B$3),1,0)),1,0)</f>
        <v>0</v>
      </c>
      <c r="V74" s="19">
        <f>IF(AND($Q74,OR(IF($G74="3.重度",1,0),IF($G74="4.極重度",1,0)),IF($K74="部分工時",1,0),IF(基本工資設定!$B$3&gt;$L74,1,0)),1,0)</f>
        <v>0</v>
      </c>
      <c r="W74" s="19">
        <f>IF(AND($Q74,OR(IF($G74="1.輕度",1,0),IF($G74="2.中度",1,0)),IF($K74="全時",1,0),IF($L74&gt;=基本工資設定!$B$2,1,0)),1,0)</f>
        <v>0</v>
      </c>
      <c r="X74" s="19">
        <f>IF(AND($Q74,OR(IF($G74="1.輕度",1,0),IF($G74="2.中度",1,0)),IF($K74="全時",1,0),IF(基本工資設定!$B$2&gt;$L74,1,0)),1,0)</f>
        <v>0</v>
      </c>
      <c r="Y74" s="19">
        <f>IF(AND($Q74,OR(IF($G74="1.輕度",1,0),IF($G74="2.中度",1,0)),IF($K74="部分工時",1,0),IF($L74&gt;=基本工資設定!$B$2,1,0)),1,0)</f>
        <v>0</v>
      </c>
      <c r="Z74" s="19">
        <f>IF(AND($Q74,OR(IF($G74="1.輕度",1,0),IF($G74="2.中度",1,0)),IF($K74="部分工時",1,0),IF(AND(基本工資設定!$B$2&gt;$L74,$L74&gt;=基本工資設定!$B$3),1,0)),1,0)</f>
        <v>0</v>
      </c>
      <c r="AA74" s="19">
        <f>IF(AND($Q74,OR(IF($G74="1.輕度",1,0),IF($G74="2.中度",1,0)),IF($K74="部分工時",1,0),IF(基本工資設定!$B$3&gt;$L74,1,0)),1,0)</f>
        <v>0</v>
      </c>
    </row>
    <row r="75" spans="1:27" ht="14.25">
      <c r="A75" s="19">
        <f t="shared" si="2"/>
        <v>73</v>
      </c>
      <c r="B75" s="8"/>
      <c r="C75" s="8"/>
      <c r="D75" s="9"/>
      <c r="E75" s="8"/>
      <c r="F75" s="8"/>
      <c r="G75" s="8"/>
      <c r="H75" s="9"/>
      <c r="I75" s="9"/>
      <c r="J75" s="9"/>
      <c r="K75" s="8"/>
      <c r="L75" s="10"/>
      <c r="M75" s="19" t="b">
        <f t="shared" si="0"/>
        <v>0</v>
      </c>
      <c r="N75" s="19">
        <f>IF(AND($M75,IF($H75&lt;=DATE(身障定額檢核總表!$F$7,身障定額檢核總表!$F$8,1),1,0)),1,0)</f>
        <v>0</v>
      </c>
      <c r="O75" s="19">
        <f>IF(AND(ISBLANK($I75),$M75),1,IF($E75="1.公保",
IF($I75&gt;DATE(身障定額檢核總表!$F$7,身障定額檢核總表!$F$8,1),1,0),
IF($I75&gt;=DATE(身障定額檢核總表!$F$7,身障定額檢核總表!$F$8,1),1,0)))</f>
        <v>0</v>
      </c>
      <c r="P75" s="19">
        <f>IF(AND($M75,IF($J75&lt;=DATE(身障定額檢核總表!$F$7,身障定額檢核總表!$F$8,1),1,0)),1,0)</f>
        <v>0</v>
      </c>
      <c r="Q75" s="19">
        <f t="shared" si="1"/>
        <v>0</v>
      </c>
      <c r="R75" s="19">
        <f>IF(AND($Q75,OR(IF($G75="3.重度",1,0),IF($G75="4.極重度",1,0)),IF($K75="全時",1,0),IF($L75&gt;=基本工資設定!$B$2,1,0)),1,0)</f>
        <v>0</v>
      </c>
      <c r="S75" s="19">
        <f>IF(AND($Q75,OR(IF($G75="3.重度",1,0),IF($G75="4.極重度",1,0)),IF($K75="全時",1,0),IF(基本工資設定!$B$2&gt;$L75,1,0)),1,0)</f>
        <v>0</v>
      </c>
      <c r="T75" s="19">
        <f>IF(AND($Q75,OR(IF($G75="3.重度",1,0),IF($G75="4.極重度",1,0)),IF($K75="部分工時",1,0),IF($L75&gt;=基本工資設定!$B$2,1,0)),1,0)</f>
        <v>0</v>
      </c>
      <c r="U75" s="19">
        <f>IF(AND($Q75,OR(IF($G75="3.重度",1,0),IF($G75="4.極重度",1,0)),IF($K75="部分工時",1,0),IF(AND(基本工資設定!$B$2&gt;$L75,$L75&gt;=基本工資設定!$B$3),1,0)),1,0)</f>
        <v>0</v>
      </c>
      <c r="V75" s="19">
        <f>IF(AND($Q75,OR(IF($G75="3.重度",1,0),IF($G75="4.極重度",1,0)),IF($K75="部分工時",1,0),IF(基本工資設定!$B$3&gt;$L75,1,0)),1,0)</f>
        <v>0</v>
      </c>
      <c r="W75" s="19">
        <f>IF(AND($Q75,OR(IF($G75="1.輕度",1,0),IF($G75="2.中度",1,0)),IF($K75="全時",1,0),IF($L75&gt;=基本工資設定!$B$2,1,0)),1,0)</f>
        <v>0</v>
      </c>
      <c r="X75" s="19">
        <f>IF(AND($Q75,OR(IF($G75="1.輕度",1,0),IF($G75="2.中度",1,0)),IF($K75="全時",1,0),IF(基本工資設定!$B$2&gt;$L75,1,0)),1,0)</f>
        <v>0</v>
      </c>
      <c r="Y75" s="19">
        <f>IF(AND($Q75,OR(IF($G75="1.輕度",1,0),IF($G75="2.中度",1,0)),IF($K75="部分工時",1,0),IF($L75&gt;=基本工資設定!$B$2,1,0)),1,0)</f>
        <v>0</v>
      </c>
      <c r="Z75" s="19">
        <f>IF(AND($Q75,OR(IF($G75="1.輕度",1,0),IF($G75="2.中度",1,0)),IF($K75="部分工時",1,0),IF(AND(基本工資設定!$B$2&gt;$L75,$L75&gt;=基本工資設定!$B$3),1,0)),1,0)</f>
        <v>0</v>
      </c>
      <c r="AA75" s="19">
        <f>IF(AND($Q75,OR(IF($G75="1.輕度",1,0),IF($G75="2.中度",1,0)),IF($K75="部分工時",1,0),IF(基本工資設定!$B$3&gt;$L75,1,0)),1,0)</f>
        <v>0</v>
      </c>
    </row>
    <row r="76" spans="1:27" ht="14.25">
      <c r="A76" s="19">
        <f t="shared" si="2"/>
        <v>74</v>
      </c>
      <c r="B76" s="8"/>
      <c r="C76" s="8"/>
      <c r="D76" s="9"/>
      <c r="E76" s="8"/>
      <c r="F76" s="8"/>
      <c r="G76" s="8"/>
      <c r="H76" s="9"/>
      <c r="I76" s="9"/>
      <c r="J76" s="9"/>
      <c r="K76" s="8"/>
      <c r="L76" s="10"/>
      <c r="M76" s="19" t="b">
        <f t="shared" si="0"/>
        <v>0</v>
      </c>
      <c r="N76" s="19">
        <f>IF(AND($M76,IF($H76&lt;=DATE(身障定額檢核總表!$F$7,身障定額檢核總表!$F$8,1),1,0)),1,0)</f>
        <v>0</v>
      </c>
      <c r="O76" s="19">
        <f>IF(AND(ISBLANK($I76),$M76),1,IF($E76="1.公保",
IF($I76&gt;DATE(身障定額檢核總表!$F$7,身障定額檢核總表!$F$8,1),1,0),
IF($I76&gt;=DATE(身障定額檢核總表!$F$7,身障定額檢核總表!$F$8,1),1,0)))</f>
        <v>0</v>
      </c>
      <c r="P76" s="19">
        <f>IF(AND($M76,IF($J76&lt;=DATE(身障定額檢核總表!$F$7,身障定額檢核總表!$F$8,1),1,0)),1,0)</f>
        <v>0</v>
      </c>
      <c r="Q76" s="19">
        <f t="shared" si="1"/>
        <v>0</v>
      </c>
      <c r="R76" s="19">
        <f>IF(AND($Q76,OR(IF($G76="3.重度",1,0),IF($G76="4.極重度",1,0)),IF($K76="全時",1,0),IF($L76&gt;=基本工資設定!$B$2,1,0)),1,0)</f>
        <v>0</v>
      </c>
      <c r="S76" s="19">
        <f>IF(AND($Q76,OR(IF($G76="3.重度",1,0),IF($G76="4.極重度",1,0)),IF($K76="全時",1,0),IF(基本工資設定!$B$2&gt;$L76,1,0)),1,0)</f>
        <v>0</v>
      </c>
      <c r="T76" s="19">
        <f>IF(AND($Q76,OR(IF($G76="3.重度",1,0),IF($G76="4.極重度",1,0)),IF($K76="部分工時",1,0),IF($L76&gt;=基本工資設定!$B$2,1,0)),1,0)</f>
        <v>0</v>
      </c>
      <c r="U76" s="19">
        <f>IF(AND($Q76,OR(IF($G76="3.重度",1,0),IF($G76="4.極重度",1,0)),IF($K76="部分工時",1,0),IF(AND(基本工資設定!$B$2&gt;$L76,$L76&gt;=基本工資設定!$B$3),1,0)),1,0)</f>
        <v>0</v>
      </c>
      <c r="V76" s="19">
        <f>IF(AND($Q76,OR(IF($G76="3.重度",1,0),IF($G76="4.極重度",1,0)),IF($K76="部分工時",1,0),IF(基本工資設定!$B$3&gt;$L76,1,0)),1,0)</f>
        <v>0</v>
      </c>
      <c r="W76" s="19">
        <f>IF(AND($Q76,OR(IF($G76="1.輕度",1,0),IF($G76="2.中度",1,0)),IF($K76="全時",1,0),IF($L76&gt;=基本工資設定!$B$2,1,0)),1,0)</f>
        <v>0</v>
      </c>
      <c r="X76" s="19">
        <f>IF(AND($Q76,OR(IF($G76="1.輕度",1,0),IF($G76="2.中度",1,0)),IF($K76="全時",1,0),IF(基本工資設定!$B$2&gt;$L76,1,0)),1,0)</f>
        <v>0</v>
      </c>
      <c r="Y76" s="19">
        <f>IF(AND($Q76,OR(IF($G76="1.輕度",1,0),IF($G76="2.中度",1,0)),IF($K76="部分工時",1,0),IF($L76&gt;=基本工資設定!$B$2,1,0)),1,0)</f>
        <v>0</v>
      </c>
      <c r="Z76" s="19">
        <f>IF(AND($Q76,OR(IF($G76="1.輕度",1,0),IF($G76="2.中度",1,0)),IF($K76="部分工時",1,0),IF(AND(基本工資設定!$B$2&gt;$L76,$L76&gt;=基本工資設定!$B$3),1,0)),1,0)</f>
        <v>0</v>
      </c>
      <c r="AA76" s="19">
        <f>IF(AND($Q76,OR(IF($G76="1.輕度",1,0),IF($G76="2.中度",1,0)),IF($K76="部分工時",1,0),IF(基本工資設定!$B$3&gt;$L76,1,0)),1,0)</f>
        <v>0</v>
      </c>
    </row>
    <row r="77" spans="1:27" ht="14.25">
      <c r="A77" s="19">
        <f t="shared" si="2"/>
        <v>75</v>
      </c>
      <c r="B77" s="8"/>
      <c r="C77" s="8"/>
      <c r="D77" s="9"/>
      <c r="E77" s="8"/>
      <c r="F77" s="8"/>
      <c r="G77" s="8"/>
      <c r="H77" s="9"/>
      <c r="I77" s="9"/>
      <c r="J77" s="9"/>
      <c r="K77" s="8"/>
      <c r="L77" s="10"/>
      <c r="M77" s="19" t="b">
        <f t="shared" si="0"/>
        <v>0</v>
      </c>
      <c r="N77" s="19">
        <f>IF(AND($M77,IF($H77&lt;=DATE(身障定額檢核總表!$F$7,身障定額檢核總表!$F$8,1),1,0)),1,0)</f>
        <v>0</v>
      </c>
      <c r="O77" s="19">
        <f>IF(AND(ISBLANK($I77),$M77),1,IF($E77="1.公保",
IF($I77&gt;DATE(身障定額檢核總表!$F$7,身障定額檢核總表!$F$8,1),1,0),
IF($I77&gt;=DATE(身障定額檢核總表!$F$7,身障定額檢核總表!$F$8,1),1,0)))</f>
        <v>0</v>
      </c>
      <c r="P77" s="19">
        <f>IF(AND($M77,IF($J77&lt;=DATE(身障定額檢核總表!$F$7,身障定額檢核總表!$F$8,1),1,0)),1,0)</f>
        <v>0</v>
      </c>
      <c r="Q77" s="19">
        <f t="shared" si="1"/>
        <v>0</v>
      </c>
      <c r="R77" s="19">
        <f>IF(AND($Q77,OR(IF($G77="3.重度",1,0),IF($G77="4.極重度",1,0)),IF($K77="全時",1,0),IF($L77&gt;=基本工資設定!$B$2,1,0)),1,0)</f>
        <v>0</v>
      </c>
      <c r="S77" s="19">
        <f>IF(AND($Q77,OR(IF($G77="3.重度",1,0),IF($G77="4.極重度",1,0)),IF($K77="全時",1,0),IF(基本工資設定!$B$2&gt;$L77,1,0)),1,0)</f>
        <v>0</v>
      </c>
      <c r="T77" s="19">
        <f>IF(AND($Q77,OR(IF($G77="3.重度",1,0),IF($G77="4.極重度",1,0)),IF($K77="部分工時",1,0),IF($L77&gt;=基本工資設定!$B$2,1,0)),1,0)</f>
        <v>0</v>
      </c>
      <c r="U77" s="19">
        <f>IF(AND($Q77,OR(IF($G77="3.重度",1,0),IF($G77="4.極重度",1,0)),IF($K77="部分工時",1,0),IF(AND(基本工資設定!$B$2&gt;$L77,$L77&gt;=基本工資設定!$B$3),1,0)),1,0)</f>
        <v>0</v>
      </c>
      <c r="V77" s="19">
        <f>IF(AND($Q77,OR(IF($G77="3.重度",1,0),IF($G77="4.極重度",1,0)),IF($K77="部分工時",1,0),IF(基本工資設定!$B$3&gt;$L77,1,0)),1,0)</f>
        <v>0</v>
      </c>
      <c r="W77" s="19">
        <f>IF(AND($Q77,OR(IF($G77="1.輕度",1,0),IF($G77="2.中度",1,0)),IF($K77="全時",1,0),IF($L77&gt;=基本工資設定!$B$2,1,0)),1,0)</f>
        <v>0</v>
      </c>
      <c r="X77" s="19">
        <f>IF(AND($Q77,OR(IF($G77="1.輕度",1,0),IF($G77="2.中度",1,0)),IF($K77="全時",1,0),IF(基本工資設定!$B$2&gt;$L77,1,0)),1,0)</f>
        <v>0</v>
      </c>
      <c r="Y77" s="19">
        <f>IF(AND($Q77,OR(IF($G77="1.輕度",1,0),IF($G77="2.中度",1,0)),IF($K77="部分工時",1,0),IF($L77&gt;=基本工資設定!$B$2,1,0)),1,0)</f>
        <v>0</v>
      </c>
      <c r="Z77" s="19">
        <f>IF(AND($Q77,OR(IF($G77="1.輕度",1,0),IF($G77="2.中度",1,0)),IF($K77="部分工時",1,0),IF(AND(基本工資設定!$B$2&gt;$L77,$L77&gt;=基本工資設定!$B$3),1,0)),1,0)</f>
        <v>0</v>
      </c>
      <c r="AA77" s="19">
        <f>IF(AND($Q77,OR(IF($G77="1.輕度",1,0),IF($G77="2.中度",1,0)),IF($K77="部分工時",1,0),IF(基本工資設定!$B$3&gt;$L77,1,0)),1,0)</f>
        <v>0</v>
      </c>
    </row>
    <row r="78" spans="1:27" ht="14.25">
      <c r="A78" s="19">
        <f t="shared" si="2"/>
        <v>76</v>
      </c>
      <c r="B78" s="8"/>
      <c r="C78" s="8"/>
      <c r="D78" s="9"/>
      <c r="E78" s="8"/>
      <c r="F78" s="8"/>
      <c r="G78" s="8"/>
      <c r="H78" s="9"/>
      <c r="I78" s="9"/>
      <c r="J78" s="9"/>
      <c r="K78" s="8"/>
      <c r="L78" s="10"/>
      <c r="M78" s="19" t="b">
        <f t="shared" si="0"/>
        <v>0</v>
      </c>
      <c r="N78" s="19">
        <f>IF(AND($M78,IF($H78&lt;=DATE(身障定額檢核總表!$F$7,身障定額檢核總表!$F$8,1),1,0)),1,0)</f>
        <v>0</v>
      </c>
      <c r="O78" s="19">
        <f>IF(AND(ISBLANK($I78),$M78),1,IF($E78="1.公保",
IF($I78&gt;DATE(身障定額檢核總表!$F$7,身障定額檢核總表!$F$8,1),1,0),
IF($I78&gt;=DATE(身障定額檢核總表!$F$7,身障定額檢核總表!$F$8,1),1,0)))</f>
        <v>0</v>
      </c>
      <c r="P78" s="19">
        <f>IF(AND($M78,IF($J78&lt;=DATE(身障定額檢核總表!$F$7,身障定額檢核總表!$F$8,1),1,0)),1,0)</f>
        <v>0</v>
      </c>
      <c r="Q78" s="19">
        <f t="shared" si="1"/>
        <v>0</v>
      </c>
      <c r="R78" s="19">
        <f>IF(AND($Q78,OR(IF($G78="3.重度",1,0),IF($G78="4.極重度",1,0)),IF($K78="全時",1,0),IF($L78&gt;=基本工資設定!$B$2,1,0)),1,0)</f>
        <v>0</v>
      </c>
      <c r="S78" s="19">
        <f>IF(AND($Q78,OR(IF($G78="3.重度",1,0),IF($G78="4.極重度",1,0)),IF($K78="全時",1,0),IF(基本工資設定!$B$2&gt;$L78,1,0)),1,0)</f>
        <v>0</v>
      </c>
      <c r="T78" s="19">
        <f>IF(AND($Q78,OR(IF($G78="3.重度",1,0),IF($G78="4.極重度",1,0)),IF($K78="部分工時",1,0),IF($L78&gt;=基本工資設定!$B$2,1,0)),1,0)</f>
        <v>0</v>
      </c>
      <c r="U78" s="19">
        <f>IF(AND($Q78,OR(IF($G78="3.重度",1,0),IF($G78="4.極重度",1,0)),IF($K78="部分工時",1,0),IF(AND(基本工資設定!$B$2&gt;$L78,$L78&gt;=基本工資設定!$B$3),1,0)),1,0)</f>
        <v>0</v>
      </c>
      <c r="V78" s="19">
        <f>IF(AND($Q78,OR(IF($G78="3.重度",1,0),IF($G78="4.極重度",1,0)),IF($K78="部分工時",1,0),IF(基本工資設定!$B$3&gt;$L78,1,0)),1,0)</f>
        <v>0</v>
      </c>
      <c r="W78" s="19">
        <f>IF(AND($Q78,OR(IF($G78="1.輕度",1,0),IF($G78="2.中度",1,0)),IF($K78="全時",1,0),IF($L78&gt;=基本工資設定!$B$2,1,0)),1,0)</f>
        <v>0</v>
      </c>
      <c r="X78" s="19">
        <f>IF(AND($Q78,OR(IF($G78="1.輕度",1,0),IF($G78="2.中度",1,0)),IF($K78="全時",1,0),IF(基本工資設定!$B$2&gt;$L78,1,0)),1,0)</f>
        <v>0</v>
      </c>
      <c r="Y78" s="19">
        <f>IF(AND($Q78,OR(IF($G78="1.輕度",1,0),IF($G78="2.中度",1,0)),IF($K78="部分工時",1,0),IF($L78&gt;=基本工資設定!$B$2,1,0)),1,0)</f>
        <v>0</v>
      </c>
      <c r="Z78" s="19">
        <f>IF(AND($Q78,OR(IF($G78="1.輕度",1,0),IF($G78="2.中度",1,0)),IF($K78="部分工時",1,0),IF(AND(基本工資設定!$B$2&gt;$L78,$L78&gt;=基本工資設定!$B$3),1,0)),1,0)</f>
        <v>0</v>
      </c>
      <c r="AA78" s="19">
        <f>IF(AND($Q78,OR(IF($G78="1.輕度",1,0),IF($G78="2.中度",1,0)),IF($K78="部分工時",1,0),IF(基本工資設定!$B$3&gt;$L78,1,0)),1,0)</f>
        <v>0</v>
      </c>
    </row>
    <row r="79" spans="1:27" ht="14.25">
      <c r="A79" s="19">
        <f t="shared" si="2"/>
        <v>77</v>
      </c>
      <c r="B79" s="8"/>
      <c r="C79" s="8"/>
      <c r="D79" s="9"/>
      <c r="E79" s="8"/>
      <c r="F79" s="8"/>
      <c r="G79" s="8"/>
      <c r="H79" s="9"/>
      <c r="I79" s="9"/>
      <c r="J79" s="9"/>
      <c r="K79" s="8"/>
      <c r="L79" s="10"/>
      <c r="M79" s="19" t="b">
        <f t="shared" si="0"/>
        <v>0</v>
      </c>
      <c r="N79" s="19">
        <f>IF(AND($M79,IF($H79&lt;=DATE(身障定額檢核總表!$F$7,身障定額檢核總表!$F$8,1),1,0)),1,0)</f>
        <v>0</v>
      </c>
      <c r="O79" s="19">
        <f>IF(AND(ISBLANK($I79),$M79),1,IF($E79="1.公保",
IF($I79&gt;DATE(身障定額檢核總表!$F$7,身障定額檢核總表!$F$8,1),1,0),
IF($I79&gt;=DATE(身障定額檢核總表!$F$7,身障定額檢核總表!$F$8,1),1,0)))</f>
        <v>0</v>
      </c>
      <c r="P79" s="19">
        <f>IF(AND($M79,IF($J79&lt;=DATE(身障定額檢核總表!$F$7,身障定額檢核總表!$F$8,1),1,0)),1,0)</f>
        <v>0</v>
      </c>
      <c r="Q79" s="19">
        <f t="shared" si="1"/>
        <v>0</v>
      </c>
      <c r="R79" s="19">
        <f>IF(AND($Q79,OR(IF($G79="3.重度",1,0),IF($G79="4.極重度",1,0)),IF($K79="全時",1,0),IF($L79&gt;=基本工資設定!$B$2,1,0)),1,0)</f>
        <v>0</v>
      </c>
      <c r="S79" s="19">
        <f>IF(AND($Q79,OR(IF($G79="3.重度",1,0),IF($G79="4.極重度",1,0)),IF($K79="全時",1,0),IF(基本工資設定!$B$2&gt;$L79,1,0)),1,0)</f>
        <v>0</v>
      </c>
      <c r="T79" s="19">
        <f>IF(AND($Q79,OR(IF($G79="3.重度",1,0),IF($G79="4.極重度",1,0)),IF($K79="部分工時",1,0),IF($L79&gt;=基本工資設定!$B$2,1,0)),1,0)</f>
        <v>0</v>
      </c>
      <c r="U79" s="19">
        <f>IF(AND($Q79,OR(IF($G79="3.重度",1,0),IF($G79="4.極重度",1,0)),IF($K79="部分工時",1,0),IF(AND(基本工資設定!$B$2&gt;$L79,$L79&gt;=基本工資設定!$B$3),1,0)),1,0)</f>
        <v>0</v>
      </c>
      <c r="V79" s="19">
        <f>IF(AND($Q79,OR(IF($G79="3.重度",1,0),IF($G79="4.極重度",1,0)),IF($K79="部分工時",1,0),IF(基本工資設定!$B$3&gt;$L79,1,0)),1,0)</f>
        <v>0</v>
      </c>
      <c r="W79" s="19">
        <f>IF(AND($Q79,OR(IF($G79="1.輕度",1,0),IF($G79="2.中度",1,0)),IF($K79="全時",1,0),IF($L79&gt;=基本工資設定!$B$2,1,0)),1,0)</f>
        <v>0</v>
      </c>
      <c r="X79" s="19">
        <f>IF(AND($Q79,OR(IF($G79="1.輕度",1,0),IF($G79="2.中度",1,0)),IF($K79="全時",1,0),IF(基本工資設定!$B$2&gt;$L79,1,0)),1,0)</f>
        <v>0</v>
      </c>
      <c r="Y79" s="19">
        <f>IF(AND($Q79,OR(IF($G79="1.輕度",1,0),IF($G79="2.中度",1,0)),IF($K79="部分工時",1,0),IF($L79&gt;=基本工資設定!$B$2,1,0)),1,0)</f>
        <v>0</v>
      </c>
      <c r="Z79" s="19">
        <f>IF(AND($Q79,OR(IF($G79="1.輕度",1,0),IF($G79="2.中度",1,0)),IF($K79="部分工時",1,0),IF(AND(基本工資設定!$B$2&gt;$L79,$L79&gt;=基本工資設定!$B$3),1,0)),1,0)</f>
        <v>0</v>
      </c>
      <c r="AA79" s="19">
        <f>IF(AND($Q79,OR(IF($G79="1.輕度",1,0),IF($G79="2.中度",1,0)),IF($K79="部分工時",1,0),IF(基本工資設定!$B$3&gt;$L79,1,0)),1,0)</f>
        <v>0</v>
      </c>
    </row>
    <row r="80" spans="1:27" ht="14.25">
      <c r="A80" s="19">
        <f t="shared" si="2"/>
        <v>78</v>
      </c>
      <c r="B80" s="8"/>
      <c r="C80" s="8"/>
      <c r="D80" s="9"/>
      <c r="E80" s="8"/>
      <c r="F80" s="8"/>
      <c r="G80" s="8"/>
      <c r="H80" s="9"/>
      <c r="I80" s="9"/>
      <c r="J80" s="9"/>
      <c r="K80" s="8"/>
      <c r="L80" s="10"/>
      <c r="M80" s="19" t="b">
        <f t="shared" si="0"/>
        <v>0</v>
      </c>
      <c r="N80" s="19">
        <f>IF(AND($M80,IF($H80&lt;=DATE(身障定額檢核總表!$F$7,身障定額檢核總表!$F$8,1),1,0)),1,0)</f>
        <v>0</v>
      </c>
      <c r="O80" s="19">
        <f>IF(AND(ISBLANK($I80),$M80),1,IF($E80="1.公保",
IF($I80&gt;DATE(身障定額檢核總表!$F$7,身障定額檢核總表!$F$8,1),1,0),
IF($I80&gt;=DATE(身障定額檢核總表!$F$7,身障定額檢核總表!$F$8,1),1,0)))</f>
        <v>0</v>
      </c>
      <c r="P80" s="19">
        <f>IF(AND($M80,IF($J80&lt;=DATE(身障定額檢核總表!$F$7,身障定額檢核總表!$F$8,1),1,0)),1,0)</f>
        <v>0</v>
      </c>
      <c r="Q80" s="19">
        <f t="shared" si="1"/>
        <v>0</v>
      </c>
      <c r="R80" s="19">
        <f>IF(AND($Q80,OR(IF($G80="3.重度",1,0),IF($G80="4.極重度",1,0)),IF($K80="全時",1,0),IF($L80&gt;=基本工資設定!$B$2,1,0)),1,0)</f>
        <v>0</v>
      </c>
      <c r="S80" s="19">
        <f>IF(AND($Q80,OR(IF($G80="3.重度",1,0),IF($G80="4.極重度",1,0)),IF($K80="全時",1,0),IF(基本工資設定!$B$2&gt;$L80,1,0)),1,0)</f>
        <v>0</v>
      </c>
      <c r="T80" s="19">
        <f>IF(AND($Q80,OR(IF($G80="3.重度",1,0),IF($G80="4.極重度",1,0)),IF($K80="部分工時",1,0),IF($L80&gt;=基本工資設定!$B$2,1,0)),1,0)</f>
        <v>0</v>
      </c>
      <c r="U80" s="19">
        <f>IF(AND($Q80,OR(IF($G80="3.重度",1,0),IF($G80="4.極重度",1,0)),IF($K80="部分工時",1,0),IF(AND(基本工資設定!$B$2&gt;$L80,$L80&gt;=基本工資設定!$B$3),1,0)),1,0)</f>
        <v>0</v>
      </c>
      <c r="V80" s="19">
        <f>IF(AND($Q80,OR(IF($G80="3.重度",1,0),IF($G80="4.極重度",1,0)),IF($K80="部分工時",1,0),IF(基本工資設定!$B$3&gt;$L80,1,0)),1,0)</f>
        <v>0</v>
      </c>
      <c r="W80" s="19">
        <f>IF(AND($Q80,OR(IF($G80="1.輕度",1,0),IF($G80="2.中度",1,0)),IF($K80="全時",1,0),IF($L80&gt;=基本工資設定!$B$2,1,0)),1,0)</f>
        <v>0</v>
      </c>
      <c r="X80" s="19">
        <f>IF(AND($Q80,OR(IF($G80="1.輕度",1,0),IF($G80="2.中度",1,0)),IF($K80="全時",1,0),IF(基本工資設定!$B$2&gt;$L80,1,0)),1,0)</f>
        <v>0</v>
      </c>
      <c r="Y80" s="19">
        <f>IF(AND($Q80,OR(IF($G80="1.輕度",1,0),IF($G80="2.中度",1,0)),IF($K80="部分工時",1,0),IF($L80&gt;=基本工資設定!$B$2,1,0)),1,0)</f>
        <v>0</v>
      </c>
      <c r="Z80" s="19">
        <f>IF(AND($Q80,OR(IF($G80="1.輕度",1,0),IF($G80="2.中度",1,0)),IF($K80="部分工時",1,0),IF(AND(基本工資設定!$B$2&gt;$L80,$L80&gt;=基本工資設定!$B$3),1,0)),1,0)</f>
        <v>0</v>
      </c>
      <c r="AA80" s="19">
        <f>IF(AND($Q80,OR(IF($G80="1.輕度",1,0),IF($G80="2.中度",1,0)),IF($K80="部分工時",1,0),IF(基本工資設定!$B$3&gt;$L80,1,0)),1,0)</f>
        <v>0</v>
      </c>
    </row>
    <row r="81" spans="1:27" ht="14.25">
      <c r="A81" s="19">
        <f t="shared" si="2"/>
        <v>79</v>
      </c>
      <c r="B81" s="8"/>
      <c r="C81" s="8"/>
      <c r="D81" s="9"/>
      <c r="E81" s="8"/>
      <c r="F81" s="8"/>
      <c r="G81" s="8"/>
      <c r="H81" s="9"/>
      <c r="I81" s="9"/>
      <c r="J81" s="9"/>
      <c r="K81" s="8"/>
      <c r="L81" s="10"/>
      <c r="M81" s="19" t="b">
        <f t="shared" si="0"/>
        <v>0</v>
      </c>
      <c r="N81" s="19">
        <f>IF(AND($M81,IF($H81&lt;=DATE(身障定額檢核總表!$F$7,身障定額檢核總表!$F$8,1),1,0)),1,0)</f>
        <v>0</v>
      </c>
      <c r="O81" s="19">
        <f>IF(AND(ISBLANK($I81),$M81),1,IF($E81="1.公保",
IF($I81&gt;DATE(身障定額檢核總表!$F$7,身障定額檢核總表!$F$8,1),1,0),
IF($I81&gt;=DATE(身障定額檢核總表!$F$7,身障定額檢核總表!$F$8,1),1,0)))</f>
        <v>0</v>
      </c>
      <c r="P81" s="19">
        <f>IF(AND($M81,IF($J81&lt;=DATE(身障定額檢核總表!$F$7,身障定額檢核總表!$F$8,1),1,0)),1,0)</f>
        <v>0</v>
      </c>
      <c r="Q81" s="19">
        <f t="shared" si="1"/>
        <v>0</v>
      </c>
      <c r="R81" s="19">
        <f>IF(AND($Q81,OR(IF($G81="3.重度",1,0),IF($G81="4.極重度",1,0)),IF($K81="全時",1,0),IF($L81&gt;=基本工資設定!$B$2,1,0)),1,0)</f>
        <v>0</v>
      </c>
      <c r="S81" s="19">
        <f>IF(AND($Q81,OR(IF($G81="3.重度",1,0),IF($G81="4.極重度",1,0)),IF($K81="全時",1,0),IF(基本工資設定!$B$2&gt;$L81,1,0)),1,0)</f>
        <v>0</v>
      </c>
      <c r="T81" s="19">
        <f>IF(AND($Q81,OR(IF($G81="3.重度",1,0),IF($G81="4.極重度",1,0)),IF($K81="部分工時",1,0),IF($L81&gt;=基本工資設定!$B$2,1,0)),1,0)</f>
        <v>0</v>
      </c>
      <c r="U81" s="19">
        <f>IF(AND($Q81,OR(IF($G81="3.重度",1,0),IF($G81="4.極重度",1,0)),IF($K81="部分工時",1,0),IF(AND(基本工資設定!$B$2&gt;$L81,$L81&gt;=基本工資設定!$B$3),1,0)),1,0)</f>
        <v>0</v>
      </c>
      <c r="V81" s="19">
        <f>IF(AND($Q81,OR(IF($G81="3.重度",1,0),IF($G81="4.極重度",1,0)),IF($K81="部分工時",1,0),IF(基本工資設定!$B$3&gt;$L81,1,0)),1,0)</f>
        <v>0</v>
      </c>
      <c r="W81" s="19">
        <f>IF(AND($Q81,OR(IF($G81="1.輕度",1,0),IF($G81="2.中度",1,0)),IF($K81="全時",1,0),IF($L81&gt;=基本工資設定!$B$2,1,0)),1,0)</f>
        <v>0</v>
      </c>
      <c r="X81" s="19">
        <f>IF(AND($Q81,OR(IF($G81="1.輕度",1,0),IF($G81="2.中度",1,0)),IF($K81="全時",1,0),IF(基本工資設定!$B$2&gt;$L81,1,0)),1,0)</f>
        <v>0</v>
      </c>
      <c r="Y81" s="19">
        <f>IF(AND($Q81,OR(IF($G81="1.輕度",1,0),IF($G81="2.中度",1,0)),IF($K81="部分工時",1,0),IF($L81&gt;=基本工資設定!$B$2,1,0)),1,0)</f>
        <v>0</v>
      </c>
      <c r="Z81" s="19">
        <f>IF(AND($Q81,OR(IF($G81="1.輕度",1,0),IF($G81="2.中度",1,0)),IF($K81="部分工時",1,0),IF(AND(基本工資設定!$B$2&gt;$L81,$L81&gt;=基本工資設定!$B$3),1,0)),1,0)</f>
        <v>0</v>
      </c>
      <c r="AA81" s="19">
        <f>IF(AND($Q81,OR(IF($G81="1.輕度",1,0),IF($G81="2.中度",1,0)),IF($K81="部分工時",1,0),IF(基本工資設定!$B$3&gt;$L81,1,0)),1,0)</f>
        <v>0</v>
      </c>
    </row>
    <row r="82" spans="1:27" ht="14.25">
      <c r="A82" s="19">
        <f t="shared" si="2"/>
        <v>80</v>
      </c>
      <c r="B82" s="8"/>
      <c r="C82" s="8"/>
      <c r="D82" s="9"/>
      <c r="E82" s="8"/>
      <c r="F82" s="8"/>
      <c r="G82" s="8"/>
      <c r="H82" s="9"/>
      <c r="I82" s="9"/>
      <c r="J82" s="9"/>
      <c r="K82" s="8"/>
      <c r="L82" s="10"/>
      <c r="M82" s="19" t="b">
        <f t="shared" si="0"/>
        <v>0</v>
      </c>
      <c r="N82" s="19">
        <f>IF(AND($M82,IF($H82&lt;=DATE(身障定額檢核總表!$F$7,身障定額檢核總表!$F$8,1),1,0)),1,0)</f>
        <v>0</v>
      </c>
      <c r="O82" s="19">
        <f>IF(AND(ISBLANK($I82),$M82),1,IF($E82="1.公保",
IF($I82&gt;DATE(身障定額檢核總表!$F$7,身障定額檢核總表!$F$8,1),1,0),
IF($I82&gt;=DATE(身障定額檢核總表!$F$7,身障定額檢核總表!$F$8,1),1,0)))</f>
        <v>0</v>
      </c>
      <c r="P82" s="19">
        <f>IF(AND($M82,IF($J82&lt;=DATE(身障定額檢核總表!$F$7,身障定額檢核總表!$F$8,1),1,0)),1,0)</f>
        <v>0</v>
      </c>
      <c r="Q82" s="19">
        <f t="shared" si="1"/>
        <v>0</v>
      </c>
      <c r="R82" s="19">
        <f>IF(AND($Q82,OR(IF($G82="3.重度",1,0),IF($G82="4.極重度",1,0)),IF($K82="全時",1,0),IF($L82&gt;=基本工資設定!$B$2,1,0)),1,0)</f>
        <v>0</v>
      </c>
      <c r="S82" s="19">
        <f>IF(AND($Q82,OR(IF($G82="3.重度",1,0),IF($G82="4.極重度",1,0)),IF($K82="全時",1,0),IF(基本工資設定!$B$2&gt;$L82,1,0)),1,0)</f>
        <v>0</v>
      </c>
      <c r="T82" s="19">
        <f>IF(AND($Q82,OR(IF($G82="3.重度",1,0),IF($G82="4.極重度",1,0)),IF($K82="部分工時",1,0),IF($L82&gt;=基本工資設定!$B$2,1,0)),1,0)</f>
        <v>0</v>
      </c>
      <c r="U82" s="19">
        <f>IF(AND($Q82,OR(IF($G82="3.重度",1,0),IF($G82="4.極重度",1,0)),IF($K82="部分工時",1,0),IF(AND(基本工資設定!$B$2&gt;$L82,$L82&gt;=基本工資設定!$B$3),1,0)),1,0)</f>
        <v>0</v>
      </c>
      <c r="V82" s="19">
        <f>IF(AND($Q82,OR(IF($G82="3.重度",1,0),IF($G82="4.極重度",1,0)),IF($K82="部分工時",1,0),IF(基本工資設定!$B$3&gt;$L82,1,0)),1,0)</f>
        <v>0</v>
      </c>
      <c r="W82" s="19">
        <f>IF(AND($Q82,OR(IF($G82="1.輕度",1,0),IF($G82="2.中度",1,0)),IF($K82="全時",1,0),IF($L82&gt;=基本工資設定!$B$2,1,0)),1,0)</f>
        <v>0</v>
      </c>
      <c r="X82" s="19">
        <f>IF(AND($Q82,OR(IF($G82="1.輕度",1,0),IF($G82="2.中度",1,0)),IF($K82="全時",1,0),IF(基本工資設定!$B$2&gt;$L82,1,0)),1,0)</f>
        <v>0</v>
      </c>
      <c r="Y82" s="19">
        <f>IF(AND($Q82,OR(IF($G82="1.輕度",1,0),IF($G82="2.中度",1,0)),IF($K82="部分工時",1,0),IF($L82&gt;=基本工資設定!$B$2,1,0)),1,0)</f>
        <v>0</v>
      </c>
      <c r="Z82" s="19">
        <f>IF(AND($Q82,OR(IF($G82="1.輕度",1,0),IF($G82="2.中度",1,0)),IF($K82="部分工時",1,0),IF(AND(基本工資設定!$B$2&gt;$L82,$L82&gt;=基本工資設定!$B$3),1,0)),1,0)</f>
        <v>0</v>
      </c>
      <c r="AA82" s="19">
        <f>IF(AND($Q82,OR(IF($G82="1.輕度",1,0),IF($G82="2.中度",1,0)),IF($K82="部分工時",1,0),IF(基本工資設定!$B$3&gt;$L82,1,0)),1,0)</f>
        <v>0</v>
      </c>
    </row>
    <row r="83" spans="1:27" ht="14.25">
      <c r="A83" s="19">
        <f t="shared" si="2"/>
        <v>81</v>
      </c>
      <c r="B83" s="8"/>
      <c r="C83" s="8"/>
      <c r="D83" s="9"/>
      <c r="E83" s="8"/>
      <c r="F83" s="8"/>
      <c r="G83" s="8"/>
      <c r="H83" s="9"/>
      <c r="I83" s="9"/>
      <c r="J83" s="9"/>
      <c r="K83" s="8"/>
      <c r="L83" s="10"/>
      <c r="M83" s="19" t="b">
        <f t="shared" si="0"/>
        <v>0</v>
      </c>
      <c r="N83" s="19">
        <f>IF(AND($M83,IF($H83&lt;=DATE(身障定額檢核總表!$F$7,身障定額檢核總表!$F$8,1),1,0)),1,0)</f>
        <v>0</v>
      </c>
      <c r="O83" s="19">
        <f>IF(AND(ISBLANK($I83),$M83),1,IF($E83="1.公保",
IF($I83&gt;DATE(身障定額檢核總表!$F$7,身障定額檢核總表!$F$8,1),1,0),
IF($I83&gt;=DATE(身障定額檢核總表!$F$7,身障定額檢核總表!$F$8,1),1,0)))</f>
        <v>0</v>
      </c>
      <c r="P83" s="19">
        <f>IF(AND($M83,IF($J83&lt;=DATE(身障定額檢核總表!$F$7,身障定額檢核總表!$F$8,1),1,0)),1,0)</f>
        <v>0</v>
      </c>
      <c r="Q83" s="19">
        <f t="shared" si="1"/>
        <v>0</v>
      </c>
      <c r="R83" s="19">
        <f>IF(AND($Q83,OR(IF($G83="3.重度",1,0),IF($G83="4.極重度",1,0)),IF($K83="全時",1,0),IF($L83&gt;=基本工資設定!$B$2,1,0)),1,0)</f>
        <v>0</v>
      </c>
      <c r="S83" s="19">
        <f>IF(AND($Q83,OR(IF($G83="3.重度",1,0),IF($G83="4.極重度",1,0)),IF($K83="全時",1,0),IF(基本工資設定!$B$2&gt;$L83,1,0)),1,0)</f>
        <v>0</v>
      </c>
      <c r="T83" s="19">
        <f>IF(AND($Q83,OR(IF($G83="3.重度",1,0),IF($G83="4.極重度",1,0)),IF($K83="部分工時",1,0),IF($L83&gt;=基本工資設定!$B$2,1,0)),1,0)</f>
        <v>0</v>
      </c>
      <c r="U83" s="19">
        <f>IF(AND($Q83,OR(IF($G83="3.重度",1,0),IF($G83="4.極重度",1,0)),IF($K83="部分工時",1,0),IF(AND(基本工資設定!$B$2&gt;$L83,$L83&gt;=基本工資設定!$B$3),1,0)),1,0)</f>
        <v>0</v>
      </c>
      <c r="V83" s="19">
        <f>IF(AND($Q83,OR(IF($G83="3.重度",1,0),IF($G83="4.極重度",1,0)),IF($K83="部分工時",1,0),IF(基本工資設定!$B$3&gt;$L83,1,0)),1,0)</f>
        <v>0</v>
      </c>
      <c r="W83" s="19">
        <f>IF(AND($Q83,OR(IF($G83="1.輕度",1,0),IF($G83="2.中度",1,0)),IF($K83="全時",1,0),IF($L83&gt;=基本工資設定!$B$2,1,0)),1,0)</f>
        <v>0</v>
      </c>
      <c r="X83" s="19">
        <f>IF(AND($Q83,OR(IF($G83="1.輕度",1,0),IF($G83="2.中度",1,0)),IF($K83="全時",1,0),IF(基本工資設定!$B$2&gt;$L83,1,0)),1,0)</f>
        <v>0</v>
      </c>
      <c r="Y83" s="19">
        <f>IF(AND($Q83,OR(IF($G83="1.輕度",1,0),IF($G83="2.中度",1,0)),IF($K83="部分工時",1,0),IF($L83&gt;=基本工資設定!$B$2,1,0)),1,0)</f>
        <v>0</v>
      </c>
      <c r="Z83" s="19">
        <f>IF(AND($Q83,OR(IF($G83="1.輕度",1,0),IF($G83="2.中度",1,0)),IF($K83="部分工時",1,0),IF(AND(基本工資設定!$B$2&gt;$L83,$L83&gt;=基本工資設定!$B$3),1,0)),1,0)</f>
        <v>0</v>
      </c>
      <c r="AA83" s="19">
        <f>IF(AND($Q83,OR(IF($G83="1.輕度",1,0),IF($G83="2.中度",1,0)),IF($K83="部分工時",1,0),IF(基本工資設定!$B$3&gt;$L83,1,0)),1,0)</f>
        <v>0</v>
      </c>
    </row>
    <row r="84" spans="1:27" ht="14.25">
      <c r="A84" s="19">
        <f t="shared" si="2"/>
        <v>82</v>
      </c>
      <c r="B84" s="8"/>
      <c r="C84" s="8"/>
      <c r="D84" s="9"/>
      <c r="E84" s="8"/>
      <c r="F84" s="8"/>
      <c r="G84" s="8"/>
      <c r="H84" s="9"/>
      <c r="I84" s="9"/>
      <c r="J84" s="9"/>
      <c r="K84" s="8"/>
      <c r="L84" s="10"/>
      <c r="M84" s="19" t="b">
        <f t="shared" si="0"/>
        <v>0</v>
      </c>
      <c r="N84" s="19">
        <f>IF(AND($M84,IF($H84&lt;=DATE(身障定額檢核總表!$F$7,身障定額檢核總表!$F$8,1),1,0)),1,0)</f>
        <v>0</v>
      </c>
      <c r="O84" s="19">
        <f>IF(AND(ISBLANK($I84),$M84),1,IF($E84="1.公保",
IF($I84&gt;DATE(身障定額檢核總表!$F$7,身障定額檢核總表!$F$8,1),1,0),
IF($I84&gt;=DATE(身障定額檢核總表!$F$7,身障定額檢核總表!$F$8,1),1,0)))</f>
        <v>0</v>
      </c>
      <c r="P84" s="19">
        <f>IF(AND($M84,IF($J84&lt;=DATE(身障定額檢核總表!$F$7,身障定額檢核總表!$F$8,1),1,0)),1,0)</f>
        <v>0</v>
      </c>
      <c r="Q84" s="19">
        <f t="shared" si="1"/>
        <v>0</v>
      </c>
      <c r="R84" s="19">
        <f>IF(AND($Q84,OR(IF($G84="3.重度",1,0),IF($G84="4.極重度",1,0)),IF($K84="全時",1,0),IF($L84&gt;=基本工資設定!$B$2,1,0)),1,0)</f>
        <v>0</v>
      </c>
      <c r="S84" s="19">
        <f>IF(AND($Q84,OR(IF($G84="3.重度",1,0),IF($G84="4.極重度",1,0)),IF($K84="全時",1,0),IF(基本工資設定!$B$2&gt;$L84,1,0)),1,0)</f>
        <v>0</v>
      </c>
      <c r="T84" s="19">
        <f>IF(AND($Q84,OR(IF($G84="3.重度",1,0),IF($G84="4.極重度",1,0)),IF($K84="部分工時",1,0),IF($L84&gt;=基本工資設定!$B$2,1,0)),1,0)</f>
        <v>0</v>
      </c>
      <c r="U84" s="19">
        <f>IF(AND($Q84,OR(IF($G84="3.重度",1,0),IF($G84="4.極重度",1,0)),IF($K84="部分工時",1,0),IF(AND(基本工資設定!$B$2&gt;$L84,$L84&gt;=基本工資設定!$B$3),1,0)),1,0)</f>
        <v>0</v>
      </c>
      <c r="V84" s="19">
        <f>IF(AND($Q84,OR(IF($G84="3.重度",1,0),IF($G84="4.極重度",1,0)),IF($K84="部分工時",1,0),IF(基本工資設定!$B$3&gt;$L84,1,0)),1,0)</f>
        <v>0</v>
      </c>
      <c r="W84" s="19">
        <f>IF(AND($Q84,OR(IF($G84="1.輕度",1,0),IF($G84="2.中度",1,0)),IF($K84="全時",1,0),IF($L84&gt;=基本工資設定!$B$2,1,0)),1,0)</f>
        <v>0</v>
      </c>
      <c r="X84" s="19">
        <f>IF(AND($Q84,OR(IF($G84="1.輕度",1,0),IF($G84="2.中度",1,0)),IF($K84="全時",1,0),IF(基本工資設定!$B$2&gt;$L84,1,0)),1,0)</f>
        <v>0</v>
      </c>
      <c r="Y84" s="19">
        <f>IF(AND($Q84,OR(IF($G84="1.輕度",1,0),IF($G84="2.中度",1,0)),IF($K84="部分工時",1,0),IF($L84&gt;=基本工資設定!$B$2,1,0)),1,0)</f>
        <v>0</v>
      </c>
      <c r="Z84" s="19">
        <f>IF(AND($Q84,OR(IF($G84="1.輕度",1,0),IF($G84="2.中度",1,0)),IF($K84="部分工時",1,0),IF(AND(基本工資設定!$B$2&gt;$L84,$L84&gt;=基本工資設定!$B$3),1,0)),1,0)</f>
        <v>0</v>
      </c>
      <c r="AA84" s="19">
        <f>IF(AND($Q84,OR(IF($G84="1.輕度",1,0),IF($G84="2.中度",1,0)),IF($K84="部分工時",1,0),IF(基本工資設定!$B$3&gt;$L84,1,0)),1,0)</f>
        <v>0</v>
      </c>
    </row>
    <row r="85" spans="1:27" ht="14.25">
      <c r="A85" s="19">
        <f t="shared" si="2"/>
        <v>83</v>
      </c>
      <c r="B85" s="8"/>
      <c r="C85" s="8"/>
      <c r="D85" s="9"/>
      <c r="E85" s="8"/>
      <c r="F85" s="8"/>
      <c r="G85" s="8"/>
      <c r="H85" s="9"/>
      <c r="I85" s="9"/>
      <c r="J85" s="9"/>
      <c r="K85" s="8"/>
      <c r="L85" s="10"/>
      <c r="M85" s="19" t="b">
        <f t="shared" si="0"/>
        <v>0</v>
      </c>
      <c r="N85" s="19">
        <f>IF(AND($M85,IF($H85&lt;=DATE(身障定額檢核總表!$F$7,身障定額檢核總表!$F$8,1),1,0)),1,0)</f>
        <v>0</v>
      </c>
      <c r="O85" s="19">
        <f>IF(AND(ISBLANK($I85),$M85),1,IF($E85="1.公保",
IF($I85&gt;DATE(身障定額檢核總表!$F$7,身障定額檢核總表!$F$8,1),1,0),
IF($I85&gt;=DATE(身障定額檢核總表!$F$7,身障定額檢核總表!$F$8,1),1,0)))</f>
        <v>0</v>
      </c>
      <c r="P85" s="19">
        <f>IF(AND($M85,IF($J85&lt;=DATE(身障定額檢核總表!$F$7,身障定額檢核總表!$F$8,1),1,0)),1,0)</f>
        <v>0</v>
      </c>
      <c r="Q85" s="19">
        <f t="shared" si="1"/>
        <v>0</v>
      </c>
      <c r="R85" s="19">
        <f>IF(AND($Q85,OR(IF($G85="3.重度",1,0),IF($G85="4.極重度",1,0)),IF($K85="全時",1,0),IF($L85&gt;=基本工資設定!$B$2,1,0)),1,0)</f>
        <v>0</v>
      </c>
      <c r="S85" s="19">
        <f>IF(AND($Q85,OR(IF($G85="3.重度",1,0),IF($G85="4.極重度",1,0)),IF($K85="全時",1,0),IF(基本工資設定!$B$2&gt;$L85,1,0)),1,0)</f>
        <v>0</v>
      </c>
      <c r="T85" s="19">
        <f>IF(AND($Q85,OR(IF($G85="3.重度",1,0),IF($G85="4.極重度",1,0)),IF($K85="部分工時",1,0),IF($L85&gt;=基本工資設定!$B$2,1,0)),1,0)</f>
        <v>0</v>
      </c>
      <c r="U85" s="19">
        <f>IF(AND($Q85,OR(IF($G85="3.重度",1,0),IF($G85="4.極重度",1,0)),IF($K85="部分工時",1,0),IF(AND(基本工資設定!$B$2&gt;$L85,$L85&gt;=基本工資設定!$B$3),1,0)),1,0)</f>
        <v>0</v>
      </c>
      <c r="V85" s="19">
        <f>IF(AND($Q85,OR(IF($G85="3.重度",1,0),IF($G85="4.極重度",1,0)),IF($K85="部分工時",1,0),IF(基本工資設定!$B$3&gt;$L85,1,0)),1,0)</f>
        <v>0</v>
      </c>
      <c r="W85" s="19">
        <f>IF(AND($Q85,OR(IF($G85="1.輕度",1,0),IF($G85="2.中度",1,0)),IF($K85="全時",1,0),IF($L85&gt;=基本工資設定!$B$2,1,0)),1,0)</f>
        <v>0</v>
      </c>
      <c r="X85" s="19">
        <f>IF(AND($Q85,OR(IF($G85="1.輕度",1,0),IF($G85="2.中度",1,0)),IF($K85="全時",1,0),IF(基本工資設定!$B$2&gt;$L85,1,0)),1,0)</f>
        <v>0</v>
      </c>
      <c r="Y85" s="19">
        <f>IF(AND($Q85,OR(IF($G85="1.輕度",1,0),IF($G85="2.中度",1,0)),IF($K85="部分工時",1,0),IF($L85&gt;=基本工資設定!$B$2,1,0)),1,0)</f>
        <v>0</v>
      </c>
      <c r="Z85" s="19">
        <f>IF(AND($Q85,OR(IF($G85="1.輕度",1,0),IF($G85="2.中度",1,0)),IF($K85="部分工時",1,0),IF(AND(基本工資設定!$B$2&gt;$L85,$L85&gt;=基本工資設定!$B$3),1,0)),1,0)</f>
        <v>0</v>
      </c>
      <c r="AA85" s="19">
        <f>IF(AND($Q85,OR(IF($G85="1.輕度",1,0),IF($G85="2.中度",1,0)),IF($K85="部分工時",1,0),IF(基本工資設定!$B$3&gt;$L85,1,0)),1,0)</f>
        <v>0</v>
      </c>
    </row>
    <row r="86" spans="1:27" ht="14.25">
      <c r="A86" s="19">
        <f t="shared" si="2"/>
        <v>84</v>
      </c>
      <c r="B86" s="8"/>
      <c r="C86" s="8"/>
      <c r="D86" s="9"/>
      <c r="E86" s="8"/>
      <c r="F86" s="8"/>
      <c r="G86" s="8"/>
      <c r="H86" s="9"/>
      <c r="I86" s="9"/>
      <c r="J86" s="9"/>
      <c r="K86" s="8"/>
      <c r="L86" s="10"/>
      <c r="M86" s="19" t="b">
        <f t="shared" si="0"/>
        <v>0</v>
      </c>
      <c r="N86" s="19">
        <f>IF(AND($M86,IF($H86&lt;=DATE(身障定額檢核總表!$F$7,身障定額檢核總表!$F$8,1),1,0)),1,0)</f>
        <v>0</v>
      </c>
      <c r="O86" s="19">
        <f>IF(AND(ISBLANK($I86),$M86),1,IF($E86="1.公保",
IF($I86&gt;DATE(身障定額檢核總表!$F$7,身障定額檢核總表!$F$8,1),1,0),
IF($I86&gt;=DATE(身障定額檢核總表!$F$7,身障定額檢核總表!$F$8,1),1,0)))</f>
        <v>0</v>
      </c>
      <c r="P86" s="19">
        <f>IF(AND($M86,IF($J86&lt;=DATE(身障定額檢核總表!$F$7,身障定額檢核總表!$F$8,1),1,0)),1,0)</f>
        <v>0</v>
      </c>
      <c r="Q86" s="19">
        <f t="shared" si="1"/>
        <v>0</v>
      </c>
      <c r="R86" s="19">
        <f>IF(AND($Q86,OR(IF($G86="3.重度",1,0),IF($G86="4.極重度",1,0)),IF($K86="全時",1,0),IF($L86&gt;=基本工資設定!$B$2,1,0)),1,0)</f>
        <v>0</v>
      </c>
      <c r="S86" s="19">
        <f>IF(AND($Q86,OR(IF($G86="3.重度",1,0),IF($G86="4.極重度",1,0)),IF($K86="全時",1,0),IF(基本工資設定!$B$2&gt;$L86,1,0)),1,0)</f>
        <v>0</v>
      </c>
      <c r="T86" s="19">
        <f>IF(AND($Q86,OR(IF($G86="3.重度",1,0),IF($G86="4.極重度",1,0)),IF($K86="部分工時",1,0),IF($L86&gt;=基本工資設定!$B$2,1,0)),1,0)</f>
        <v>0</v>
      </c>
      <c r="U86" s="19">
        <f>IF(AND($Q86,OR(IF($G86="3.重度",1,0),IF($G86="4.極重度",1,0)),IF($K86="部分工時",1,0),IF(AND(基本工資設定!$B$2&gt;$L86,$L86&gt;=基本工資設定!$B$3),1,0)),1,0)</f>
        <v>0</v>
      </c>
      <c r="V86" s="19">
        <f>IF(AND($Q86,OR(IF($G86="3.重度",1,0),IF($G86="4.極重度",1,0)),IF($K86="部分工時",1,0),IF(基本工資設定!$B$3&gt;$L86,1,0)),1,0)</f>
        <v>0</v>
      </c>
      <c r="W86" s="19">
        <f>IF(AND($Q86,OR(IF($G86="1.輕度",1,0),IF($G86="2.中度",1,0)),IF($K86="全時",1,0),IF($L86&gt;=基本工資設定!$B$2,1,0)),1,0)</f>
        <v>0</v>
      </c>
      <c r="X86" s="19">
        <f>IF(AND($Q86,OR(IF($G86="1.輕度",1,0),IF($G86="2.中度",1,0)),IF($K86="全時",1,0),IF(基本工資設定!$B$2&gt;$L86,1,0)),1,0)</f>
        <v>0</v>
      </c>
      <c r="Y86" s="19">
        <f>IF(AND($Q86,OR(IF($G86="1.輕度",1,0),IF($G86="2.中度",1,0)),IF($K86="部分工時",1,0),IF($L86&gt;=基本工資設定!$B$2,1,0)),1,0)</f>
        <v>0</v>
      </c>
      <c r="Z86" s="19">
        <f>IF(AND($Q86,OR(IF($G86="1.輕度",1,0),IF($G86="2.中度",1,0)),IF($K86="部分工時",1,0),IF(AND(基本工資設定!$B$2&gt;$L86,$L86&gt;=基本工資設定!$B$3),1,0)),1,0)</f>
        <v>0</v>
      </c>
      <c r="AA86" s="19">
        <f>IF(AND($Q86,OR(IF($G86="1.輕度",1,0),IF($G86="2.中度",1,0)),IF($K86="部分工時",1,0),IF(基本工資設定!$B$3&gt;$L86,1,0)),1,0)</f>
        <v>0</v>
      </c>
    </row>
    <row r="87" spans="1:27" ht="14.25">
      <c r="A87" s="19">
        <f t="shared" si="2"/>
        <v>85</v>
      </c>
      <c r="B87" s="8"/>
      <c r="C87" s="8"/>
      <c r="D87" s="9"/>
      <c r="E87" s="8"/>
      <c r="F87" s="8"/>
      <c r="G87" s="8"/>
      <c r="H87" s="9"/>
      <c r="I87" s="9"/>
      <c r="J87" s="9"/>
      <c r="K87" s="8"/>
      <c r="L87" s="10"/>
      <c r="M87" s="19" t="b">
        <f t="shared" si="0"/>
        <v>0</v>
      </c>
      <c r="N87" s="19">
        <f>IF(AND($M87,IF($H87&lt;=DATE(身障定額檢核總表!$F$7,身障定額檢核總表!$F$8,1),1,0)),1,0)</f>
        <v>0</v>
      </c>
      <c r="O87" s="19">
        <f>IF(AND(ISBLANK($I87),$M87),1,IF($E87="1.公保",
IF($I87&gt;DATE(身障定額檢核總表!$F$7,身障定額檢核總表!$F$8,1),1,0),
IF($I87&gt;=DATE(身障定額檢核總表!$F$7,身障定額檢核總表!$F$8,1),1,0)))</f>
        <v>0</v>
      </c>
      <c r="P87" s="19">
        <f>IF(AND($M87,IF($J87&lt;=DATE(身障定額檢核總表!$F$7,身障定額檢核總表!$F$8,1),1,0)),1,0)</f>
        <v>0</v>
      </c>
      <c r="Q87" s="19">
        <f t="shared" si="1"/>
        <v>0</v>
      </c>
      <c r="R87" s="19">
        <f>IF(AND($Q87,OR(IF($G87="3.重度",1,0),IF($G87="4.極重度",1,0)),IF($K87="全時",1,0),IF($L87&gt;=基本工資設定!$B$2,1,0)),1,0)</f>
        <v>0</v>
      </c>
      <c r="S87" s="19">
        <f>IF(AND($Q87,OR(IF($G87="3.重度",1,0),IF($G87="4.極重度",1,0)),IF($K87="全時",1,0),IF(基本工資設定!$B$2&gt;$L87,1,0)),1,0)</f>
        <v>0</v>
      </c>
      <c r="T87" s="19">
        <f>IF(AND($Q87,OR(IF($G87="3.重度",1,0),IF($G87="4.極重度",1,0)),IF($K87="部分工時",1,0),IF($L87&gt;=基本工資設定!$B$2,1,0)),1,0)</f>
        <v>0</v>
      </c>
      <c r="U87" s="19">
        <f>IF(AND($Q87,OR(IF($G87="3.重度",1,0),IF($G87="4.極重度",1,0)),IF($K87="部分工時",1,0),IF(AND(基本工資設定!$B$2&gt;$L87,$L87&gt;=基本工資設定!$B$3),1,0)),1,0)</f>
        <v>0</v>
      </c>
      <c r="V87" s="19">
        <f>IF(AND($Q87,OR(IF($G87="3.重度",1,0),IF($G87="4.極重度",1,0)),IF($K87="部分工時",1,0),IF(基本工資設定!$B$3&gt;$L87,1,0)),1,0)</f>
        <v>0</v>
      </c>
      <c r="W87" s="19">
        <f>IF(AND($Q87,OR(IF($G87="1.輕度",1,0),IF($G87="2.中度",1,0)),IF($K87="全時",1,0),IF($L87&gt;=基本工資設定!$B$2,1,0)),1,0)</f>
        <v>0</v>
      </c>
      <c r="X87" s="19">
        <f>IF(AND($Q87,OR(IF($G87="1.輕度",1,0),IF($G87="2.中度",1,0)),IF($K87="全時",1,0),IF(基本工資設定!$B$2&gt;$L87,1,0)),1,0)</f>
        <v>0</v>
      </c>
      <c r="Y87" s="19">
        <f>IF(AND($Q87,OR(IF($G87="1.輕度",1,0),IF($G87="2.中度",1,0)),IF($K87="部分工時",1,0),IF($L87&gt;=基本工資設定!$B$2,1,0)),1,0)</f>
        <v>0</v>
      </c>
      <c r="Z87" s="19">
        <f>IF(AND($Q87,OR(IF($G87="1.輕度",1,0),IF($G87="2.中度",1,0)),IF($K87="部分工時",1,0),IF(AND(基本工資設定!$B$2&gt;$L87,$L87&gt;=基本工資設定!$B$3),1,0)),1,0)</f>
        <v>0</v>
      </c>
      <c r="AA87" s="19">
        <f>IF(AND($Q87,OR(IF($G87="1.輕度",1,0),IF($G87="2.中度",1,0)),IF($K87="部分工時",1,0),IF(基本工資設定!$B$3&gt;$L87,1,0)),1,0)</f>
        <v>0</v>
      </c>
    </row>
    <row r="88" spans="1:27" ht="14.25">
      <c r="A88" s="19">
        <f t="shared" si="2"/>
        <v>86</v>
      </c>
      <c r="B88" s="8"/>
      <c r="C88" s="8"/>
      <c r="D88" s="9"/>
      <c r="E88" s="8"/>
      <c r="F88" s="8"/>
      <c r="G88" s="8"/>
      <c r="H88" s="9"/>
      <c r="I88" s="9"/>
      <c r="J88" s="9"/>
      <c r="K88" s="8"/>
      <c r="L88" s="10"/>
      <c r="M88" s="19" t="b">
        <f t="shared" si="0"/>
        <v>0</v>
      </c>
      <c r="N88" s="19">
        <f>IF(AND($M88,IF($H88&lt;=DATE(身障定額檢核總表!$F$7,身障定額檢核總表!$F$8,1),1,0)),1,0)</f>
        <v>0</v>
      </c>
      <c r="O88" s="19">
        <f>IF(AND(ISBLANK($I88),$M88),1,IF($E88="1.公保",
IF($I88&gt;DATE(身障定額檢核總表!$F$7,身障定額檢核總表!$F$8,1),1,0),
IF($I88&gt;=DATE(身障定額檢核總表!$F$7,身障定額檢核總表!$F$8,1),1,0)))</f>
        <v>0</v>
      </c>
      <c r="P88" s="19">
        <f>IF(AND($M88,IF($J88&lt;=DATE(身障定額檢核總表!$F$7,身障定額檢核總表!$F$8,1),1,0)),1,0)</f>
        <v>0</v>
      </c>
      <c r="Q88" s="19">
        <f t="shared" si="1"/>
        <v>0</v>
      </c>
      <c r="R88" s="19">
        <f>IF(AND($Q88,OR(IF($G88="3.重度",1,0),IF($G88="4.極重度",1,0)),IF($K88="全時",1,0),IF($L88&gt;=基本工資設定!$B$2,1,0)),1,0)</f>
        <v>0</v>
      </c>
      <c r="S88" s="19">
        <f>IF(AND($Q88,OR(IF($G88="3.重度",1,0),IF($G88="4.極重度",1,0)),IF($K88="全時",1,0),IF(基本工資設定!$B$2&gt;$L88,1,0)),1,0)</f>
        <v>0</v>
      </c>
      <c r="T88" s="19">
        <f>IF(AND($Q88,OR(IF($G88="3.重度",1,0),IF($G88="4.極重度",1,0)),IF($K88="部分工時",1,0),IF($L88&gt;=基本工資設定!$B$2,1,0)),1,0)</f>
        <v>0</v>
      </c>
      <c r="U88" s="19">
        <f>IF(AND($Q88,OR(IF($G88="3.重度",1,0),IF($G88="4.極重度",1,0)),IF($K88="部分工時",1,0),IF(AND(基本工資設定!$B$2&gt;$L88,$L88&gt;=基本工資設定!$B$3),1,0)),1,0)</f>
        <v>0</v>
      </c>
      <c r="V88" s="19">
        <f>IF(AND($Q88,OR(IF($G88="3.重度",1,0),IF($G88="4.極重度",1,0)),IF($K88="部分工時",1,0),IF(基本工資設定!$B$3&gt;$L88,1,0)),1,0)</f>
        <v>0</v>
      </c>
      <c r="W88" s="19">
        <f>IF(AND($Q88,OR(IF($G88="1.輕度",1,0),IF($G88="2.中度",1,0)),IF($K88="全時",1,0),IF($L88&gt;=基本工資設定!$B$2,1,0)),1,0)</f>
        <v>0</v>
      </c>
      <c r="X88" s="19">
        <f>IF(AND($Q88,OR(IF($G88="1.輕度",1,0),IF($G88="2.中度",1,0)),IF($K88="全時",1,0),IF(基本工資設定!$B$2&gt;$L88,1,0)),1,0)</f>
        <v>0</v>
      </c>
      <c r="Y88" s="19">
        <f>IF(AND($Q88,OR(IF($G88="1.輕度",1,0),IF($G88="2.中度",1,0)),IF($K88="部分工時",1,0),IF($L88&gt;=基本工資設定!$B$2,1,0)),1,0)</f>
        <v>0</v>
      </c>
      <c r="Z88" s="19">
        <f>IF(AND($Q88,OR(IF($G88="1.輕度",1,0),IF($G88="2.中度",1,0)),IF($K88="部分工時",1,0),IF(AND(基本工資設定!$B$2&gt;$L88,$L88&gt;=基本工資設定!$B$3),1,0)),1,0)</f>
        <v>0</v>
      </c>
      <c r="AA88" s="19">
        <f>IF(AND($Q88,OR(IF($G88="1.輕度",1,0),IF($G88="2.中度",1,0)),IF($K88="部分工時",1,0),IF(基本工資設定!$B$3&gt;$L88,1,0)),1,0)</f>
        <v>0</v>
      </c>
    </row>
    <row r="89" spans="1:27" ht="14.25">
      <c r="A89" s="19">
        <f t="shared" si="2"/>
        <v>87</v>
      </c>
      <c r="B89" s="8"/>
      <c r="C89" s="8"/>
      <c r="D89" s="9"/>
      <c r="E89" s="8"/>
      <c r="F89" s="8"/>
      <c r="G89" s="8"/>
      <c r="H89" s="9"/>
      <c r="I89" s="9"/>
      <c r="J89" s="9"/>
      <c r="K89" s="8"/>
      <c r="L89" s="10"/>
      <c r="M89" s="19" t="b">
        <f t="shared" si="0"/>
        <v>0</v>
      </c>
      <c r="N89" s="19">
        <f>IF(AND($M89,IF($H89&lt;=DATE(身障定額檢核總表!$F$7,身障定額檢核總表!$F$8,1),1,0)),1,0)</f>
        <v>0</v>
      </c>
      <c r="O89" s="19">
        <f>IF(AND(ISBLANK($I89),$M89),1,IF($E89="1.公保",
IF($I89&gt;DATE(身障定額檢核總表!$F$7,身障定額檢核總表!$F$8,1),1,0),
IF($I89&gt;=DATE(身障定額檢核總表!$F$7,身障定額檢核總表!$F$8,1),1,0)))</f>
        <v>0</v>
      </c>
      <c r="P89" s="19">
        <f>IF(AND($M89,IF($J89&lt;=DATE(身障定額檢核總表!$F$7,身障定額檢核總表!$F$8,1),1,0)),1,0)</f>
        <v>0</v>
      </c>
      <c r="Q89" s="19">
        <f t="shared" si="1"/>
        <v>0</v>
      </c>
      <c r="R89" s="19">
        <f>IF(AND($Q89,OR(IF($G89="3.重度",1,0),IF($G89="4.極重度",1,0)),IF($K89="全時",1,0),IF($L89&gt;=基本工資設定!$B$2,1,0)),1,0)</f>
        <v>0</v>
      </c>
      <c r="S89" s="19">
        <f>IF(AND($Q89,OR(IF($G89="3.重度",1,0),IF($G89="4.極重度",1,0)),IF($K89="全時",1,0),IF(基本工資設定!$B$2&gt;$L89,1,0)),1,0)</f>
        <v>0</v>
      </c>
      <c r="T89" s="19">
        <f>IF(AND($Q89,OR(IF($G89="3.重度",1,0),IF($G89="4.極重度",1,0)),IF($K89="部分工時",1,0),IF($L89&gt;=基本工資設定!$B$2,1,0)),1,0)</f>
        <v>0</v>
      </c>
      <c r="U89" s="19">
        <f>IF(AND($Q89,OR(IF($G89="3.重度",1,0),IF($G89="4.極重度",1,0)),IF($K89="部分工時",1,0),IF(AND(基本工資設定!$B$2&gt;$L89,$L89&gt;=基本工資設定!$B$3),1,0)),1,0)</f>
        <v>0</v>
      </c>
      <c r="V89" s="19">
        <f>IF(AND($Q89,OR(IF($G89="3.重度",1,0),IF($G89="4.極重度",1,0)),IF($K89="部分工時",1,0),IF(基本工資設定!$B$3&gt;$L89,1,0)),1,0)</f>
        <v>0</v>
      </c>
      <c r="W89" s="19">
        <f>IF(AND($Q89,OR(IF($G89="1.輕度",1,0),IF($G89="2.中度",1,0)),IF($K89="全時",1,0),IF($L89&gt;=基本工資設定!$B$2,1,0)),1,0)</f>
        <v>0</v>
      </c>
      <c r="X89" s="19">
        <f>IF(AND($Q89,OR(IF($G89="1.輕度",1,0),IF($G89="2.中度",1,0)),IF($K89="全時",1,0),IF(基本工資設定!$B$2&gt;$L89,1,0)),1,0)</f>
        <v>0</v>
      </c>
      <c r="Y89" s="19">
        <f>IF(AND($Q89,OR(IF($G89="1.輕度",1,0),IF($G89="2.中度",1,0)),IF($K89="部分工時",1,0),IF($L89&gt;=基本工資設定!$B$2,1,0)),1,0)</f>
        <v>0</v>
      </c>
      <c r="Z89" s="19">
        <f>IF(AND($Q89,OR(IF($G89="1.輕度",1,0),IF($G89="2.中度",1,0)),IF($K89="部分工時",1,0),IF(AND(基本工資設定!$B$2&gt;$L89,$L89&gt;=基本工資設定!$B$3),1,0)),1,0)</f>
        <v>0</v>
      </c>
      <c r="AA89" s="19">
        <f>IF(AND($Q89,OR(IF($G89="1.輕度",1,0),IF($G89="2.中度",1,0)),IF($K89="部分工時",1,0),IF(基本工資設定!$B$3&gt;$L89,1,0)),1,0)</f>
        <v>0</v>
      </c>
    </row>
    <row r="90" spans="1:27" ht="14.25">
      <c r="A90" s="19">
        <f t="shared" si="2"/>
        <v>88</v>
      </c>
      <c r="B90" s="8"/>
      <c r="C90" s="8"/>
      <c r="D90" s="9"/>
      <c r="E90" s="8"/>
      <c r="F90" s="8"/>
      <c r="G90" s="8"/>
      <c r="H90" s="9"/>
      <c r="I90" s="9"/>
      <c r="J90" s="9"/>
      <c r="K90" s="8"/>
      <c r="L90" s="10"/>
      <c r="M90" s="19" t="b">
        <f t="shared" si="0"/>
        <v>0</v>
      </c>
      <c r="N90" s="19">
        <f>IF(AND($M90,IF($H90&lt;=DATE(身障定額檢核總表!$F$7,身障定額檢核總表!$F$8,1),1,0)),1,0)</f>
        <v>0</v>
      </c>
      <c r="O90" s="19">
        <f>IF(AND(ISBLANK($I90),$M90),1,IF($E90="1.公保",
IF($I90&gt;DATE(身障定額檢核總表!$F$7,身障定額檢核總表!$F$8,1),1,0),
IF($I90&gt;=DATE(身障定額檢核總表!$F$7,身障定額檢核總表!$F$8,1),1,0)))</f>
        <v>0</v>
      </c>
      <c r="P90" s="19">
        <f>IF(AND($M90,IF($J90&lt;=DATE(身障定額檢核總表!$F$7,身障定額檢核總表!$F$8,1),1,0)),1,0)</f>
        <v>0</v>
      </c>
      <c r="Q90" s="19">
        <f t="shared" si="1"/>
        <v>0</v>
      </c>
      <c r="R90" s="19">
        <f>IF(AND($Q90,OR(IF($G90="3.重度",1,0),IF($G90="4.極重度",1,0)),IF($K90="全時",1,0),IF($L90&gt;=基本工資設定!$B$2,1,0)),1,0)</f>
        <v>0</v>
      </c>
      <c r="S90" s="19">
        <f>IF(AND($Q90,OR(IF($G90="3.重度",1,0),IF($G90="4.極重度",1,0)),IF($K90="全時",1,0),IF(基本工資設定!$B$2&gt;$L90,1,0)),1,0)</f>
        <v>0</v>
      </c>
      <c r="T90" s="19">
        <f>IF(AND($Q90,OR(IF($G90="3.重度",1,0),IF($G90="4.極重度",1,0)),IF($K90="部分工時",1,0),IF($L90&gt;=基本工資設定!$B$2,1,0)),1,0)</f>
        <v>0</v>
      </c>
      <c r="U90" s="19">
        <f>IF(AND($Q90,OR(IF($G90="3.重度",1,0),IF($G90="4.極重度",1,0)),IF($K90="部分工時",1,0),IF(AND(基本工資設定!$B$2&gt;$L90,$L90&gt;=基本工資設定!$B$3),1,0)),1,0)</f>
        <v>0</v>
      </c>
      <c r="V90" s="19">
        <f>IF(AND($Q90,OR(IF($G90="3.重度",1,0),IF($G90="4.極重度",1,0)),IF($K90="部分工時",1,0),IF(基本工資設定!$B$3&gt;$L90,1,0)),1,0)</f>
        <v>0</v>
      </c>
      <c r="W90" s="19">
        <f>IF(AND($Q90,OR(IF($G90="1.輕度",1,0),IF($G90="2.中度",1,0)),IF($K90="全時",1,0),IF($L90&gt;=基本工資設定!$B$2,1,0)),1,0)</f>
        <v>0</v>
      </c>
      <c r="X90" s="19">
        <f>IF(AND($Q90,OR(IF($G90="1.輕度",1,0),IF($G90="2.中度",1,0)),IF($K90="全時",1,0),IF(基本工資設定!$B$2&gt;$L90,1,0)),1,0)</f>
        <v>0</v>
      </c>
      <c r="Y90" s="19">
        <f>IF(AND($Q90,OR(IF($G90="1.輕度",1,0),IF($G90="2.中度",1,0)),IF($K90="部分工時",1,0),IF($L90&gt;=基本工資設定!$B$2,1,0)),1,0)</f>
        <v>0</v>
      </c>
      <c r="Z90" s="19">
        <f>IF(AND($Q90,OR(IF($G90="1.輕度",1,0),IF($G90="2.中度",1,0)),IF($K90="部分工時",1,0),IF(AND(基本工資設定!$B$2&gt;$L90,$L90&gt;=基本工資設定!$B$3),1,0)),1,0)</f>
        <v>0</v>
      </c>
      <c r="AA90" s="19">
        <f>IF(AND($Q90,OR(IF($G90="1.輕度",1,0),IF($G90="2.中度",1,0)),IF($K90="部分工時",1,0),IF(基本工資設定!$B$3&gt;$L90,1,0)),1,0)</f>
        <v>0</v>
      </c>
    </row>
    <row r="91" spans="1:27" ht="14.25">
      <c r="A91" s="19">
        <f t="shared" si="2"/>
        <v>89</v>
      </c>
      <c r="B91" s="8"/>
      <c r="C91" s="8"/>
      <c r="D91" s="9"/>
      <c r="E91" s="8"/>
      <c r="F91" s="8"/>
      <c r="G91" s="8"/>
      <c r="H91" s="9"/>
      <c r="I91" s="9"/>
      <c r="J91" s="9"/>
      <c r="K91" s="8"/>
      <c r="L91" s="10"/>
      <c r="M91" s="19" t="b">
        <f t="shared" si="0"/>
        <v>0</v>
      </c>
      <c r="N91" s="19">
        <f>IF(AND($M91,IF($H91&lt;=DATE(身障定額檢核總表!$F$7,身障定額檢核總表!$F$8,1),1,0)),1,0)</f>
        <v>0</v>
      </c>
      <c r="O91" s="19">
        <f>IF(AND(ISBLANK($I91),$M91),1,IF($E91="1.公保",
IF($I91&gt;DATE(身障定額檢核總表!$F$7,身障定額檢核總表!$F$8,1),1,0),
IF($I91&gt;=DATE(身障定額檢核總表!$F$7,身障定額檢核總表!$F$8,1),1,0)))</f>
        <v>0</v>
      </c>
      <c r="P91" s="19">
        <f>IF(AND($M91,IF($J91&lt;=DATE(身障定額檢核總表!$F$7,身障定額檢核總表!$F$8,1),1,0)),1,0)</f>
        <v>0</v>
      </c>
      <c r="Q91" s="19">
        <f t="shared" si="1"/>
        <v>0</v>
      </c>
      <c r="R91" s="19">
        <f>IF(AND($Q91,OR(IF($G91="3.重度",1,0),IF($G91="4.極重度",1,0)),IF($K91="全時",1,0),IF($L91&gt;=基本工資設定!$B$2,1,0)),1,0)</f>
        <v>0</v>
      </c>
      <c r="S91" s="19">
        <f>IF(AND($Q91,OR(IF($G91="3.重度",1,0),IF($G91="4.極重度",1,0)),IF($K91="全時",1,0),IF(基本工資設定!$B$2&gt;$L91,1,0)),1,0)</f>
        <v>0</v>
      </c>
      <c r="T91" s="19">
        <f>IF(AND($Q91,OR(IF($G91="3.重度",1,0),IF($G91="4.極重度",1,0)),IF($K91="部分工時",1,0),IF($L91&gt;=基本工資設定!$B$2,1,0)),1,0)</f>
        <v>0</v>
      </c>
      <c r="U91" s="19">
        <f>IF(AND($Q91,OR(IF($G91="3.重度",1,0),IF($G91="4.極重度",1,0)),IF($K91="部分工時",1,0),IF(AND(基本工資設定!$B$2&gt;$L91,$L91&gt;=基本工資設定!$B$3),1,0)),1,0)</f>
        <v>0</v>
      </c>
      <c r="V91" s="19">
        <f>IF(AND($Q91,OR(IF($G91="3.重度",1,0),IF($G91="4.極重度",1,0)),IF($K91="部分工時",1,0),IF(基本工資設定!$B$3&gt;$L91,1,0)),1,0)</f>
        <v>0</v>
      </c>
      <c r="W91" s="19">
        <f>IF(AND($Q91,OR(IF($G91="1.輕度",1,0),IF($G91="2.中度",1,0)),IF($K91="全時",1,0),IF($L91&gt;=基本工資設定!$B$2,1,0)),1,0)</f>
        <v>0</v>
      </c>
      <c r="X91" s="19">
        <f>IF(AND($Q91,OR(IF($G91="1.輕度",1,0),IF($G91="2.中度",1,0)),IF($K91="全時",1,0),IF(基本工資設定!$B$2&gt;$L91,1,0)),1,0)</f>
        <v>0</v>
      </c>
      <c r="Y91" s="19">
        <f>IF(AND($Q91,OR(IF($G91="1.輕度",1,0),IF($G91="2.中度",1,0)),IF($K91="部分工時",1,0),IF($L91&gt;=基本工資設定!$B$2,1,0)),1,0)</f>
        <v>0</v>
      </c>
      <c r="Z91" s="19">
        <f>IF(AND($Q91,OR(IF($G91="1.輕度",1,0),IF($G91="2.中度",1,0)),IF($K91="部分工時",1,0),IF(AND(基本工資設定!$B$2&gt;$L91,$L91&gt;=基本工資設定!$B$3),1,0)),1,0)</f>
        <v>0</v>
      </c>
      <c r="AA91" s="19">
        <f>IF(AND($Q91,OR(IF($G91="1.輕度",1,0),IF($G91="2.中度",1,0)),IF($K91="部分工時",1,0),IF(基本工資設定!$B$3&gt;$L91,1,0)),1,0)</f>
        <v>0</v>
      </c>
    </row>
    <row r="92" spans="1:27" ht="14.25">
      <c r="A92" s="19">
        <f t="shared" si="2"/>
        <v>90</v>
      </c>
      <c r="B92" s="8"/>
      <c r="C92" s="8"/>
      <c r="D92" s="9"/>
      <c r="E92" s="8"/>
      <c r="F92" s="8"/>
      <c r="G92" s="8"/>
      <c r="H92" s="9"/>
      <c r="I92" s="9"/>
      <c r="J92" s="9"/>
      <c r="K92" s="8"/>
      <c r="L92" s="10"/>
      <c r="M92" s="19" t="b">
        <f t="shared" si="0"/>
        <v>0</v>
      </c>
      <c r="N92" s="19">
        <f>IF(AND($M92,IF($H92&lt;=DATE(身障定額檢核總表!$F$7,身障定額檢核總表!$F$8,1),1,0)),1,0)</f>
        <v>0</v>
      </c>
      <c r="O92" s="19">
        <f>IF(AND(ISBLANK($I92),$M92),1,IF($E92="1.公保",
IF($I92&gt;DATE(身障定額檢核總表!$F$7,身障定額檢核總表!$F$8,1),1,0),
IF($I92&gt;=DATE(身障定額檢核總表!$F$7,身障定額檢核總表!$F$8,1),1,0)))</f>
        <v>0</v>
      </c>
      <c r="P92" s="19">
        <f>IF(AND($M92,IF($J92&lt;=DATE(身障定額檢核總表!$F$7,身障定額檢核總表!$F$8,1),1,0)),1,0)</f>
        <v>0</v>
      </c>
      <c r="Q92" s="19">
        <f t="shared" si="1"/>
        <v>0</v>
      </c>
      <c r="R92" s="19">
        <f>IF(AND($Q92,OR(IF($G92="3.重度",1,0),IF($G92="4.極重度",1,0)),IF($K92="全時",1,0),IF($L92&gt;=基本工資設定!$B$2,1,0)),1,0)</f>
        <v>0</v>
      </c>
      <c r="S92" s="19">
        <f>IF(AND($Q92,OR(IF($G92="3.重度",1,0),IF($G92="4.極重度",1,0)),IF($K92="全時",1,0),IF(基本工資設定!$B$2&gt;$L92,1,0)),1,0)</f>
        <v>0</v>
      </c>
      <c r="T92" s="19">
        <f>IF(AND($Q92,OR(IF($G92="3.重度",1,0),IF($G92="4.極重度",1,0)),IF($K92="部分工時",1,0),IF($L92&gt;=基本工資設定!$B$2,1,0)),1,0)</f>
        <v>0</v>
      </c>
      <c r="U92" s="19">
        <f>IF(AND($Q92,OR(IF($G92="3.重度",1,0),IF($G92="4.極重度",1,0)),IF($K92="部分工時",1,0),IF(AND(基本工資設定!$B$2&gt;$L92,$L92&gt;=基本工資設定!$B$3),1,0)),1,0)</f>
        <v>0</v>
      </c>
      <c r="V92" s="19">
        <f>IF(AND($Q92,OR(IF($G92="3.重度",1,0),IF($G92="4.極重度",1,0)),IF($K92="部分工時",1,0),IF(基本工資設定!$B$3&gt;$L92,1,0)),1,0)</f>
        <v>0</v>
      </c>
      <c r="W92" s="19">
        <f>IF(AND($Q92,OR(IF($G92="1.輕度",1,0),IF($G92="2.中度",1,0)),IF($K92="全時",1,0),IF($L92&gt;=基本工資設定!$B$2,1,0)),1,0)</f>
        <v>0</v>
      </c>
      <c r="X92" s="19">
        <f>IF(AND($Q92,OR(IF($G92="1.輕度",1,0),IF($G92="2.中度",1,0)),IF($K92="全時",1,0),IF(基本工資設定!$B$2&gt;$L92,1,0)),1,0)</f>
        <v>0</v>
      </c>
      <c r="Y92" s="19">
        <f>IF(AND($Q92,OR(IF($G92="1.輕度",1,0),IF($G92="2.中度",1,0)),IF($K92="部分工時",1,0),IF($L92&gt;=基本工資設定!$B$2,1,0)),1,0)</f>
        <v>0</v>
      </c>
      <c r="Z92" s="19">
        <f>IF(AND($Q92,OR(IF($G92="1.輕度",1,0),IF($G92="2.中度",1,0)),IF($K92="部分工時",1,0),IF(AND(基本工資設定!$B$2&gt;$L92,$L92&gt;=基本工資設定!$B$3),1,0)),1,0)</f>
        <v>0</v>
      </c>
      <c r="AA92" s="19">
        <f>IF(AND($Q92,OR(IF($G92="1.輕度",1,0),IF($G92="2.中度",1,0)),IF($K92="部分工時",1,0),IF(基本工資設定!$B$3&gt;$L92,1,0)),1,0)</f>
        <v>0</v>
      </c>
    </row>
    <row r="93" spans="1:27" ht="14.25">
      <c r="A93" s="19">
        <f t="shared" si="2"/>
        <v>91</v>
      </c>
      <c r="B93" s="8"/>
      <c r="C93" s="8"/>
      <c r="D93" s="9"/>
      <c r="E93" s="8"/>
      <c r="F93" s="8"/>
      <c r="G93" s="8"/>
      <c r="H93" s="9"/>
      <c r="I93" s="9"/>
      <c r="J93" s="9"/>
      <c r="K93" s="8"/>
      <c r="L93" s="10"/>
      <c r="M93" s="19" t="b">
        <f t="shared" si="0"/>
        <v>0</v>
      </c>
      <c r="N93" s="19">
        <f>IF(AND($M93,IF($H93&lt;=DATE(身障定額檢核總表!$F$7,身障定額檢核總表!$F$8,1),1,0)),1,0)</f>
        <v>0</v>
      </c>
      <c r="O93" s="19">
        <f>IF(AND(ISBLANK($I93),$M93),1,IF($E93="1.公保",
IF($I93&gt;DATE(身障定額檢核總表!$F$7,身障定額檢核總表!$F$8,1),1,0),
IF($I93&gt;=DATE(身障定額檢核總表!$F$7,身障定額檢核總表!$F$8,1),1,0)))</f>
        <v>0</v>
      </c>
      <c r="P93" s="19">
        <f>IF(AND($M93,IF($J93&lt;=DATE(身障定額檢核總表!$F$7,身障定額檢核總表!$F$8,1),1,0)),1,0)</f>
        <v>0</v>
      </c>
      <c r="Q93" s="19">
        <f t="shared" si="1"/>
        <v>0</v>
      </c>
      <c r="R93" s="19">
        <f>IF(AND($Q93,OR(IF($G93="3.重度",1,0),IF($G93="4.極重度",1,0)),IF($K93="全時",1,0),IF($L93&gt;=基本工資設定!$B$2,1,0)),1,0)</f>
        <v>0</v>
      </c>
      <c r="S93" s="19">
        <f>IF(AND($Q93,OR(IF($G93="3.重度",1,0),IF($G93="4.極重度",1,0)),IF($K93="全時",1,0),IF(基本工資設定!$B$2&gt;$L93,1,0)),1,0)</f>
        <v>0</v>
      </c>
      <c r="T93" s="19">
        <f>IF(AND($Q93,OR(IF($G93="3.重度",1,0),IF($G93="4.極重度",1,0)),IF($K93="部分工時",1,0),IF($L93&gt;=基本工資設定!$B$2,1,0)),1,0)</f>
        <v>0</v>
      </c>
      <c r="U93" s="19">
        <f>IF(AND($Q93,OR(IF($G93="3.重度",1,0),IF($G93="4.極重度",1,0)),IF($K93="部分工時",1,0),IF(AND(基本工資設定!$B$2&gt;$L93,$L93&gt;=基本工資設定!$B$3),1,0)),1,0)</f>
        <v>0</v>
      </c>
      <c r="V93" s="19">
        <f>IF(AND($Q93,OR(IF($G93="3.重度",1,0),IF($G93="4.極重度",1,0)),IF($K93="部分工時",1,0),IF(基本工資設定!$B$3&gt;$L93,1,0)),1,0)</f>
        <v>0</v>
      </c>
      <c r="W93" s="19">
        <f>IF(AND($Q93,OR(IF($G93="1.輕度",1,0),IF($G93="2.中度",1,0)),IF($K93="全時",1,0),IF($L93&gt;=基本工資設定!$B$2,1,0)),1,0)</f>
        <v>0</v>
      </c>
      <c r="X93" s="19">
        <f>IF(AND($Q93,OR(IF($G93="1.輕度",1,0),IF($G93="2.中度",1,0)),IF($K93="全時",1,0),IF(基本工資設定!$B$2&gt;$L93,1,0)),1,0)</f>
        <v>0</v>
      </c>
      <c r="Y93" s="19">
        <f>IF(AND($Q93,OR(IF($G93="1.輕度",1,0),IF($G93="2.中度",1,0)),IF($K93="部分工時",1,0),IF($L93&gt;=基本工資設定!$B$2,1,0)),1,0)</f>
        <v>0</v>
      </c>
      <c r="Z93" s="19">
        <f>IF(AND($Q93,OR(IF($G93="1.輕度",1,0),IF($G93="2.中度",1,0)),IF($K93="部分工時",1,0),IF(AND(基本工資設定!$B$2&gt;$L93,$L93&gt;=基本工資設定!$B$3),1,0)),1,0)</f>
        <v>0</v>
      </c>
      <c r="AA93" s="19">
        <f>IF(AND($Q93,OR(IF($G93="1.輕度",1,0),IF($G93="2.中度",1,0)),IF($K93="部分工時",1,0),IF(基本工資設定!$B$3&gt;$L93,1,0)),1,0)</f>
        <v>0</v>
      </c>
    </row>
    <row r="94" spans="1:27" ht="14.25">
      <c r="A94" s="19">
        <f t="shared" si="2"/>
        <v>92</v>
      </c>
      <c r="B94" s="8"/>
      <c r="C94" s="8"/>
      <c r="D94" s="9"/>
      <c r="E94" s="8"/>
      <c r="F94" s="8"/>
      <c r="G94" s="8"/>
      <c r="H94" s="9"/>
      <c r="I94" s="9"/>
      <c r="J94" s="9"/>
      <c r="K94" s="8"/>
      <c r="L94" s="10"/>
      <c r="M94" s="19" t="b">
        <f t="shared" si="0"/>
        <v>0</v>
      </c>
      <c r="N94" s="19">
        <f>IF(AND($M94,IF($H94&lt;=DATE(身障定額檢核總表!$F$7,身障定額檢核總表!$F$8,1),1,0)),1,0)</f>
        <v>0</v>
      </c>
      <c r="O94" s="19">
        <f>IF(AND(ISBLANK($I94),$M94),1,IF($E94="1.公保",
IF($I94&gt;DATE(身障定額檢核總表!$F$7,身障定額檢核總表!$F$8,1),1,0),
IF($I94&gt;=DATE(身障定額檢核總表!$F$7,身障定額檢核總表!$F$8,1),1,0)))</f>
        <v>0</v>
      </c>
      <c r="P94" s="19">
        <f>IF(AND($M94,IF($J94&lt;=DATE(身障定額檢核總表!$F$7,身障定額檢核總表!$F$8,1),1,0)),1,0)</f>
        <v>0</v>
      </c>
      <c r="Q94" s="19">
        <f t="shared" si="1"/>
        <v>0</v>
      </c>
      <c r="R94" s="19">
        <f>IF(AND($Q94,OR(IF($G94="3.重度",1,0),IF($G94="4.極重度",1,0)),IF($K94="全時",1,0),IF($L94&gt;=基本工資設定!$B$2,1,0)),1,0)</f>
        <v>0</v>
      </c>
      <c r="S94" s="19">
        <f>IF(AND($Q94,OR(IF($G94="3.重度",1,0),IF($G94="4.極重度",1,0)),IF($K94="全時",1,0),IF(基本工資設定!$B$2&gt;$L94,1,0)),1,0)</f>
        <v>0</v>
      </c>
      <c r="T94" s="19">
        <f>IF(AND($Q94,OR(IF($G94="3.重度",1,0),IF($G94="4.極重度",1,0)),IF($K94="部分工時",1,0),IF($L94&gt;=基本工資設定!$B$2,1,0)),1,0)</f>
        <v>0</v>
      </c>
      <c r="U94" s="19">
        <f>IF(AND($Q94,OR(IF($G94="3.重度",1,0),IF($G94="4.極重度",1,0)),IF($K94="部分工時",1,0),IF(AND(基本工資設定!$B$2&gt;$L94,$L94&gt;=基本工資設定!$B$3),1,0)),1,0)</f>
        <v>0</v>
      </c>
      <c r="V94" s="19">
        <f>IF(AND($Q94,OR(IF($G94="3.重度",1,0),IF($G94="4.極重度",1,0)),IF($K94="部分工時",1,0),IF(基本工資設定!$B$3&gt;$L94,1,0)),1,0)</f>
        <v>0</v>
      </c>
      <c r="W94" s="19">
        <f>IF(AND($Q94,OR(IF($G94="1.輕度",1,0),IF($G94="2.中度",1,0)),IF($K94="全時",1,0),IF($L94&gt;=基本工資設定!$B$2,1,0)),1,0)</f>
        <v>0</v>
      </c>
      <c r="X94" s="19">
        <f>IF(AND($Q94,OR(IF($G94="1.輕度",1,0),IF($G94="2.中度",1,0)),IF($K94="全時",1,0),IF(基本工資設定!$B$2&gt;$L94,1,0)),1,0)</f>
        <v>0</v>
      </c>
      <c r="Y94" s="19">
        <f>IF(AND($Q94,OR(IF($G94="1.輕度",1,0),IF($G94="2.中度",1,0)),IF($K94="部分工時",1,0),IF($L94&gt;=基本工資設定!$B$2,1,0)),1,0)</f>
        <v>0</v>
      </c>
      <c r="Z94" s="19">
        <f>IF(AND($Q94,OR(IF($G94="1.輕度",1,0),IF($G94="2.中度",1,0)),IF($K94="部分工時",1,0),IF(AND(基本工資設定!$B$2&gt;$L94,$L94&gt;=基本工資設定!$B$3),1,0)),1,0)</f>
        <v>0</v>
      </c>
      <c r="AA94" s="19">
        <f>IF(AND($Q94,OR(IF($G94="1.輕度",1,0),IF($G94="2.中度",1,0)),IF($K94="部分工時",1,0),IF(基本工資設定!$B$3&gt;$L94,1,0)),1,0)</f>
        <v>0</v>
      </c>
    </row>
    <row r="95" spans="1:27" ht="14.25">
      <c r="A95" s="19">
        <f t="shared" si="2"/>
        <v>93</v>
      </c>
      <c r="B95" s="8"/>
      <c r="C95" s="8"/>
      <c r="D95" s="9"/>
      <c r="E95" s="8"/>
      <c r="F95" s="8"/>
      <c r="G95" s="8"/>
      <c r="H95" s="9"/>
      <c r="I95" s="9"/>
      <c r="J95" s="9"/>
      <c r="K95" s="8"/>
      <c r="L95" s="10"/>
      <c r="M95" s="19" t="b">
        <f t="shared" si="0"/>
        <v>0</v>
      </c>
      <c r="N95" s="19">
        <f>IF(AND($M95,IF($H95&lt;=DATE(身障定額檢核總表!$F$7,身障定額檢核總表!$F$8,1),1,0)),1,0)</f>
        <v>0</v>
      </c>
      <c r="O95" s="19">
        <f>IF(AND(ISBLANK($I95),$M95),1,IF($E95="1.公保",
IF($I95&gt;DATE(身障定額檢核總表!$F$7,身障定額檢核總表!$F$8,1),1,0),
IF($I95&gt;=DATE(身障定額檢核總表!$F$7,身障定額檢核總表!$F$8,1),1,0)))</f>
        <v>0</v>
      </c>
      <c r="P95" s="19">
        <f>IF(AND($M95,IF($J95&lt;=DATE(身障定額檢核總表!$F$7,身障定額檢核總表!$F$8,1),1,0)),1,0)</f>
        <v>0</v>
      </c>
      <c r="Q95" s="19">
        <f t="shared" si="1"/>
        <v>0</v>
      </c>
      <c r="R95" s="19">
        <f>IF(AND($Q95,OR(IF($G95="3.重度",1,0),IF($G95="4.極重度",1,0)),IF($K95="全時",1,0),IF($L95&gt;=基本工資設定!$B$2,1,0)),1,0)</f>
        <v>0</v>
      </c>
      <c r="S95" s="19">
        <f>IF(AND($Q95,OR(IF($G95="3.重度",1,0),IF($G95="4.極重度",1,0)),IF($K95="全時",1,0),IF(基本工資設定!$B$2&gt;$L95,1,0)),1,0)</f>
        <v>0</v>
      </c>
      <c r="T95" s="19">
        <f>IF(AND($Q95,OR(IF($G95="3.重度",1,0),IF($G95="4.極重度",1,0)),IF($K95="部分工時",1,0),IF($L95&gt;=基本工資設定!$B$2,1,0)),1,0)</f>
        <v>0</v>
      </c>
      <c r="U95" s="19">
        <f>IF(AND($Q95,OR(IF($G95="3.重度",1,0),IF($G95="4.極重度",1,0)),IF($K95="部分工時",1,0),IF(AND(基本工資設定!$B$2&gt;$L95,$L95&gt;=基本工資設定!$B$3),1,0)),1,0)</f>
        <v>0</v>
      </c>
      <c r="V95" s="19">
        <f>IF(AND($Q95,OR(IF($G95="3.重度",1,0),IF($G95="4.極重度",1,0)),IF($K95="部分工時",1,0),IF(基本工資設定!$B$3&gt;$L95,1,0)),1,0)</f>
        <v>0</v>
      </c>
      <c r="W95" s="19">
        <f>IF(AND($Q95,OR(IF($G95="1.輕度",1,0),IF($G95="2.中度",1,0)),IF($K95="全時",1,0),IF($L95&gt;=基本工資設定!$B$2,1,0)),1,0)</f>
        <v>0</v>
      </c>
      <c r="X95" s="19">
        <f>IF(AND($Q95,OR(IF($G95="1.輕度",1,0),IF($G95="2.中度",1,0)),IF($K95="全時",1,0),IF(基本工資設定!$B$2&gt;$L95,1,0)),1,0)</f>
        <v>0</v>
      </c>
      <c r="Y95" s="19">
        <f>IF(AND($Q95,OR(IF($G95="1.輕度",1,0),IF($G95="2.中度",1,0)),IF($K95="部分工時",1,0),IF($L95&gt;=基本工資設定!$B$2,1,0)),1,0)</f>
        <v>0</v>
      </c>
      <c r="Z95" s="19">
        <f>IF(AND($Q95,OR(IF($G95="1.輕度",1,0),IF($G95="2.中度",1,0)),IF($K95="部分工時",1,0),IF(AND(基本工資設定!$B$2&gt;$L95,$L95&gt;=基本工資設定!$B$3),1,0)),1,0)</f>
        <v>0</v>
      </c>
      <c r="AA95" s="19">
        <f>IF(AND($Q95,OR(IF($G95="1.輕度",1,0),IF($G95="2.中度",1,0)),IF($K95="部分工時",1,0),IF(基本工資設定!$B$3&gt;$L95,1,0)),1,0)</f>
        <v>0</v>
      </c>
    </row>
    <row r="96" spans="1:27" ht="14.25">
      <c r="A96" s="19">
        <f t="shared" si="2"/>
        <v>94</v>
      </c>
      <c r="B96" s="8"/>
      <c r="C96" s="8"/>
      <c r="D96" s="9"/>
      <c r="E96" s="8"/>
      <c r="F96" s="8"/>
      <c r="G96" s="8"/>
      <c r="H96" s="9"/>
      <c r="I96" s="9"/>
      <c r="J96" s="9"/>
      <c r="K96" s="8"/>
      <c r="L96" s="10"/>
      <c r="M96" s="19" t="b">
        <f t="shared" si="0"/>
        <v>0</v>
      </c>
      <c r="N96" s="19">
        <f>IF(AND($M96,IF($H96&lt;=DATE(身障定額檢核總表!$F$7,身障定額檢核總表!$F$8,1),1,0)),1,0)</f>
        <v>0</v>
      </c>
      <c r="O96" s="19">
        <f>IF(AND(ISBLANK($I96),$M96),1,IF($E96="1.公保",
IF($I96&gt;DATE(身障定額檢核總表!$F$7,身障定額檢核總表!$F$8,1),1,0),
IF($I96&gt;=DATE(身障定額檢核總表!$F$7,身障定額檢核總表!$F$8,1),1,0)))</f>
        <v>0</v>
      </c>
      <c r="P96" s="19">
        <f>IF(AND($M96,IF($J96&lt;=DATE(身障定額檢核總表!$F$7,身障定額檢核總表!$F$8,1),1,0)),1,0)</f>
        <v>0</v>
      </c>
      <c r="Q96" s="19">
        <f t="shared" si="1"/>
        <v>0</v>
      </c>
      <c r="R96" s="19">
        <f>IF(AND($Q96,OR(IF($G96="3.重度",1,0),IF($G96="4.極重度",1,0)),IF($K96="全時",1,0),IF($L96&gt;=基本工資設定!$B$2,1,0)),1,0)</f>
        <v>0</v>
      </c>
      <c r="S96" s="19">
        <f>IF(AND($Q96,OR(IF($G96="3.重度",1,0),IF($G96="4.極重度",1,0)),IF($K96="全時",1,0),IF(基本工資設定!$B$2&gt;$L96,1,0)),1,0)</f>
        <v>0</v>
      </c>
      <c r="T96" s="19">
        <f>IF(AND($Q96,OR(IF($G96="3.重度",1,0),IF($G96="4.極重度",1,0)),IF($K96="部分工時",1,0),IF($L96&gt;=基本工資設定!$B$2,1,0)),1,0)</f>
        <v>0</v>
      </c>
      <c r="U96" s="19">
        <f>IF(AND($Q96,OR(IF($G96="3.重度",1,0),IF($G96="4.極重度",1,0)),IF($K96="部分工時",1,0),IF(AND(基本工資設定!$B$2&gt;$L96,$L96&gt;=基本工資設定!$B$3),1,0)),1,0)</f>
        <v>0</v>
      </c>
      <c r="V96" s="19">
        <f>IF(AND($Q96,OR(IF($G96="3.重度",1,0),IF($G96="4.極重度",1,0)),IF($K96="部分工時",1,0),IF(基本工資設定!$B$3&gt;$L96,1,0)),1,0)</f>
        <v>0</v>
      </c>
      <c r="W96" s="19">
        <f>IF(AND($Q96,OR(IF($G96="1.輕度",1,0),IF($G96="2.中度",1,0)),IF($K96="全時",1,0),IF($L96&gt;=基本工資設定!$B$2,1,0)),1,0)</f>
        <v>0</v>
      </c>
      <c r="X96" s="19">
        <f>IF(AND($Q96,OR(IF($G96="1.輕度",1,0),IF($G96="2.中度",1,0)),IF($K96="全時",1,0),IF(基本工資設定!$B$2&gt;$L96,1,0)),1,0)</f>
        <v>0</v>
      </c>
      <c r="Y96" s="19">
        <f>IF(AND($Q96,OR(IF($G96="1.輕度",1,0),IF($G96="2.中度",1,0)),IF($K96="部分工時",1,0),IF($L96&gt;=基本工資設定!$B$2,1,0)),1,0)</f>
        <v>0</v>
      </c>
      <c r="Z96" s="19">
        <f>IF(AND($Q96,OR(IF($G96="1.輕度",1,0),IF($G96="2.中度",1,0)),IF($K96="部分工時",1,0),IF(AND(基本工資設定!$B$2&gt;$L96,$L96&gt;=基本工資設定!$B$3),1,0)),1,0)</f>
        <v>0</v>
      </c>
      <c r="AA96" s="19">
        <f>IF(AND($Q96,OR(IF($G96="1.輕度",1,0),IF($G96="2.中度",1,0)),IF($K96="部分工時",1,0),IF(基本工資設定!$B$3&gt;$L96,1,0)),1,0)</f>
        <v>0</v>
      </c>
    </row>
    <row r="97" spans="1:27" ht="14.25">
      <c r="A97" s="19">
        <f t="shared" si="2"/>
        <v>95</v>
      </c>
      <c r="B97" s="8"/>
      <c r="C97" s="8"/>
      <c r="D97" s="9"/>
      <c r="E97" s="8"/>
      <c r="F97" s="8"/>
      <c r="G97" s="8"/>
      <c r="H97" s="9"/>
      <c r="I97" s="9"/>
      <c r="J97" s="9"/>
      <c r="K97" s="8"/>
      <c r="L97" s="10"/>
      <c r="M97" s="19" t="b">
        <f t="shared" si="0"/>
        <v>0</v>
      </c>
      <c r="N97" s="19">
        <f>IF(AND($M97,IF($H97&lt;=DATE(身障定額檢核總表!$F$7,身障定額檢核總表!$F$8,1),1,0)),1,0)</f>
        <v>0</v>
      </c>
      <c r="O97" s="19">
        <f>IF(AND(ISBLANK($I97),$M97),1,IF($E97="1.公保",
IF($I97&gt;DATE(身障定額檢核總表!$F$7,身障定額檢核總表!$F$8,1),1,0),
IF($I97&gt;=DATE(身障定額檢核總表!$F$7,身障定額檢核總表!$F$8,1),1,0)))</f>
        <v>0</v>
      </c>
      <c r="P97" s="19">
        <f>IF(AND($M97,IF($J97&lt;=DATE(身障定額檢核總表!$F$7,身障定額檢核總表!$F$8,1),1,0)),1,0)</f>
        <v>0</v>
      </c>
      <c r="Q97" s="19">
        <f t="shared" si="1"/>
        <v>0</v>
      </c>
      <c r="R97" s="19">
        <f>IF(AND($Q97,OR(IF($G97="3.重度",1,0),IF($G97="4.極重度",1,0)),IF($K97="全時",1,0),IF($L97&gt;=基本工資設定!$B$2,1,0)),1,0)</f>
        <v>0</v>
      </c>
      <c r="S97" s="19">
        <f>IF(AND($Q97,OR(IF($G97="3.重度",1,0),IF($G97="4.極重度",1,0)),IF($K97="全時",1,0),IF(基本工資設定!$B$2&gt;$L97,1,0)),1,0)</f>
        <v>0</v>
      </c>
      <c r="T97" s="19">
        <f>IF(AND($Q97,OR(IF($G97="3.重度",1,0),IF($G97="4.極重度",1,0)),IF($K97="部分工時",1,0),IF($L97&gt;=基本工資設定!$B$2,1,0)),1,0)</f>
        <v>0</v>
      </c>
      <c r="U97" s="19">
        <f>IF(AND($Q97,OR(IF($G97="3.重度",1,0),IF($G97="4.極重度",1,0)),IF($K97="部分工時",1,0),IF(AND(基本工資設定!$B$2&gt;$L97,$L97&gt;=基本工資設定!$B$3),1,0)),1,0)</f>
        <v>0</v>
      </c>
      <c r="V97" s="19">
        <f>IF(AND($Q97,OR(IF($G97="3.重度",1,0),IF($G97="4.極重度",1,0)),IF($K97="部分工時",1,0),IF(基本工資設定!$B$3&gt;$L97,1,0)),1,0)</f>
        <v>0</v>
      </c>
      <c r="W97" s="19">
        <f>IF(AND($Q97,OR(IF($G97="1.輕度",1,0),IF($G97="2.中度",1,0)),IF($K97="全時",1,0),IF($L97&gt;=基本工資設定!$B$2,1,0)),1,0)</f>
        <v>0</v>
      </c>
      <c r="X97" s="19">
        <f>IF(AND($Q97,OR(IF($G97="1.輕度",1,0),IF($G97="2.中度",1,0)),IF($K97="全時",1,0),IF(基本工資設定!$B$2&gt;$L97,1,0)),1,0)</f>
        <v>0</v>
      </c>
      <c r="Y97" s="19">
        <f>IF(AND($Q97,OR(IF($G97="1.輕度",1,0),IF($G97="2.中度",1,0)),IF($K97="部分工時",1,0),IF($L97&gt;=基本工資設定!$B$2,1,0)),1,0)</f>
        <v>0</v>
      </c>
      <c r="Z97" s="19">
        <f>IF(AND($Q97,OR(IF($G97="1.輕度",1,0),IF($G97="2.中度",1,0)),IF($K97="部分工時",1,0),IF(AND(基本工資設定!$B$2&gt;$L97,$L97&gt;=基本工資設定!$B$3),1,0)),1,0)</f>
        <v>0</v>
      </c>
      <c r="AA97" s="19">
        <f>IF(AND($Q97,OR(IF($G97="1.輕度",1,0),IF($G97="2.中度",1,0)),IF($K97="部分工時",1,0),IF(基本工資設定!$B$3&gt;$L97,1,0)),1,0)</f>
        <v>0</v>
      </c>
    </row>
    <row r="98" spans="1:27" ht="14.25">
      <c r="A98" s="19">
        <f t="shared" si="2"/>
        <v>96</v>
      </c>
      <c r="B98" s="8"/>
      <c r="C98" s="8"/>
      <c r="D98" s="9"/>
      <c r="E98" s="8"/>
      <c r="F98" s="8"/>
      <c r="G98" s="8"/>
      <c r="H98" s="9"/>
      <c r="I98" s="9"/>
      <c r="J98" s="9"/>
      <c r="K98" s="8"/>
      <c r="L98" s="10"/>
      <c r="M98" s="19" t="b">
        <f t="shared" si="0"/>
        <v>0</v>
      </c>
      <c r="N98" s="19">
        <f>IF(AND($M98,IF($H98&lt;=DATE(身障定額檢核總表!$F$7,身障定額檢核總表!$F$8,1),1,0)),1,0)</f>
        <v>0</v>
      </c>
      <c r="O98" s="19">
        <f>IF(AND(ISBLANK($I98),$M98),1,IF($E98="1.公保",
IF($I98&gt;DATE(身障定額檢核總表!$F$7,身障定額檢核總表!$F$8,1),1,0),
IF($I98&gt;=DATE(身障定額檢核總表!$F$7,身障定額檢核總表!$F$8,1),1,0)))</f>
        <v>0</v>
      </c>
      <c r="P98" s="19">
        <f>IF(AND($M98,IF($J98&lt;=DATE(身障定額檢核總表!$F$7,身障定額檢核總表!$F$8,1),1,0)),1,0)</f>
        <v>0</v>
      </c>
      <c r="Q98" s="19">
        <f t="shared" si="1"/>
        <v>0</v>
      </c>
      <c r="R98" s="19">
        <f>IF(AND($Q98,OR(IF($G98="3.重度",1,0),IF($G98="4.極重度",1,0)),IF($K98="全時",1,0),IF($L98&gt;=基本工資設定!$B$2,1,0)),1,0)</f>
        <v>0</v>
      </c>
      <c r="S98" s="19">
        <f>IF(AND($Q98,OR(IF($G98="3.重度",1,0),IF($G98="4.極重度",1,0)),IF($K98="全時",1,0),IF(基本工資設定!$B$2&gt;$L98,1,0)),1,0)</f>
        <v>0</v>
      </c>
      <c r="T98" s="19">
        <f>IF(AND($Q98,OR(IF($G98="3.重度",1,0),IF($G98="4.極重度",1,0)),IF($K98="部分工時",1,0),IF($L98&gt;=基本工資設定!$B$2,1,0)),1,0)</f>
        <v>0</v>
      </c>
      <c r="U98" s="19">
        <f>IF(AND($Q98,OR(IF($G98="3.重度",1,0),IF($G98="4.極重度",1,0)),IF($K98="部分工時",1,0),IF(AND(基本工資設定!$B$2&gt;$L98,$L98&gt;=基本工資設定!$B$3),1,0)),1,0)</f>
        <v>0</v>
      </c>
      <c r="V98" s="19">
        <f>IF(AND($Q98,OR(IF($G98="3.重度",1,0),IF($G98="4.極重度",1,0)),IF($K98="部分工時",1,0),IF(基本工資設定!$B$3&gt;$L98,1,0)),1,0)</f>
        <v>0</v>
      </c>
      <c r="W98" s="19">
        <f>IF(AND($Q98,OR(IF($G98="1.輕度",1,0),IF($G98="2.中度",1,0)),IF($K98="全時",1,0),IF($L98&gt;=基本工資設定!$B$2,1,0)),1,0)</f>
        <v>0</v>
      </c>
      <c r="X98" s="19">
        <f>IF(AND($Q98,OR(IF($G98="1.輕度",1,0),IF($G98="2.中度",1,0)),IF($K98="全時",1,0),IF(基本工資設定!$B$2&gt;$L98,1,0)),1,0)</f>
        <v>0</v>
      </c>
      <c r="Y98" s="19">
        <f>IF(AND($Q98,OR(IF($G98="1.輕度",1,0),IF($G98="2.中度",1,0)),IF($K98="部分工時",1,0),IF($L98&gt;=基本工資設定!$B$2,1,0)),1,0)</f>
        <v>0</v>
      </c>
      <c r="Z98" s="19">
        <f>IF(AND($Q98,OR(IF($G98="1.輕度",1,0),IF($G98="2.中度",1,0)),IF($K98="部分工時",1,0),IF(AND(基本工資設定!$B$2&gt;$L98,$L98&gt;=基本工資設定!$B$3),1,0)),1,0)</f>
        <v>0</v>
      </c>
      <c r="AA98" s="19">
        <f>IF(AND($Q98,OR(IF($G98="1.輕度",1,0),IF($G98="2.中度",1,0)),IF($K98="部分工時",1,0),IF(基本工資設定!$B$3&gt;$L98,1,0)),1,0)</f>
        <v>0</v>
      </c>
    </row>
    <row r="99" spans="1:27" ht="14.25">
      <c r="A99" s="19">
        <f t="shared" si="2"/>
        <v>97</v>
      </c>
      <c r="B99" s="8"/>
      <c r="C99" s="8"/>
      <c r="D99" s="9"/>
      <c r="E99" s="8"/>
      <c r="F99" s="8"/>
      <c r="G99" s="8"/>
      <c r="H99" s="9"/>
      <c r="I99" s="9"/>
      <c r="J99" s="9"/>
      <c r="K99" s="8"/>
      <c r="L99" s="10"/>
      <c r="M99" s="19" t="b">
        <f t="shared" si="0"/>
        <v>0</v>
      </c>
      <c r="N99" s="19">
        <f>IF(AND($M99,IF($H99&lt;=DATE(身障定額檢核總表!$F$7,身障定額檢核總表!$F$8,1),1,0)),1,0)</f>
        <v>0</v>
      </c>
      <c r="O99" s="19">
        <f>IF(AND(ISBLANK($I99),$M99),1,IF($E99="1.公保",
IF($I99&gt;DATE(身障定額檢核總表!$F$7,身障定額檢核總表!$F$8,1),1,0),
IF($I99&gt;=DATE(身障定額檢核總表!$F$7,身障定額檢核總表!$F$8,1),1,0)))</f>
        <v>0</v>
      </c>
      <c r="P99" s="19">
        <f>IF(AND($M99,IF($J99&lt;=DATE(身障定額檢核總表!$F$7,身障定額檢核總表!$F$8,1),1,0)),1,0)</f>
        <v>0</v>
      </c>
      <c r="Q99" s="19">
        <f t="shared" si="1"/>
        <v>0</v>
      </c>
      <c r="R99" s="19">
        <f>IF(AND($Q99,OR(IF($G99="3.重度",1,0),IF($G99="4.極重度",1,0)),IF($K99="全時",1,0),IF($L99&gt;=基本工資設定!$B$2,1,0)),1,0)</f>
        <v>0</v>
      </c>
      <c r="S99" s="19">
        <f>IF(AND($Q99,OR(IF($G99="3.重度",1,0),IF($G99="4.極重度",1,0)),IF($K99="全時",1,0),IF(基本工資設定!$B$2&gt;$L99,1,0)),1,0)</f>
        <v>0</v>
      </c>
      <c r="T99" s="19">
        <f>IF(AND($Q99,OR(IF($G99="3.重度",1,0),IF($G99="4.極重度",1,0)),IF($K99="部分工時",1,0),IF($L99&gt;=基本工資設定!$B$2,1,0)),1,0)</f>
        <v>0</v>
      </c>
      <c r="U99" s="19">
        <f>IF(AND($Q99,OR(IF($G99="3.重度",1,0),IF($G99="4.極重度",1,0)),IF($K99="部分工時",1,0),IF(AND(基本工資設定!$B$2&gt;$L99,$L99&gt;=基本工資設定!$B$3),1,0)),1,0)</f>
        <v>0</v>
      </c>
      <c r="V99" s="19">
        <f>IF(AND($Q99,OR(IF($G99="3.重度",1,0),IF($G99="4.極重度",1,0)),IF($K99="部分工時",1,0),IF(基本工資設定!$B$3&gt;$L99,1,0)),1,0)</f>
        <v>0</v>
      </c>
      <c r="W99" s="19">
        <f>IF(AND($Q99,OR(IF($G99="1.輕度",1,0),IF($G99="2.中度",1,0)),IF($K99="全時",1,0),IF($L99&gt;=基本工資設定!$B$2,1,0)),1,0)</f>
        <v>0</v>
      </c>
      <c r="X99" s="19">
        <f>IF(AND($Q99,OR(IF($G99="1.輕度",1,0),IF($G99="2.中度",1,0)),IF($K99="全時",1,0),IF(基本工資設定!$B$2&gt;$L99,1,0)),1,0)</f>
        <v>0</v>
      </c>
      <c r="Y99" s="19">
        <f>IF(AND($Q99,OR(IF($G99="1.輕度",1,0),IF($G99="2.中度",1,0)),IF($K99="部分工時",1,0),IF($L99&gt;=基本工資設定!$B$2,1,0)),1,0)</f>
        <v>0</v>
      </c>
      <c r="Z99" s="19">
        <f>IF(AND($Q99,OR(IF($G99="1.輕度",1,0),IF($G99="2.中度",1,0)),IF($K99="部分工時",1,0),IF(AND(基本工資設定!$B$2&gt;$L99,$L99&gt;=基本工資設定!$B$3),1,0)),1,0)</f>
        <v>0</v>
      </c>
      <c r="AA99" s="19">
        <f>IF(AND($Q99,OR(IF($G99="1.輕度",1,0),IF($G99="2.中度",1,0)),IF($K99="部分工時",1,0),IF(基本工資設定!$B$3&gt;$L99,1,0)),1,0)</f>
        <v>0</v>
      </c>
    </row>
    <row r="100" spans="1:27" ht="14.25">
      <c r="A100" s="19">
        <f t="shared" si="2"/>
        <v>98</v>
      </c>
      <c r="B100" s="8"/>
      <c r="C100" s="8"/>
      <c r="D100" s="9"/>
      <c r="E100" s="8"/>
      <c r="F100" s="8"/>
      <c r="G100" s="8"/>
      <c r="H100" s="9"/>
      <c r="I100" s="9"/>
      <c r="J100" s="9"/>
      <c r="K100" s="8"/>
      <c r="L100" s="10"/>
      <c r="M100" s="19" t="b">
        <f t="shared" si="0"/>
        <v>0</v>
      </c>
      <c r="N100" s="19">
        <f>IF(AND($M100,IF($H100&lt;=DATE(身障定額檢核總表!$F$7,身障定額檢核總表!$F$8,1),1,0)),1,0)</f>
        <v>0</v>
      </c>
      <c r="O100" s="19">
        <f>IF(AND(ISBLANK($I100),$M100),1,IF($E100="1.公保",
IF($I100&gt;DATE(身障定額檢核總表!$F$7,身障定額檢核總表!$F$8,1),1,0),
IF($I100&gt;=DATE(身障定額檢核總表!$F$7,身障定額檢核總表!$F$8,1),1,0)))</f>
        <v>0</v>
      </c>
      <c r="P100" s="19">
        <f>IF(AND($M100,IF($J100&lt;=DATE(身障定額檢核總表!$F$7,身障定額檢核總表!$F$8,1),1,0)),1,0)</f>
        <v>0</v>
      </c>
      <c r="Q100" s="19">
        <f t="shared" si="1"/>
        <v>0</v>
      </c>
      <c r="R100" s="19">
        <f>IF(AND($Q100,OR(IF($G100="3.重度",1,0),IF($G100="4.極重度",1,0)),IF($K100="全時",1,0),IF($L100&gt;=基本工資設定!$B$2,1,0)),1,0)</f>
        <v>0</v>
      </c>
      <c r="S100" s="19">
        <f>IF(AND($Q100,OR(IF($G100="3.重度",1,0),IF($G100="4.極重度",1,0)),IF($K100="全時",1,0),IF(基本工資設定!$B$2&gt;$L100,1,0)),1,0)</f>
        <v>0</v>
      </c>
      <c r="T100" s="19">
        <f>IF(AND($Q100,OR(IF($G100="3.重度",1,0),IF($G100="4.極重度",1,0)),IF($K100="部分工時",1,0),IF($L100&gt;=基本工資設定!$B$2,1,0)),1,0)</f>
        <v>0</v>
      </c>
      <c r="U100" s="19">
        <f>IF(AND($Q100,OR(IF($G100="3.重度",1,0),IF($G100="4.極重度",1,0)),IF($K100="部分工時",1,0),IF(AND(基本工資設定!$B$2&gt;$L100,$L100&gt;=基本工資設定!$B$3),1,0)),1,0)</f>
        <v>0</v>
      </c>
      <c r="V100" s="19">
        <f>IF(AND($Q100,OR(IF($G100="3.重度",1,0),IF($G100="4.極重度",1,0)),IF($K100="部分工時",1,0),IF(基本工資設定!$B$3&gt;$L100,1,0)),1,0)</f>
        <v>0</v>
      </c>
      <c r="W100" s="19">
        <f>IF(AND($Q100,OR(IF($G100="1.輕度",1,0),IF($G100="2.中度",1,0)),IF($K100="全時",1,0),IF($L100&gt;=基本工資設定!$B$2,1,0)),1,0)</f>
        <v>0</v>
      </c>
      <c r="X100" s="19">
        <f>IF(AND($Q100,OR(IF($G100="1.輕度",1,0),IF($G100="2.中度",1,0)),IF($K100="全時",1,0),IF(基本工資設定!$B$2&gt;$L100,1,0)),1,0)</f>
        <v>0</v>
      </c>
      <c r="Y100" s="19">
        <f>IF(AND($Q100,OR(IF($G100="1.輕度",1,0),IF($G100="2.中度",1,0)),IF($K100="部分工時",1,0),IF($L100&gt;=基本工資設定!$B$2,1,0)),1,0)</f>
        <v>0</v>
      </c>
      <c r="Z100" s="19">
        <f>IF(AND($Q100,OR(IF($G100="1.輕度",1,0),IF($G100="2.中度",1,0)),IF($K100="部分工時",1,0),IF(AND(基本工資設定!$B$2&gt;$L100,$L100&gt;=基本工資設定!$B$3),1,0)),1,0)</f>
        <v>0</v>
      </c>
      <c r="AA100" s="19">
        <f>IF(AND($Q100,OR(IF($G100="1.輕度",1,0),IF($G100="2.中度",1,0)),IF($K100="部分工時",1,0),IF(基本工資設定!$B$3&gt;$L100,1,0)),1,0)</f>
        <v>0</v>
      </c>
    </row>
    <row r="101" spans="1:27" ht="14.25">
      <c r="A101" s="19">
        <f t="shared" si="2"/>
        <v>99</v>
      </c>
      <c r="B101" s="8"/>
      <c r="C101" s="8"/>
      <c r="D101" s="9"/>
      <c r="E101" s="8"/>
      <c r="F101" s="8"/>
      <c r="G101" s="8"/>
      <c r="H101" s="9"/>
      <c r="I101" s="9"/>
      <c r="J101" s="9"/>
      <c r="K101" s="8"/>
      <c r="L101" s="10"/>
      <c r="M101" s="19" t="b">
        <f t="shared" si="0"/>
        <v>0</v>
      </c>
      <c r="N101" s="19">
        <f>IF(AND($M101,IF($H101&lt;=DATE(身障定額檢核總表!$F$7,身障定額檢核總表!$F$8,1),1,0)),1,0)</f>
        <v>0</v>
      </c>
      <c r="O101" s="19">
        <f>IF(AND(ISBLANK($I101),$M101),1,IF($E101="1.公保",
IF($I101&gt;DATE(身障定額檢核總表!$F$7,身障定額檢核總表!$F$8,1),1,0),
IF($I101&gt;=DATE(身障定額檢核總表!$F$7,身障定額檢核總表!$F$8,1),1,0)))</f>
        <v>0</v>
      </c>
      <c r="P101" s="19">
        <f>IF(AND($M101,IF($J101&lt;=DATE(身障定額檢核總表!$F$7,身障定額檢核總表!$F$8,1),1,0)),1,0)</f>
        <v>0</v>
      </c>
      <c r="Q101" s="19">
        <f t="shared" si="1"/>
        <v>0</v>
      </c>
      <c r="R101" s="19">
        <f>IF(AND($Q101,OR(IF($G101="3.重度",1,0),IF($G101="4.極重度",1,0)),IF($K101="全時",1,0),IF($L101&gt;=基本工資設定!$B$2,1,0)),1,0)</f>
        <v>0</v>
      </c>
      <c r="S101" s="19">
        <f>IF(AND($Q101,OR(IF($G101="3.重度",1,0),IF($G101="4.極重度",1,0)),IF($K101="全時",1,0),IF(基本工資設定!$B$2&gt;$L101,1,0)),1,0)</f>
        <v>0</v>
      </c>
      <c r="T101" s="19">
        <f>IF(AND($Q101,OR(IF($G101="3.重度",1,0),IF($G101="4.極重度",1,0)),IF($K101="部分工時",1,0),IF($L101&gt;=基本工資設定!$B$2,1,0)),1,0)</f>
        <v>0</v>
      </c>
      <c r="U101" s="19">
        <f>IF(AND($Q101,OR(IF($G101="3.重度",1,0),IF($G101="4.極重度",1,0)),IF($K101="部分工時",1,0),IF(AND(基本工資設定!$B$2&gt;$L101,$L101&gt;=基本工資設定!$B$3),1,0)),1,0)</f>
        <v>0</v>
      </c>
      <c r="V101" s="19">
        <f>IF(AND($Q101,OR(IF($G101="3.重度",1,0),IF($G101="4.極重度",1,0)),IF($K101="部分工時",1,0),IF(基本工資設定!$B$3&gt;$L101,1,0)),1,0)</f>
        <v>0</v>
      </c>
      <c r="W101" s="19">
        <f>IF(AND($Q101,OR(IF($G101="1.輕度",1,0),IF($G101="2.中度",1,0)),IF($K101="全時",1,0),IF($L101&gt;=基本工資設定!$B$2,1,0)),1,0)</f>
        <v>0</v>
      </c>
      <c r="X101" s="19">
        <f>IF(AND($Q101,OR(IF($G101="1.輕度",1,0),IF($G101="2.中度",1,0)),IF($K101="全時",1,0),IF(基本工資設定!$B$2&gt;$L101,1,0)),1,0)</f>
        <v>0</v>
      </c>
      <c r="Y101" s="19">
        <f>IF(AND($Q101,OR(IF($G101="1.輕度",1,0),IF($G101="2.中度",1,0)),IF($K101="部分工時",1,0),IF($L101&gt;=基本工資設定!$B$2,1,0)),1,0)</f>
        <v>0</v>
      </c>
      <c r="Z101" s="19">
        <f>IF(AND($Q101,OR(IF($G101="1.輕度",1,0),IF($G101="2.中度",1,0)),IF($K101="部分工時",1,0),IF(AND(基本工資設定!$B$2&gt;$L101,$L101&gt;=基本工資設定!$B$3),1,0)),1,0)</f>
        <v>0</v>
      </c>
      <c r="AA101" s="19">
        <f>IF(AND($Q101,OR(IF($G101="1.輕度",1,0),IF($G101="2.中度",1,0)),IF($K101="部分工時",1,0),IF(基本工資設定!$B$3&gt;$L101,1,0)),1,0)</f>
        <v>0</v>
      </c>
    </row>
    <row r="102" spans="1:27" ht="14.25">
      <c r="A102" s="19">
        <f t="shared" si="2"/>
        <v>100</v>
      </c>
      <c r="B102" s="8"/>
      <c r="C102" s="8"/>
      <c r="D102" s="9"/>
      <c r="E102" s="8"/>
      <c r="F102" s="8"/>
      <c r="G102" s="8"/>
      <c r="H102" s="9"/>
      <c r="I102" s="9"/>
      <c r="J102" s="9"/>
      <c r="K102" s="8"/>
      <c r="L102" s="10"/>
      <c r="M102" s="19" t="b">
        <f t="shared" si="0"/>
        <v>0</v>
      </c>
      <c r="N102" s="19">
        <f>IF(AND($M102,IF($H102&lt;=DATE(身障定額檢核總表!$F$7,身障定額檢核總表!$F$8,1),1,0)),1,0)</f>
        <v>0</v>
      </c>
      <c r="O102" s="19">
        <f>IF(AND(ISBLANK($I102),$M102),1,IF($E102="1.公保",
IF($I102&gt;DATE(身障定額檢核總表!$F$7,身障定額檢核總表!$F$8,1),1,0),
IF($I102&gt;=DATE(身障定額檢核總表!$F$7,身障定額檢核總表!$F$8,1),1,0)))</f>
        <v>0</v>
      </c>
      <c r="P102" s="19">
        <f>IF(AND($M102,IF($J102&lt;=DATE(身障定額檢核總表!$F$7,身障定額檢核總表!$F$8,1),1,0)),1,0)</f>
        <v>0</v>
      </c>
      <c r="Q102" s="19">
        <f t="shared" si="1"/>
        <v>0</v>
      </c>
      <c r="R102" s="19">
        <f>IF(AND($Q102,OR(IF($G102="3.重度",1,0),IF($G102="4.極重度",1,0)),IF($K102="全時",1,0),IF($L102&gt;=基本工資設定!$B$2,1,0)),1,0)</f>
        <v>0</v>
      </c>
      <c r="S102" s="19">
        <f>IF(AND($Q102,OR(IF($G102="3.重度",1,0),IF($G102="4.極重度",1,0)),IF($K102="全時",1,0),IF(基本工資設定!$B$2&gt;$L102,1,0)),1,0)</f>
        <v>0</v>
      </c>
      <c r="T102" s="19">
        <f>IF(AND($Q102,OR(IF($G102="3.重度",1,0),IF($G102="4.極重度",1,0)),IF($K102="部分工時",1,0),IF($L102&gt;=基本工資設定!$B$2,1,0)),1,0)</f>
        <v>0</v>
      </c>
      <c r="U102" s="19">
        <f>IF(AND($Q102,OR(IF($G102="3.重度",1,0),IF($G102="4.極重度",1,0)),IF($K102="部分工時",1,0),IF(AND(基本工資設定!$B$2&gt;$L102,$L102&gt;=基本工資設定!$B$3),1,0)),1,0)</f>
        <v>0</v>
      </c>
      <c r="V102" s="19">
        <f>IF(AND($Q102,OR(IF($G102="3.重度",1,0),IF($G102="4.極重度",1,0)),IF($K102="部分工時",1,0),IF(基本工資設定!$B$3&gt;$L102,1,0)),1,0)</f>
        <v>0</v>
      </c>
      <c r="W102" s="19">
        <f>IF(AND($Q102,OR(IF($G102="1.輕度",1,0),IF($G102="2.中度",1,0)),IF($K102="全時",1,0),IF($L102&gt;=基本工資設定!$B$2,1,0)),1,0)</f>
        <v>0</v>
      </c>
      <c r="X102" s="19">
        <f>IF(AND($Q102,OR(IF($G102="1.輕度",1,0),IF($G102="2.中度",1,0)),IF($K102="全時",1,0),IF(基本工資設定!$B$2&gt;$L102,1,0)),1,0)</f>
        <v>0</v>
      </c>
      <c r="Y102" s="19">
        <f>IF(AND($Q102,OR(IF($G102="1.輕度",1,0),IF($G102="2.中度",1,0)),IF($K102="部分工時",1,0),IF($L102&gt;=基本工資設定!$B$2,1,0)),1,0)</f>
        <v>0</v>
      </c>
      <c r="Z102" s="19">
        <f>IF(AND($Q102,OR(IF($G102="1.輕度",1,0),IF($G102="2.中度",1,0)),IF($K102="部分工時",1,0),IF(AND(基本工資設定!$B$2&gt;$L102,$L102&gt;=基本工資設定!$B$3),1,0)),1,0)</f>
        <v>0</v>
      </c>
      <c r="AA102" s="19">
        <f>IF(AND($Q102,OR(IF($G102="1.輕度",1,0),IF($G102="2.中度",1,0)),IF($K102="部分工時",1,0),IF(基本工資設定!$B$3&gt;$L102,1,0)),1,0)</f>
        <v>0</v>
      </c>
    </row>
    <row r="103" spans="1:27" ht="14.25">
      <c r="A103" s="19">
        <f t="shared" si="2"/>
        <v>101</v>
      </c>
      <c r="B103" s="8"/>
      <c r="C103" s="8"/>
      <c r="D103" s="9"/>
      <c r="E103" s="8"/>
      <c r="F103" s="8"/>
      <c r="G103" s="8"/>
      <c r="H103" s="9"/>
      <c r="I103" s="9"/>
      <c r="J103" s="9"/>
      <c r="K103" s="8"/>
      <c r="L103" s="10"/>
      <c r="M103" s="19" t="b">
        <f t="shared" si="0"/>
        <v>0</v>
      </c>
      <c r="N103" s="19">
        <f>IF(AND($M103,IF($H103&lt;=DATE(身障定額檢核總表!$F$7,身障定額檢核總表!$F$8,1),1,0)),1,0)</f>
        <v>0</v>
      </c>
      <c r="O103" s="19">
        <f>IF(AND(ISBLANK($I103),$M103),1,IF($E103="1.公保",
IF($I103&gt;DATE(身障定額檢核總表!$F$7,身障定額檢核總表!$F$8,1),1,0),
IF($I103&gt;=DATE(身障定額檢核總表!$F$7,身障定額檢核總表!$F$8,1),1,0)))</f>
        <v>0</v>
      </c>
      <c r="P103" s="19">
        <f>IF(AND($M103,IF($J103&lt;=DATE(身障定額檢核總表!$F$7,身障定額檢核總表!$F$8,1),1,0)),1,0)</f>
        <v>0</v>
      </c>
      <c r="Q103" s="19">
        <f t="shared" si="1"/>
        <v>0</v>
      </c>
      <c r="R103" s="19">
        <f>IF(AND($Q103,OR(IF($G103="3.重度",1,0),IF($G103="4.極重度",1,0)),IF($K103="全時",1,0),IF($L103&gt;=基本工資設定!$B$2,1,0)),1,0)</f>
        <v>0</v>
      </c>
      <c r="S103" s="19">
        <f>IF(AND($Q103,OR(IF($G103="3.重度",1,0),IF($G103="4.極重度",1,0)),IF($K103="全時",1,0),IF(基本工資設定!$B$2&gt;$L103,1,0)),1,0)</f>
        <v>0</v>
      </c>
      <c r="T103" s="19">
        <f>IF(AND($Q103,OR(IF($G103="3.重度",1,0),IF($G103="4.極重度",1,0)),IF($K103="部分工時",1,0),IF($L103&gt;=基本工資設定!$B$2,1,0)),1,0)</f>
        <v>0</v>
      </c>
      <c r="U103" s="19">
        <f>IF(AND($Q103,OR(IF($G103="3.重度",1,0),IF($G103="4.極重度",1,0)),IF($K103="部分工時",1,0),IF(AND(基本工資設定!$B$2&gt;$L103,$L103&gt;=基本工資設定!$B$3),1,0)),1,0)</f>
        <v>0</v>
      </c>
      <c r="V103" s="19">
        <f>IF(AND($Q103,OR(IF($G103="3.重度",1,0),IF($G103="4.極重度",1,0)),IF($K103="部分工時",1,0),IF(基本工資設定!$B$3&gt;$L103,1,0)),1,0)</f>
        <v>0</v>
      </c>
      <c r="W103" s="19">
        <f>IF(AND($Q103,OR(IF($G103="1.輕度",1,0),IF($G103="2.中度",1,0)),IF($K103="全時",1,0),IF($L103&gt;=基本工資設定!$B$2,1,0)),1,0)</f>
        <v>0</v>
      </c>
      <c r="X103" s="19">
        <f>IF(AND($Q103,OR(IF($G103="1.輕度",1,0),IF($G103="2.中度",1,0)),IF($K103="全時",1,0),IF(基本工資設定!$B$2&gt;$L103,1,0)),1,0)</f>
        <v>0</v>
      </c>
      <c r="Y103" s="19">
        <f>IF(AND($Q103,OR(IF($G103="1.輕度",1,0),IF($G103="2.中度",1,0)),IF($K103="部分工時",1,0),IF($L103&gt;=基本工資設定!$B$2,1,0)),1,0)</f>
        <v>0</v>
      </c>
      <c r="Z103" s="19">
        <f>IF(AND($Q103,OR(IF($G103="1.輕度",1,0),IF($G103="2.中度",1,0)),IF($K103="部分工時",1,0),IF(AND(基本工資設定!$B$2&gt;$L103,$L103&gt;=基本工資設定!$B$3),1,0)),1,0)</f>
        <v>0</v>
      </c>
      <c r="AA103" s="19">
        <f>IF(AND($Q103,OR(IF($G103="1.輕度",1,0),IF($G103="2.中度",1,0)),IF($K103="部分工時",1,0),IF(基本工資設定!$B$3&gt;$L103,1,0)),1,0)</f>
        <v>0</v>
      </c>
    </row>
    <row r="104" spans="1:27" ht="14.25">
      <c r="A104" s="19">
        <f t="shared" si="2"/>
        <v>102</v>
      </c>
      <c r="B104" s="8"/>
      <c r="C104" s="8"/>
      <c r="D104" s="9"/>
      <c r="E104" s="8"/>
      <c r="F104" s="8"/>
      <c r="G104" s="8"/>
      <c r="H104" s="9"/>
      <c r="I104" s="9"/>
      <c r="J104" s="9"/>
      <c r="K104" s="8"/>
      <c r="L104" s="10"/>
      <c r="M104" s="19" t="b">
        <f t="shared" si="0"/>
        <v>0</v>
      </c>
      <c r="N104" s="19">
        <f>IF(AND($M104,IF($H104&lt;=DATE(身障定額檢核總表!$F$7,身障定額檢核總表!$F$8,1),1,0)),1,0)</f>
        <v>0</v>
      </c>
      <c r="O104" s="19">
        <f>IF(AND(ISBLANK($I104),$M104),1,IF($E104="1.公保",
IF($I104&gt;DATE(身障定額檢核總表!$F$7,身障定額檢核總表!$F$8,1),1,0),
IF($I104&gt;=DATE(身障定額檢核總表!$F$7,身障定額檢核總表!$F$8,1),1,0)))</f>
        <v>0</v>
      </c>
      <c r="P104" s="19">
        <f>IF(AND($M104,IF($J104&lt;=DATE(身障定額檢核總表!$F$7,身障定額檢核總表!$F$8,1),1,0)),1,0)</f>
        <v>0</v>
      </c>
      <c r="Q104" s="19">
        <f t="shared" si="1"/>
        <v>0</v>
      </c>
      <c r="R104" s="19">
        <f>IF(AND($Q104,OR(IF($G104="3.重度",1,0),IF($G104="4.極重度",1,0)),IF($K104="全時",1,0),IF($L104&gt;=基本工資設定!$B$2,1,0)),1,0)</f>
        <v>0</v>
      </c>
      <c r="S104" s="19">
        <f>IF(AND($Q104,OR(IF($G104="3.重度",1,0),IF($G104="4.極重度",1,0)),IF($K104="全時",1,0),IF(基本工資設定!$B$2&gt;$L104,1,0)),1,0)</f>
        <v>0</v>
      </c>
      <c r="T104" s="19">
        <f>IF(AND($Q104,OR(IF($G104="3.重度",1,0),IF($G104="4.極重度",1,0)),IF($K104="部分工時",1,0),IF($L104&gt;=基本工資設定!$B$2,1,0)),1,0)</f>
        <v>0</v>
      </c>
      <c r="U104" s="19">
        <f>IF(AND($Q104,OR(IF($G104="3.重度",1,0),IF($G104="4.極重度",1,0)),IF($K104="部分工時",1,0),IF(AND(基本工資設定!$B$2&gt;$L104,$L104&gt;=基本工資設定!$B$3),1,0)),1,0)</f>
        <v>0</v>
      </c>
      <c r="V104" s="19">
        <f>IF(AND($Q104,OR(IF($G104="3.重度",1,0),IF($G104="4.極重度",1,0)),IF($K104="部分工時",1,0),IF(基本工資設定!$B$3&gt;$L104,1,0)),1,0)</f>
        <v>0</v>
      </c>
      <c r="W104" s="19">
        <f>IF(AND($Q104,OR(IF($G104="1.輕度",1,0),IF($G104="2.中度",1,0)),IF($K104="全時",1,0),IF($L104&gt;=基本工資設定!$B$2,1,0)),1,0)</f>
        <v>0</v>
      </c>
      <c r="X104" s="19">
        <f>IF(AND($Q104,OR(IF($G104="1.輕度",1,0),IF($G104="2.中度",1,0)),IF($K104="全時",1,0),IF(基本工資設定!$B$2&gt;$L104,1,0)),1,0)</f>
        <v>0</v>
      </c>
      <c r="Y104" s="19">
        <f>IF(AND($Q104,OR(IF($G104="1.輕度",1,0),IF($G104="2.中度",1,0)),IF($K104="部分工時",1,0),IF($L104&gt;=基本工資設定!$B$2,1,0)),1,0)</f>
        <v>0</v>
      </c>
      <c r="Z104" s="19">
        <f>IF(AND($Q104,OR(IF($G104="1.輕度",1,0),IF($G104="2.中度",1,0)),IF($K104="部分工時",1,0),IF(AND(基本工資設定!$B$2&gt;$L104,$L104&gt;=基本工資設定!$B$3),1,0)),1,0)</f>
        <v>0</v>
      </c>
      <c r="AA104" s="19">
        <f>IF(AND($Q104,OR(IF($G104="1.輕度",1,0),IF($G104="2.中度",1,0)),IF($K104="部分工時",1,0),IF(基本工資設定!$B$3&gt;$L104,1,0)),1,0)</f>
        <v>0</v>
      </c>
    </row>
    <row r="105" spans="1:27" ht="14.25">
      <c r="A105" s="19">
        <f t="shared" si="2"/>
        <v>103</v>
      </c>
      <c r="B105" s="8"/>
      <c r="C105" s="8"/>
      <c r="D105" s="9"/>
      <c r="E105" s="8"/>
      <c r="F105" s="8"/>
      <c r="G105" s="8"/>
      <c r="H105" s="9"/>
      <c r="I105" s="9"/>
      <c r="J105" s="9"/>
      <c r="K105" s="8"/>
      <c r="L105" s="10"/>
      <c r="M105" s="19" t="b">
        <f t="shared" si="0"/>
        <v>0</v>
      </c>
      <c r="N105" s="19">
        <f>IF(AND($M105,IF($H105&lt;=DATE(身障定額檢核總表!$F$7,身障定額檢核總表!$F$8,1),1,0)),1,0)</f>
        <v>0</v>
      </c>
      <c r="O105" s="19">
        <f>IF(AND(ISBLANK($I105),$M105),1,IF($E105="1.公保",
IF($I105&gt;DATE(身障定額檢核總表!$F$7,身障定額檢核總表!$F$8,1),1,0),
IF($I105&gt;=DATE(身障定額檢核總表!$F$7,身障定額檢核總表!$F$8,1),1,0)))</f>
        <v>0</v>
      </c>
      <c r="P105" s="19">
        <f>IF(AND($M105,IF($J105&lt;=DATE(身障定額檢核總表!$F$7,身障定額檢核總表!$F$8,1),1,0)),1,0)</f>
        <v>0</v>
      </c>
      <c r="Q105" s="19">
        <f t="shared" si="1"/>
        <v>0</v>
      </c>
      <c r="R105" s="19">
        <f>IF(AND($Q105,OR(IF($G105="3.重度",1,0),IF($G105="4.極重度",1,0)),IF($K105="全時",1,0),IF($L105&gt;=基本工資設定!$B$2,1,0)),1,0)</f>
        <v>0</v>
      </c>
      <c r="S105" s="19">
        <f>IF(AND($Q105,OR(IF($G105="3.重度",1,0),IF($G105="4.極重度",1,0)),IF($K105="全時",1,0),IF(基本工資設定!$B$2&gt;$L105,1,0)),1,0)</f>
        <v>0</v>
      </c>
      <c r="T105" s="19">
        <f>IF(AND($Q105,OR(IF($G105="3.重度",1,0),IF($G105="4.極重度",1,0)),IF($K105="部分工時",1,0),IF($L105&gt;=基本工資設定!$B$2,1,0)),1,0)</f>
        <v>0</v>
      </c>
      <c r="U105" s="19">
        <f>IF(AND($Q105,OR(IF($G105="3.重度",1,0),IF($G105="4.極重度",1,0)),IF($K105="部分工時",1,0),IF(AND(基本工資設定!$B$2&gt;$L105,$L105&gt;=基本工資設定!$B$3),1,0)),1,0)</f>
        <v>0</v>
      </c>
      <c r="V105" s="19">
        <f>IF(AND($Q105,OR(IF($G105="3.重度",1,0),IF($G105="4.極重度",1,0)),IF($K105="部分工時",1,0),IF(基本工資設定!$B$3&gt;$L105,1,0)),1,0)</f>
        <v>0</v>
      </c>
      <c r="W105" s="19">
        <f>IF(AND($Q105,OR(IF($G105="1.輕度",1,0),IF($G105="2.中度",1,0)),IF($K105="全時",1,0),IF($L105&gt;=基本工資設定!$B$2,1,0)),1,0)</f>
        <v>0</v>
      </c>
      <c r="X105" s="19">
        <f>IF(AND($Q105,OR(IF($G105="1.輕度",1,0),IF($G105="2.中度",1,0)),IF($K105="全時",1,0),IF(基本工資設定!$B$2&gt;$L105,1,0)),1,0)</f>
        <v>0</v>
      </c>
      <c r="Y105" s="19">
        <f>IF(AND($Q105,OR(IF($G105="1.輕度",1,0),IF($G105="2.中度",1,0)),IF($K105="部分工時",1,0),IF($L105&gt;=基本工資設定!$B$2,1,0)),1,0)</f>
        <v>0</v>
      </c>
      <c r="Z105" s="19">
        <f>IF(AND($Q105,OR(IF($G105="1.輕度",1,0),IF($G105="2.中度",1,0)),IF($K105="部分工時",1,0),IF(AND(基本工資設定!$B$2&gt;$L105,$L105&gt;=基本工資設定!$B$3),1,0)),1,0)</f>
        <v>0</v>
      </c>
      <c r="AA105" s="19">
        <f>IF(AND($Q105,OR(IF($G105="1.輕度",1,0),IF($G105="2.中度",1,0)),IF($K105="部分工時",1,0),IF(基本工資設定!$B$3&gt;$L105,1,0)),1,0)</f>
        <v>0</v>
      </c>
    </row>
    <row r="106" spans="1:27" ht="14.25">
      <c r="A106" s="19">
        <f t="shared" si="2"/>
        <v>104</v>
      </c>
      <c r="B106" s="8"/>
      <c r="C106" s="8"/>
      <c r="D106" s="9"/>
      <c r="E106" s="8"/>
      <c r="F106" s="8"/>
      <c r="G106" s="8"/>
      <c r="H106" s="9"/>
      <c r="I106" s="9"/>
      <c r="J106" s="9"/>
      <c r="K106" s="8"/>
      <c r="L106" s="10"/>
      <c r="M106" s="19" t="b">
        <f t="shared" si="0"/>
        <v>0</v>
      </c>
      <c r="N106" s="19">
        <f>IF(AND($M106,IF($H106&lt;=DATE(身障定額檢核總表!$F$7,身障定額檢核總表!$F$8,1),1,0)),1,0)</f>
        <v>0</v>
      </c>
      <c r="O106" s="19">
        <f>IF(AND(ISBLANK($I106),$M106),1,IF($E106="1.公保",
IF($I106&gt;DATE(身障定額檢核總表!$F$7,身障定額檢核總表!$F$8,1),1,0),
IF($I106&gt;=DATE(身障定額檢核總表!$F$7,身障定額檢核總表!$F$8,1),1,0)))</f>
        <v>0</v>
      </c>
      <c r="P106" s="19">
        <f>IF(AND($M106,IF($J106&lt;=DATE(身障定額檢核總表!$F$7,身障定額檢核總表!$F$8,1),1,0)),1,0)</f>
        <v>0</v>
      </c>
      <c r="Q106" s="19">
        <f t="shared" si="1"/>
        <v>0</v>
      </c>
      <c r="R106" s="19">
        <f>IF(AND($Q106,OR(IF($G106="3.重度",1,0),IF($G106="4.極重度",1,0)),IF($K106="全時",1,0),IF($L106&gt;=基本工資設定!$B$2,1,0)),1,0)</f>
        <v>0</v>
      </c>
      <c r="S106" s="19">
        <f>IF(AND($Q106,OR(IF($G106="3.重度",1,0),IF($G106="4.極重度",1,0)),IF($K106="全時",1,0),IF(基本工資設定!$B$2&gt;$L106,1,0)),1,0)</f>
        <v>0</v>
      </c>
      <c r="T106" s="19">
        <f>IF(AND($Q106,OR(IF($G106="3.重度",1,0),IF($G106="4.極重度",1,0)),IF($K106="部分工時",1,0),IF($L106&gt;=基本工資設定!$B$2,1,0)),1,0)</f>
        <v>0</v>
      </c>
      <c r="U106" s="19">
        <f>IF(AND($Q106,OR(IF($G106="3.重度",1,0),IF($G106="4.極重度",1,0)),IF($K106="部分工時",1,0),IF(AND(基本工資設定!$B$2&gt;$L106,$L106&gt;=基本工資設定!$B$3),1,0)),1,0)</f>
        <v>0</v>
      </c>
      <c r="V106" s="19">
        <f>IF(AND($Q106,OR(IF($G106="3.重度",1,0),IF($G106="4.極重度",1,0)),IF($K106="部分工時",1,0),IF(基本工資設定!$B$3&gt;$L106,1,0)),1,0)</f>
        <v>0</v>
      </c>
      <c r="W106" s="19">
        <f>IF(AND($Q106,OR(IF($G106="1.輕度",1,0),IF($G106="2.中度",1,0)),IF($K106="全時",1,0),IF($L106&gt;=基本工資設定!$B$2,1,0)),1,0)</f>
        <v>0</v>
      </c>
      <c r="X106" s="19">
        <f>IF(AND($Q106,OR(IF($G106="1.輕度",1,0),IF($G106="2.中度",1,0)),IF($K106="全時",1,0),IF(基本工資設定!$B$2&gt;$L106,1,0)),1,0)</f>
        <v>0</v>
      </c>
      <c r="Y106" s="19">
        <f>IF(AND($Q106,OR(IF($G106="1.輕度",1,0),IF($G106="2.中度",1,0)),IF($K106="部分工時",1,0),IF($L106&gt;=基本工資設定!$B$2,1,0)),1,0)</f>
        <v>0</v>
      </c>
      <c r="Z106" s="19">
        <f>IF(AND($Q106,OR(IF($G106="1.輕度",1,0),IF($G106="2.中度",1,0)),IF($K106="部分工時",1,0),IF(AND(基本工資設定!$B$2&gt;$L106,$L106&gt;=基本工資設定!$B$3),1,0)),1,0)</f>
        <v>0</v>
      </c>
      <c r="AA106" s="19">
        <f>IF(AND($Q106,OR(IF($G106="1.輕度",1,0),IF($G106="2.中度",1,0)),IF($K106="部分工時",1,0),IF(基本工資設定!$B$3&gt;$L106,1,0)),1,0)</f>
        <v>0</v>
      </c>
    </row>
    <row r="107" spans="1:27" ht="14.25">
      <c r="A107" s="19">
        <f t="shared" si="2"/>
        <v>105</v>
      </c>
      <c r="B107" s="8"/>
      <c r="C107" s="8"/>
      <c r="D107" s="9"/>
      <c r="E107" s="8"/>
      <c r="F107" s="8"/>
      <c r="G107" s="8"/>
      <c r="H107" s="9"/>
      <c r="I107" s="9"/>
      <c r="J107" s="9"/>
      <c r="K107" s="8"/>
      <c r="L107" s="10"/>
      <c r="M107" s="19" t="b">
        <f t="shared" si="0"/>
        <v>0</v>
      </c>
      <c r="N107" s="19">
        <f>IF(AND($M107,IF($H107&lt;=DATE(身障定額檢核總表!$F$7,身障定額檢核總表!$F$8,1),1,0)),1,0)</f>
        <v>0</v>
      </c>
      <c r="O107" s="19">
        <f>IF(AND(ISBLANK($I107),$M107),1,IF($E107="1.公保",
IF($I107&gt;DATE(身障定額檢核總表!$F$7,身障定額檢核總表!$F$8,1),1,0),
IF($I107&gt;=DATE(身障定額檢核總表!$F$7,身障定額檢核總表!$F$8,1),1,0)))</f>
        <v>0</v>
      </c>
      <c r="P107" s="19">
        <f>IF(AND($M107,IF($J107&lt;=DATE(身障定額檢核總表!$F$7,身障定額檢核總表!$F$8,1),1,0)),1,0)</f>
        <v>0</v>
      </c>
      <c r="Q107" s="19">
        <f t="shared" si="1"/>
        <v>0</v>
      </c>
      <c r="R107" s="19">
        <f>IF(AND($Q107,OR(IF($G107="3.重度",1,0),IF($G107="4.極重度",1,0)),IF($K107="全時",1,0),IF($L107&gt;=基本工資設定!$B$2,1,0)),1,0)</f>
        <v>0</v>
      </c>
      <c r="S107" s="19">
        <f>IF(AND($Q107,OR(IF($G107="3.重度",1,0),IF($G107="4.極重度",1,0)),IF($K107="全時",1,0),IF(基本工資設定!$B$2&gt;$L107,1,0)),1,0)</f>
        <v>0</v>
      </c>
      <c r="T107" s="19">
        <f>IF(AND($Q107,OR(IF($G107="3.重度",1,0),IF($G107="4.極重度",1,0)),IF($K107="部分工時",1,0),IF($L107&gt;=基本工資設定!$B$2,1,0)),1,0)</f>
        <v>0</v>
      </c>
      <c r="U107" s="19">
        <f>IF(AND($Q107,OR(IF($G107="3.重度",1,0),IF($G107="4.極重度",1,0)),IF($K107="部分工時",1,0),IF(AND(基本工資設定!$B$2&gt;$L107,$L107&gt;=基本工資設定!$B$3),1,0)),1,0)</f>
        <v>0</v>
      </c>
      <c r="V107" s="19">
        <f>IF(AND($Q107,OR(IF($G107="3.重度",1,0),IF($G107="4.極重度",1,0)),IF($K107="部分工時",1,0),IF(基本工資設定!$B$3&gt;$L107,1,0)),1,0)</f>
        <v>0</v>
      </c>
      <c r="W107" s="19">
        <f>IF(AND($Q107,OR(IF($G107="1.輕度",1,0),IF($G107="2.中度",1,0)),IF($K107="全時",1,0),IF($L107&gt;=基本工資設定!$B$2,1,0)),1,0)</f>
        <v>0</v>
      </c>
      <c r="X107" s="19">
        <f>IF(AND($Q107,OR(IF($G107="1.輕度",1,0),IF($G107="2.中度",1,0)),IF($K107="全時",1,0),IF(基本工資設定!$B$2&gt;$L107,1,0)),1,0)</f>
        <v>0</v>
      </c>
      <c r="Y107" s="19">
        <f>IF(AND($Q107,OR(IF($G107="1.輕度",1,0),IF($G107="2.中度",1,0)),IF($K107="部分工時",1,0),IF($L107&gt;=基本工資設定!$B$2,1,0)),1,0)</f>
        <v>0</v>
      </c>
      <c r="Z107" s="19">
        <f>IF(AND($Q107,OR(IF($G107="1.輕度",1,0),IF($G107="2.中度",1,0)),IF($K107="部分工時",1,0),IF(AND(基本工資設定!$B$2&gt;$L107,$L107&gt;=基本工資設定!$B$3),1,0)),1,0)</f>
        <v>0</v>
      </c>
      <c r="AA107" s="19">
        <f>IF(AND($Q107,OR(IF($G107="1.輕度",1,0),IF($G107="2.中度",1,0)),IF($K107="部分工時",1,0),IF(基本工資設定!$B$3&gt;$L107,1,0)),1,0)</f>
        <v>0</v>
      </c>
    </row>
    <row r="108" spans="1:27" ht="14.25">
      <c r="A108" s="19">
        <f t="shared" si="2"/>
        <v>106</v>
      </c>
      <c r="B108" s="8"/>
      <c r="C108" s="8"/>
      <c r="D108" s="9"/>
      <c r="E108" s="8"/>
      <c r="F108" s="8"/>
      <c r="G108" s="8"/>
      <c r="H108" s="9"/>
      <c r="I108" s="9"/>
      <c r="J108" s="9"/>
      <c r="K108" s="8"/>
      <c r="L108" s="10"/>
      <c r="M108" s="19" t="b">
        <f t="shared" si="0"/>
        <v>0</v>
      </c>
      <c r="N108" s="19">
        <f>IF(AND($M108,IF($H108&lt;=DATE(身障定額檢核總表!$F$7,身障定額檢核總表!$F$8,1),1,0)),1,0)</f>
        <v>0</v>
      </c>
      <c r="O108" s="19">
        <f>IF(AND(ISBLANK($I108),$M108),1,IF($E108="1.公保",
IF($I108&gt;DATE(身障定額檢核總表!$F$7,身障定額檢核總表!$F$8,1),1,0),
IF($I108&gt;=DATE(身障定額檢核總表!$F$7,身障定額檢核總表!$F$8,1),1,0)))</f>
        <v>0</v>
      </c>
      <c r="P108" s="19">
        <f>IF(AND($M108,IF($J108&lt;=DATE(身障定額檢核總表!$F$7,身障定額檢核總表!$F$8,1),1,0)),1,0)</f>
        <v>0</v>
      </c>
      <c r="Q108" s="19">
        <f t="shared" si="1"/>
        <v>0</v>
      </c>
      <c r="R108" s="19">
        <f>IF(AND($Q108,OR(IF($G108="3.重度",1,0),IF($G108="4.極重度",1,0)),IF($K108="全時",1,0),IF($L108&gt;=基本工資設定!$B$2,1,0)),1,0)</f>
        <v>0</v>
      </c>
      <c r="S108" s="19">
        <f>IF(AND($Q108,OR(IF($G108="3.重度",1,0),IF($G108="4.極重度",1,0)),IF($K108="全時",1,0),IF(基本工資設定!$B$2&gt;$L108,1,0)),1,0)</f>
        <v>0</v>
      </c>
      <c r="T108" s="19">
        <f>IF(AND($Q108,OR(IF($G108="3.重度",1,0),IF($G108="4.極重度",1,0)),IF($K108="部分工時",1,0),IF($L108&gt;=基本工資設定!$B$2,1,0)),1,0)</f>
        <v>0</v>
      </c>
      <c r="U108" s="19">
        <f>IF(AND($Q108,OR(IF($G108="3.重度",1,0),IF($G108="4.極重度",1,0)),IF($K108="部分工時",1,0),IF(AND(基本工資設定!$B$2&gt;$L108,$L108&gt;=基本工資設定!$B$3),1,0)),1,0)</f>
        <v>0</v>
      </c>
      <c r="V108" s="19">
        <f>IF(AND($Q108,OR(IF($G108="3.重度",1,0),IF($G108="4.極重度",1,0)),IF($K108="部分工時",1,0),IF(基本工資設定!$B$3&gt;$L108,1,0)),1,0)</f>
        <v>0</v>
      </c>
      <c r="W108" s="19">
        <f>IF(AND($Q108,OR(IF($G108="1.輕度",1,0),IF($G108="2.中度",1,0)),IF($K108="全時",1,0),IF($L108&gt;=基本工資設定!$B$2,1,0)),1,0)</f>
        <v>0</v>
      </c>
      <c r="X108" s="19">
        <f>IF(AND($Q108,OR(IF($G108="1.輕度",1,0),IF($G108="2.中度",1,0)),IF($K108="全時",1,0),IF(基本工資設定!$B$2&gt;$L108,1,0)),1,0)</f>
        <v>0</v>
      </c>
      <c r="Y108" s="19">
        <f>IF(AND($Q108,OR(IF($G108="1.輕度",1,0),IF($G108="2.中度",1,0)),IF($K108="部分工時",1,0),IF($L108&gt;=基本工資設定!$B$2,1,0)),1,0)</f>
        <v>0</v>
      </c>
      <c r="Z108" s="19">
        <f>IF(AND($Q108,OR(IF($G108="1.輕度",1,0),IF($G108="2.中度",1,0)),IF($K108="部分工時",1,0),IF(AND(基本工資設定!$B$2&gt;$L108,$L108&gt;=基本工資設定!$B$3),1,0)),1,0)</f>
        <v>0</v>
      </c>
      <c r="AA108" s="19">
        <f>IF(AND($Q108,OR(IF($G108="1.輕度",1,0),IF($G108="2.中度",1,0)),IF($K108="部分工時",1,0),IF(基本工資設定!$B$3&gt;$L108,1,0)),1,0)</f>
        <v>0</v>
      </c>
    </row>
    <row r="109" spans="1:27" ht="14.25">
      <c r="A109" s="19">
        <f t="shared" si="2"/>
        <v>107</v>
      </c>
      <c r="B109" s="8"/>
      <c r="C109" s="8"/>
      <c r="D109" s="9"/>
      <c r="E109" s="8"/>
      <c r="F109" s="8"/>
      <c r="G109" s="8"/>
      <c r="H109" s="9"/>
      <c r="I109" s="9"/>
      <c r="J109" s="9"/>
      <c r="K109" s="8"/>
      <c r="L109" s="10"/>
      <c r="M109" s="19" t="b">
        <f t="shared" si="0"/>
        <v>0</v>
      </c>
      <c r="N109" s="19">
        <f>IF(AND($M109,IF($H109&lt;=DATE(身障定額檢核總表!$F$7,身障定額檢核總表!$F$8,1),1,0)),1,0)</f>
        <v>0</v>
      </c>
      <c r="O109" s="19">
        <f>IF(AND(ISBLANK($I109),$M109),1,IF($E109="1.公保",
IF($I109&gt;DATE(身障定額檢核總表!$F$7,身障定額檢核總表!$F$8,1),1,0),
IF($I109&gt;=DATE(身障定額檢核總表!$F$7,身障定額檢核總表!$F$8,1),1,0)))</f>
        <v>0</v>
      </c>
      <c r="P109" s="19">
        <f>IF(AND($M109,IF($J109&lt;=DATE(身障定額檢核總表!$F$7,身障定額檢核總表!$F$8,1),1,0)),1,0)</f>
        <v>0</v>
      </c>
      <c r="Q109" s="19">
        <f t="shared" si="1"/>
        <v>0</v>
      </c>
      <c r="R109" s="19">
        <f>IF(AND($Q109,OR(IF($G109="3.重度",1,0),IF($G109="4.極重度",1,0)),IF($K109="全時",1,0),IF($L109&gt;=基本工資設定!$B$2,1,0)),1,0)</f>
        <v>0</v>
      </c>
      <c r="S109" s="19">
        <f>IF(AND($Q109,OR(IF($G109="3.重度",1,0),IF($G109="4.極重度",1,0)),IF($K109="全時",1,0),IF(基本工資設定!$B$2&gt;$L109,1,0)),1,0)</f>
        <v>0</v>
      </c>
      <c r="T109" s="19">
        <f>IF(AND($Q109,OR(IF($G109="3.重度",1,0),IF($G109="4.極重度",1,0)),IF($K109="部分工時",1,0),IF($L109&gt;=基本工資設定!$B$2,1,0)),1,0)</f>
        <v>0</v>
      </c>
      <c r="U109" s="19">
        <f>IF(AND($Q109,OR(IF($G109="3.重度",1,0),IF($G109="4.極重度",1,0)),IF($K109="部分工時",1,0),IF(AND(基本工資設定!$B$2&gt;$L109,$L109&gt;=基本工資設定!$B$3),1,0)),1,0)</f>
        <v>0</v>
      </c>
      <c r="V109" s="19">
        <f>IF(AND($Q109,OR(IF($G109="3.重度",1,0),IF($G109="4.極重度",1,0)),IF($K109="部分工時",1,0),IF(基本工資設定!$B$3&gt;$L109,1,0)),1,0)</f>
        <v>0</v>
      </c>
      <c r="W109" s="19">
        <f>IF(AND($Q109,OR(IF($G109="1.輕度",1,0),IF($G109="2.中度",1,0)),IF($K109="全時",1,0),IF($L109&gt;=基本工資設定!$B$2,1,0)),1,0)</f>
        <v>0</v>
      </c>
      <c r="X109" s="19">
        <f>IF(AND($Q109,OR(IF($G109="1.輕度",1,0),IF($G109="2.中度",1,0)),IF($K109="全時",1,0),IF(基本工資設定!$B$2&gt;$L109,1,0)),1,0)</f>
        <v>0</v>
      </c>
      <c r="Y109" s="19">
        <f>IF(AND($Q109,OR(IF($G109="1.輕度",1,0),IF($G109="2.中度",1,0)),IF($K109="部分工時",1,0),IF($L109&gt;=基本工資設定!$B$2,1,0)),1,0)</f>
        <v>0</v>
      </c>
      <c r="Z109" s="19">
        <f>IF(AND($Q109,OR(IF($G109="1.輕度",1,0),IF($G109="2.中度",1,0)),IF($K109="部分工時",1,0),IF(AND(基本工資設定!$B$2&gt;$L109,$L109&gt;=基本工資設定!$B$3),1,0)),1,0)</f>
        <v>0</v>
      </c>
      <c r="AA109" s="19">
        <f>IF(AND($Q109,OR(IF($G109="1.輕度",1,0),IF($G109="2.中度",1,0)),IF($K109="部分工時",1,0),IF(基本工資設定!$B$3&gt;$L109,1,0)),1,0)</f>
        <v>0</v>
      </c>
    </row>
    <row r="110" spans="1:27" ht="14.25">
      <c r="A110" s="19">
        <f t="shared" si="2"/>
        <v>108</v>
      </c>
      <c r="B110" s="8"/>
      <c r="C110" s="8"/>
      <c r="D110" s="9"/>
      <c r="E110" s="8"/>
      <c r="F110" s="8"/>
      <c r="G110" s="8"/>
      <c r="H110" s="9"/>
      <c r="I110" s="9"/>
      <c r="J110" s="9"/>
      <c r="K110" s="8"/>
      <c r="L110" s="10"/>
      <c r="M110" s="19" t="b">
        <f t="shared" si="0"/>
        <v>0</v>
      </c>
      <c r="N110" s="19">
        <f>IF(AND($M110,IF($H110&lt;=DATE(身障定額檢核總表!$F$7,身障定額檢核總表!$F$8,1),1,0)),1,0)</f>
        <v>0</v>
      </c>
      <c r="O110" s="19">
        <f>IF(AND(ISBLANK($I110),$M110),1,IF($E110="1.公保",
IF($I110&gt;DATE(身障定額檢核總表!$F$7,身障定額檢核總表!$F$8,1),1,0),
IF($I110&gt;=DATE(身障定額檢核總表!$F$7,身障定額檢核總表!$F$8,1),1,0)))</f>
        <v>0</v>
      </c>
      <c r="P110" s="19">
        <f>IF(AND($M110,IF($J110&lt;=DATE(身障定額檢核總表!$F$7,身障定額檢核總表!$F$8,1),1,0)),1,0)</f>
        <v>0</v>
      </c>
      <c r="Q110" s="19">
        <f t="shared" si="1"/>
        <v>0</v>
      </c>
      <c r="R110" s="19">
        <f>IF(AND($Q110,OR(IF($G110="3.重度",1,0),IF($G110="4.極重度",1,0)),IF($K110="全時",1,0),IF($L110&gt;=基本工資設定!$B$2,1,0)),1,0)</f>
        <v>0</v>
      </c>
      <c r="S110" s="19">
        <f>IF(AND($Q110,OR(IF($G110="3.重度",1,0),IF($G110="4.極重度",1,0)),IF($K110="全時",1,0),IF(基本工資設定!$B$2&gt;$L110,1,0)),1,0)</f>
        <v>0</v>
      </c>
      <c r="T110" s="19">
        <f>IF(AND($Q110,OR(IF($G110="3.重度",1,0),IF($G110="4.極重度",1,0)),IF($K110="部分工時",1,0),IF($L110&gt;=基本工資設定!$B$2,1,0)),1,0)</f>
        <v>0</v>
      </c>
      <c r="U110" s="19">
        <f>IF(AND($Q110,OR(IF($G110="3.重度",1,0),IF($G110="4.極重度",1,0)),IF($K110="部分工時",1,0),IF(AND(基本工資設定!$B$2&gt;$L110,$L110&gt;=基本工資設定!$B$3),1,0)),1,0)</f>
        <v>0</v>
      </c>
      <c r="V110" s="19">
        <f>IF(AND($Q110,OR(IF($G110="3.重度",1,0),IF($G110="4.極重度",1,0)),IF($K110="部分工時",1,0),IF(基本工資設定!$B$3&gt;$L110,1,0)),1,0)</f>
        <v>0</v>
      </c>
      <c r="W110" s="19">
        <f>IF(AND($Q110,OR(IF($G110="1.輕度",1,0),IF($G110="2.中度",1,0)),IF($K110="全時",1,0),IF($L110&gt;=基本工資設定!$B$2,1,0)),1,0)</f>
        <v>0</v>
      </c>
      <c r="X110" s="19">
        <f>IF(AND($Q110,OR(IF($G110="1.輕度",1,0),IF($G110="2.中度",1,0)),IF($K110="全時",1,0),IF(基本工資設定!$B$2&gt;$L110,1,0)),1,0)</f>
        <v>0</v>
      </c>
      <c r="Y110" s="19">
        <f>IF(AND($Q110,OR(IF($G110="1.輕度",1,0),IF($G110="2.中度",1,0)),IF($K110="部分工時",1,0),IF($L110&gt;=基本工資設定!$B$2,1,0)),1,0)</f>
        <v>0</v>
      </c>
      <c r="Z110" s="19">
        <f>IF(AND($Q110,OR(IF($G110="1.輕度",1,0),IF($G110="2.中度",1,0)),IF($K110="部分工時",1,0),IF(AND(基本工資設定!$B$2&gt;$L110,$L110&gt;=基本工資設定!$B$3),1,0)),1,0)</f>
        <v>0</v>
      </c>
      <c r="AA110" s="19">
        <f>IF(AND($Q110,OR(IF($G110="1.輕度",1,0),IF($G110="2.中度",1,0)),IF($K110="部分工時",1,0),IF(基本工資設定!$B$3&gt;$L110,1,0)),1,0)</f>
        <v>0</v>
      </c>
    </row>
    <row r="111" spans="1:27" ht="14.25">
      <c r="A111" s="19">
        <f t="shared" si="2"/>
        <v>109</v>
      </c>
      <c r="B111" s="8"/>
      <c r="C111" s="8"/>
      <c r="D111" s="9"/>
      <c r="E111" s="8"/>
      <c r="F111" s="8"/>
      <c r="G111" s="8"/>
      <c r="H111" s="9"/>
      <c r="I111" s="9"/>
      <c r="J111" s="9"/>
      <c r="K111" s="8"/>
      <c r="L111" s="10"/>
      <c r="M111" s="19" t="b">
        <f t="shared" si="0"/>
        <v>0</v>
      </c>
      <c r="N111" s="19">
        <f>IF(AND($M111,IF($H111&lt;=DATE(身障定額檢核總表!$F$7,身障定額檢核總表!$F$8,1),1,0)),1,0)</f>
        <v>0</v>
      </c>
      <c r="O111" s="19">
        <f>IF(AND(ISBLANK($I111),$M111),1,IF($E111="1.公保",
IF($I111&gt;DATE(身障定額檢核總表!$F$7,身障定額檢核總表!$F$8,1),1,0),
IF($I111&gt;=DATE(身障定額檢核總表!$F$7,身障定額檢核總表!$F$8,1),1,0)))</f>
        <v>0</v>
      </c>
      <c r="P111" s="19">
        <f>IF(AND($M111,IF($J111&lt;=DATE(身障定額檢核總表!$F$7,身障定額檢核總表!$F$8,1),1,0)),1,0)</f>
        <v>0</v>
      </c>
      <c r="Q111" s="19">
        <f t="shared" si="1"/>
        <v>0</v>
      </c>
      <c r="R111" s="19">
        <f>IF(AND($Q111,OR(IF($G111="3.重度",1,0),IF($G111="4.極重度",1,0)),IF($K111="全時",1,0),IF($L111&gt;=基本工資設定!$B$2,1,0)),1,0)</f>
        <v>0</v>
      </c>
      <c r="S111" s="19">
        <f>IF(AND($Q111,OR(IF($G111="3.重度",1,0),IF($G111="4.極重度",1,0)),IF($K111="全時",1,0),IF(基本工資設定!$B$2&gt;$L111,1,0)),1,0)</f>
        <v>0</v>
      </c>
      <c r="T111" s="19">
        <f>IF(AND($Q111,OR(IF($G111="3.重度",1,0),IF($G111="4.極重度",1,0)),IF($K111="部分工時",1,0),IF($L111&gt;=基本工資設定!$B$2,1,0)),1,0)</f>
        <v>0</v>
      </c>
      <c r="U111" s="19">
        <f>IF(AND($Q111,OR(IF($G111="3.重度",1,0),IF($G111="4.極重度",1,0)),IF($K111="部分工時",1,0),IF(AND(基本工資設定!$B$2&gt;$L111,$L111&gt;=基本工資設定!$B$3),1,0)),1,0)</f>
        <v>0</v>
      </c>
      <c r="V111" s="19">
        <f>IF(AND($Q111,OR(IF($G111="3.重度",1,0),IF($G111="4.極重度",1,0)),IF($K111="部分工時",1,0),IF(基本工資設定!$B$3&gt;$L111,1,0)),1,0)</f>
        <v>0</v>
      </c>
      <c r="W111" s="19">
        <f>IF(AND($Q111,OR(IF($G111="1.輕度",1,0),IF($G111="2.中度",1,0)),IF($K111="全時",1,0),IF($L111&gt;=基本工資設定!$B$2,1,0)),1,0)</f>
        <v>0</v>
      </c>
      <c r="X111" s="19">
        <f>IF(AND($Q111,OR(IF($G111="1.輕度",1,0),IF($G111="2.中度",1,0)),IF($K111="全時",1,0),IF(基本工資設定!$B$2&gt;$L111,1,0)),1,0)</f>
        <v>0</v>
      </c>
      <c r="Y111" s="19">
        <f>IF(AND($Q111,OR(IF($G111="1.輕度",1,0),IF($G111="2.中度",1,0)),IF($K111="部分工時",1,0),IF($L111&gt;=基本工資設定!$B$2,1,0)),1,0)</f>
        <v>0</v>
      </c>
      <c r="Z111" s="19">
        <f>IF(AND($Q111,OR(IF($G111="1.輕度",1,0),IF($G111="2.中度",1,0)),IF($K111="部分工時",1,0),IF(AND(基本工資設定!$B$2&gt;$L111,$L111&gt;=基本工資設定!$B$3),1,0)),1,0)</f>
        <v>0</v>
      </c>
      <c r="AA111" s="19">
        <f>IF(AND($Q111,OR(IF($G111="1.輕度",1,0),IF($G111="2.中度",1,0)),IF($K111="部分工時",1,0),IF(基本工資設定!$B$3&gt;$L111,1,0)),1,0)</f>
        <v>0</v>
      </c>
    </row>
    <row r="112" spans="1:27" ht="14.25">
      <c r="A112" s="19">
        <f t="shared" si="2"/>
        <v>110</v>
      </c>
      <c r="B112" s="8"/>
      <c r="C112" s="8"/>
      <c r="D112" s="9"/>
      <c r="E112" s="8"/>
      <c r="F112" s="8"/>
      <c r="G112" s="8"/>
      <c r="H112" s="9"/>
      <c r="I112" s="9"/>
      <c r="J112" s="9"/>
      <c r="K112" s="8"/>
      <c r="L112" s="10"/>
      <c r="M112" s="19" t="b">
        <f t="shared" si="0"/>
        <v>0</v>
      </c>
      <c r="N112" s="19">
        <f>IF(AND($M112,IF($H112&lt;=DATE(身障定額檢核總表!$F$7,身障定額檢核總表!$F$8,1),1,0)),1,0)</f>
        <v>0</v>
      </c>
      <c r="O112" s="19">
        <f>IF(AND(ISBLANK($I112),$M112),1,IF($E112="1.公保",
IF($I112&gt;DATE(身障定額檢核總表!$F$7,身障定額檢核總表!$F$8,1),1,0),
IF($I112&gt;=DATE(身障定額檢核總表!$F$7,身障定額檢核總表!$F$8,1),1,0)))</f>
        <v>0</v>
      </c>
      <c r="P112" s="19">
        <f>IF(AND($M112,IF($J112&lt;=DATE(身障定額檢核總表!$F$7,身障定額檢核總表!$F$8,1),1,0)),1,0)</f>
        <v>0</v>
      </c>
      <c r="Q112" s="19">
        <f t="shared" si="1"/>
        <v>0</v>
      </c>
      <c r="R112" s="19">
        <f>IF(AND($Q112,OR(IF($G112="3.重度",1,0),IF($G112="4.極重度",1,0)),IF($K112="全時",1,0),IF($L112&gt;=基本工資設定!$B$2,1,0)),1,0)</f>
        <v>0</v>
      </c>
      <c r="S112" s="19">
        <f>IF(AND($Q112,OR(IF($G112="3.重度",1,0),IF($G112="4.極重度",1,0)),IF($K112="全時",1,0),IF(基本工資設定!$B$2&gt;$L112,1,0)),1,0)</f>
        <v>0</v>
      </c>
      <c r="T112" s="19">
        <f>IF(AND($Q112,OR(IF($G112="3.重度",1,0),IF($G112="4.極重度",1,0)),IF($K112="部分工時",1,0),IF($L112&gt;=基本工資設定!$B$2,1,0)),1,0)</f>
        <v>0</v>
      </c>
      <c r="U112" s="19">
        <f>IF(AND($Q112,OR(IF($G112="3.重度",1,0),IF($G112="4.極重度",1,0)),IF($K112="部分工時",1,0),IF(AND(基本工資設定!$B$2&gt;$L112,$L112&gt;=基本工資設定!$B$3),1,0)),1,0)</f>
        <v>0</v>
      </c>
      <c r="V112" s="19">
        <f>IF(AND($Q112,OR(IF($G112="3.重度",1,0),IF($G112="4.極重度",1,0)),IF($K112="部分工時",1,0),IF(基本工資設定!$B$3&gt;$L112,1,0)),1,0)</f>
        <v>0</v>
      </c>
      <c r="W112" s="19">
        <f>IF(AND($Q112,OR(IF($G112="1.輕度",1,0),IF($G112="2.中度",1,0)),IF($K112="全時",1,0),IF($L112&gt;=基本工資設定!$B$2,1,0)),1,0)</f>
        <v>0</v>
      </c>
      <c r="X112" s="19">
        <f>IF(AND($Q112,OR(IF($G112="1.輕度",1,0),IF($G112="2.中度",1,0)),IF($K112="全時",1,0),IF(基本工資設定!$B$2&gt;$L112,1,0)),1,0)</f>
        <v>0</v>
      </c>
      <c r="Y112" s="19">
        <f>IF(AND($Q112,OR(IF($G112="1.輕度",1,0),IF($G112="2.中度",1,0)),IF($K112="部分工時",1,0),IF($L112&gt;=基本工資設定!$B$2,1,0)),1,0)</f>
        <v>0</v>
      </c>
      <c r="Z112" s="19">
        <f>IF(AND($Q112,OR(IF($G112="1.輕度",1,0),IF($G112="2.中度",1,0)),IF($K112="部分工時",1,0),IF(AND(基本工資設定!$B$2&gt;$L112,$L112&gt;=基本工資設定!$B$3),1,0)),1,0)</f>
        <v>0</v>
      </c>
      <c r="AA112" s="19">
        <f>IF(AND($Q112,OR(IF($G112="1.輕度",1,0),IF($G112="2.中度",1,0)),IF($K112="部分工時",1,0),IF(基本工資設定!$B$3&gt;$L112,1,0)),1,0)</f>
        <v>0</v>
      </c>
    </row>
    <row r="113" spans="1:27" ht="14.25">
      <c r="A113" s="19">
        <f t="shared" si="2"/>
        <v>111</v>
      </c>
      <c r="B113" s="8"/>
      <c r="C113" s="8"/>
      <c r="D113" s="9"/>
      <c r="E113" s="8"/>
      <c r="F113" s="8"/>
      <c r="G113" s="8"/>
      <c r="H113" s="9"/>
      <c r="I113" s="9"/>
      <c r="J113" s="9"/>
      <c r="K113" s="8"/>
      <c r="L113" s="10"/>
      <c r="M113" s="19" t="b">
        <f t="shared" si="0"/>
        <v>0</v>
      </c>
      <c r="N113" s="19">
        <f>IF(AND($M113,IF($H113&lt;=DATE(身障定額檢核總表!$F$7,身障定額檢核總表!$F$8,1),1,0)),1,0)</f>
        <v>0</v>
      </c>
      <c r="O113" s="19">
        <f>IF(AND(ISBLANK($I113),$M113),1,IF($E113="1.公保",
IF($I113&gt;DATE(身障定額檢核總表!$F$7,身障定額檢核總表!$F$8,1),1,0),
IF($I113&gt;=DATE(身障定額檢核總表!$F$7,身障定額檢核總表!$F$8,1),1,0)))</f>
        <v>0</v>
      </c>
      <c r="P113" s="19">
        <f>IF(AND($M113,IF($J113&lt;=DATE(身障定額檢核總表!$F$7,身障定額檢核總表!$F$8,1),1,0)),1,0)</f>
        <v>0</v>
      </c>
      <c r="Q113" s="19">
        <f t="shared" si="1"/>
        <v>0</v>
      </c>
      <c r="R113" s="19">
        <f>IF(AND($Q113,OR(IF($G113="3.重度",1,0),IF($G113="4.極重度",1,0)),IF($K113="全時",1,0),IF($L113&gt;=基本工資設定!$B$2,1,0)),1,0)</f>
        <v>0</v>
      </c>
      <c r="S113" s="19">
        <f>IF(AND($Q113,OR(IF($G113="3.重度",1,0),IF($G113="4.極重度",1,0)),IF($K113="全時",1,0),IF(基本工資設定!$B$2&gt;$L113,1,0)),1,0)</f>
        <v>0</v>
      </c>
      <c r="T113" s="19">
        <f>IF(AND($Q113,OR(IF($G113="3.重度",1,0),IF($G113="4.極重度",1,0)),IF($K113="部分工時",1,0),IF($L113&gt;=基本工資設定!$B$2,1,0)),1,0)</f>
        <v>0</v>
      </c>
      <c r="U113" s="19">
        <f>IF(AND($Q113,OR(IF($G113="3.重度",1,0),IF($G113="4.極重度",1,0)),IF($K113="部分工時",1,0),IF(AND(基本工資設定!$B$2&gt;$L113,$L113&gt;=基本工資設定!$B$3),1,0)),1,0)</f>
        <v>0</v>
      </c>
      <c r="V113" s="19">
        <f>IF(AND($Q113,OR(IF($G113="3.重度",1,0),IF($G113="4.極重度",1,0)),IF($K113="部分工時",1,0),IF(基本工資設定!$B$3&gt;$L113,1,0)),1,0)</f>
        <v>0</v>
      </c>
      <c r="W113" s="19">
        <f>IF(AND($Q113,OR(IF($G113="1.輕度",1,0),IF($G113="2.中度",1,0)),IF($K113="全時",1,0),IF($L113&gt;=基本工資設定!$B$2,1,0)),1,0)</f>
        <v>0</v>
      </c>
      <c r="X113" s="19">
        <f>IF(AND($Q113,OR(IF($G113="1.輕度",1,0),IF($G113="2.中度",1,0)),IF($K113="全時",1,0),IF(基本工資設定!$B$2&gt;$L113,1,0)),1,0)</f>
        <v>0</v>
      </c>
      <c r="Y113" s="19">
        <f>IF(AND($Q113,OR(IF($G113="1.輕度",1,0),IF($G113="2.中度",1,0)),IF($K113="部分工時",1,0),IF($L113&gt;=基本工資設定!$B$2,1,0)),1,0)</f>
        <v>0</v>
      </c>
      <c r="Z113" s="19">
        <f>IF(AND($Q113,OR(IF($G113="1.輕度",1,0),IF($G113="2.中度",1,0)),IF($K113="部分工時",1,0),IF(AND(基本工資設定!$B$2&gt;$L113,$L113&gt;=基本工資設定!$B$3),1,0)),1,0)</f>
        <v>0</v>
      </c>
      <c r="AA113" s="19">
        <f>IF(AND($Q113,OR(IF($G113="1.輕度",1,0),IF($G113="2.中度",1,0)),IF($K113="部分工時",1,0),IF(基本工資設定!$B$3&gt;$L113,1,0)),1,0)</f>
        <v>0</v>
      </c>
    </row>
    <row r="114" spans="1:27" ht="14.25">
      <c r="A114" s="19">
        <f t="shared" si="2"/>
        <v>112</v>
      </c>
      <c r="B114" s="8"/>
      <c r="C114" s="8"/>
      <c r="D114" s="9"/>
      <c r="E114" s="8"/>
      <c r="F114" s="8"/>
      <c r="G114" s="8"/>
      <c r="H114" s="9"/>
      <c r="I114" s="9"/>
      <c r="J114" s="9"/>
      <c r="K114" s="8"/>
      <c r="L114" s="10"/>
      <c r="M114" s="19" t="b">
        <f t="shared" si="0"/>
        <v>0</v>
      </c>
      <c r="N114" s="19">
        <f>IF(AND($M114,IF($H114&lt;=DATE(身障定額檢核總表!$F$7,身障定額檢核總表!$F$8,1),1,0)),1,0)</f>
        <v>0</v>
      </c>
      <c r="O114" s="19">
        <f>IF(AND(ISBLANK($I114),$M114),1,IF($E114="1.公保",
IF($I114&gt;DATE(身障定額檢核總表!$F$7,身障定額檢核總表!$F$8,1),1,0),
IF($I114&gt;=DATE(身障定額檢核總表!$F$7,身障定額檢核總表!$F$8,1),1,0)))</f>
        <v>0</v>
      </c>
      <c r="P114" s="19">
        <f>IF(AND($M114,IF($J114&lt;=DATE(身障定額檢核總表!$F$7,身障定額檢核總表!$F$8,1),1,0)),1,0)</f>
        <v>0</v>
      </c>
      <c r="Q114" s="19">
        <f t="shared" si="1"/>
        <v>0</v>
      </c>
      <c r="R114" s="19">
        <f>IF(AND($Q114,OR(IF($G114="3.重度",1,0),IF($G114="4.極重度",1,0)),IF($K114="全時",1,0),IF($L114&gt;=基本工資設定!$B$2,1,0)),1,0)</f>
        <v>0</v>
      </c>
      <c r="S114" s="19">
        <f>IF(AND($Q114,OR(IF($G114="3.重度",1,0),IF($G114="4.極重度",1,0)),IF($K114="全時",1,0),IF(基本工資設定!$B$2&gt;$L114,1,0)),1,0)</f>
        <v>0</v>
      </c>
      <c r="T114" s="19">
        <f>IF(AND($Q114,OR(IF($G114="3.重度",1,0),IF($G114="4.極重度",1,0)),IF($K114="部分工時",1,0),IF($L114&gt;=基本工資設定!$B$2,1,0)),1,0)</f>
        <v>0</v>
      </c>
      <c r="U114" s="19">
        <f>IF(AND($Q114,OR(IF($G114="3.重度",1,0),IF($G114="4.極重度",1,0)),IF($K114="部分工時",1,0),IF(AND(基本工資設定!$B$2&gt;$L114,$L114&gt;=基本工資設定!$B$3),1,0)),1,0)</f>
        <v>0</v>
      </c>
      <c r="V114" s="19">
        <f>IF(AND($Q114,OR(IF($G114="3.重度",1,0),IF($G114="4.極重度",1,0)),IF($K114="部分工時",1,0),IF(基本工資設定!$B$3&gt;$L114,1,0)),1,0)</f>
        <v>0</v>
      </c>
      <c r="W114" s="19">
        <f>IF(AND($Q114,OR(IF($G114="1.輕度",1,0),IF($G114="2.中度",1,0)),IF($K114="全時",1,0),IF($L114&gt;=基本工資設定!$B$2,1,0)),1,0)</f>
        <v>0</v>
      </c>
      <c r="X114" s="19">
        <f>IF(AND($Q114,OR(IF($G114="1.輕度",1,0),IF($G114="2.中度",1,0)),IF($K114="全時",1,0),IF(基本工資設定!$B$2&gt;$L114,1,0)),1,0)</f>
        <v>0</v>
      </c>
      <c r="Y114" s="19">
        <f>IF(AND($Q114,OR(IF($G114="1.輕度",1,0),IF($G114="2.中度",1,0)),IF($K114="部分工時",1,0),IF($L114&gt;=基本工資設定!$B$2,1,0)),1,0)</f>
        <v>0</v>
      </c>
      <c r="Z114" s="19">
        <f>IF(AND($Q114,OR(IF($G114="1.輕度",1,0),IF($G114="2.中度",1,0)),IF($K114="部分工時",1,0),IF(AND(基本工資設定!$B$2&gt;$L114,$L114&gt;=基本工資設定!$B$3),1,0)),1,0)</f>
        <v>0</v>
      </c>
      <c r="AA114" s="19">
        <f>IF(AND($Q114,OR(IF($G114="1.輕度",1,0),IF($G114="2.中度",1,0)),IF($K114="部分工時",1,0),IF(基本工資設定!$B$3&gt;$L114,1,0)),1,0)</f>
        <v>0</v>
      </c>
    </row>
    <row r="115" spans="1:27" ht="14.25">
      <c r="A115" s="19">
        <f t="shared" si="2"/>
        <v>113</v>
      </c>
      <c r="B115" s="8"/>
      <c r="C115" s="8"/>
      <c r="D115" s="9"/>
      <c r="E115" s="8"/>
      <c r="F115" s="8"/>
      <c r="G115" s="8"/>
      <c r="H115" s="9"/>
      <c r="I115" s="9"/>
      <c r="J115" s="9"/>
      <c r="K115" s="8"/>
      <c r="L115" s="10"/>
      <c r="M115" s="19" t="b">
        <f t="shared" si="0"/>
        <v>0</v>
      </c>
      <c r="N115" s="19">
        <f>IF(AND($M115,IF($H115&lt;=DATE(身障定額檢核總表!$F$7,身障定額檢核總表!$F$8,1),1,0)),1,0)</f>
        <v>0</v>
      </c>
      <c r="O115" s="19">
        <f>IF(AND(ISBLANK($I115),$M115),1,IF($E115="1.公保",
IF($I115&gt;DATE(身障定額檢核總表!$F$7,身障定額檢核總表!$F$8,1),1,0),
IF($I115&gt;=DATE(身障定額檢核總表!$F$7,身障定額檢核總表!$F$8,1),1,0)))</f>
        <v>0</v>
      </c>
      <c r="P115" s="19">
        <f>IF(AND($M115,IF($J115&lt;=DATE(身障定額檢核總表!$F$7,身障定額檢核總表!$F$8,1),1,0)),1,0)</f>
        <v>0</v>
      </c>
      <c r="Q115" s="19">
        <f t="shared" si="1"/>
        <v>0</v>
      </c>
      <c r="R115" s="19">
        <f>IF(AND($Q115,OR(IF($G115="3.重度",1,0),IF($G115="4.極重度",1,0)),IF($K115="全時",1,0),IF($L115&gt;=基本工資設定!$B$2,1,0)),1,0)</f>
        <v>0</v>
      </c>
      <c r="S115" s="19">
        <f>IF(AND($Q115,OR(IF($G115="3.重度",1,0),IF($G115="4.極重度",1,0)),IF($K115="全時",1,0),IF(基本工資設定!$B$2&gt;$L115,1,0)),1,0)</f>
        <v>0</v>
      </c>
      <c r="T115" s="19">
        <f>IF(AND($Q115,OR(IF($G115="3.重度",1,0),IF($G115="4.極重度",1,0)),IF($K115="部分工時",1,0),IF($L115&gt;=基本工資設定!$B$2,1,0)),1,0)</f>
        <v>0</v>
      </c>
      <c r="U115" s="19">
        <f>IF(AND($Q115,OR(IF($G115="3.重度",1,0),IF($G115="4.極重度",1,0)),IF($K115="部分工時",1,0),IF(AND(基本工資設定!$B$2&gt;$L115,$L115&gt;=基本工資設定!$B$3),1,0)),1,0)</f>
        <v>0</v>
      </c>
      <c r="V115" s="19">
        <f>IF(AND($Q115,OR(IF($G115="3.重度",1,0),IF($G115="4.極重度",1,0)),IF($K115="部分工時",1,0),IF(基本工資設定!$B$3&gt;$L115,1,0)),1,0)</f>
        <v>0</v>
      </c>
      <c r="W115" s="19">
        <f>IF(AND($Q115,OR(IF($G115="1.輕度",1,0),IF($G115="2.中度",1,0)),IF($K115="全時",1,0),IF($L115&gt;=基本工資設定!$B$2,1,0)),1,0)</f>
        <v>0</v>
      </c>
      <c r="X115" s="19">
        <f>IF(AND($Q115,OR(IF($G115="1.輕度",1,0),IF($G115="2.中度",1,0)),IF($K115="全時",1,0),IF(基本工資設定!$B$2&gt;$L115,1,0)),1,0)</f>
        <v>0</v>
      </c>
      <c r="Y115" s="19">
        <f>IF(AND($Q115,OR(IF($G115="1.輕度",1,0),IF($G115="2.中度",1,0)),IF($K115="部分工時",1,0),IF($L115&gt;=基本工資設定!$B$2,1,0)),1,0)</f>
        <v>0</v>
      </c>
      <c r="Z115" s="19">
        <f>IF(AND($Q115,OR(IF($G115="1.輕度",1,0),IF($G115="2.中度",1,0)),IF($K115="部分工時",1,0),IF(AND(基本工資設定!$B$2&gt;$L115,$L115&gt;=基本工資設定!$B$3),1,0)),1,0)</f>
        <v>0</v>
      </c>
      <c r="AA115" s="19">
        <f>IF(AND($Q115,OR(IF($G115="1.輕度",1,0),IF($G115="2.中度",1,0)),IF($K115="部分工時",1,0),IF(基本工資設定!$B$3&gt;$L115,1,0)),1,0)</f>
        <v>0</v>
      </c>
    </row>
    <row r="116" spans="1:27" ht="14.25">
      <c r="A116" s="19">
        <f t="shared" si="2"/>
        <v>114</v>
      </c>
      <c r="B116" s="8"/>
      <c r="C116" s="8"/>
      <c r="D116" s="9"/>
      <c r="E116" s="8"/>
      <c r="F116" s="8"/>
      <c r="G116" s="8"/>
      <c r="H116" s="9"/>
      <c r="I116" s="9"/>
      <c r="J116" s="9"/>
      <c r="K116" s="8"/>
      <c r="L116" s="10"/>
      <c r="M116" s="19" t="b">
        <f t="shared" si="0"/>
        <v>0</v>
      </c>
      <c r="N116" s="19">
        <f>IF(AND($M116,IF($H116&lt;=DATE(身障定額檢核總表!$F$7,身障定額檢核總表!$F$8,1),1,0)),1,0)</f>
        <v>0</v>
      </c>
      <c r="O116" s="19">
        <f>IF(AND(ISBLANK($I116),$M116),1,IF($E116="1.公保",
IF($I116&gt;DATE(身障定額檢核總表!$F$7,身障定額檢核總表!$F$8,1),1,0),
IF($I116&gt;=DATE(身障定額檢核總表!$F$7,身障定額檢核總表!$F$8,1),1,0)))</f>
        <v>0</v>
      </c>
      <c r="P116" s="19">
        <f>IF(AND($M116,IF($J116&lt;=DATE(身障定額檢核總表!$F$7,身障定額檢核總表!$F$8,1),1,0)),1,0)</f>
        <v>0</v>
      </c>
      <c r="Q116" s="19">
        <f t="shared" si="1"/>
        <v>0</v>
      </c>
      <c r="R116" s="19">
        <f>IF(AND($Q116,OR(IF($G116="3.重度",1,0),IF($G116="4.極重度",1,0)),IF($K116="全時",1,0),IF($L116&gt;=基本工資設定!$B$2,1,0)),1,0)</f>
        <v>0</v>
      </c>
      <c r="S116" s="19">
        <f>IF(AND($Q116,OR(IF($G116="3.重度",1,0),IF($G116="4.極重度",1,0)),IF($K116="全時",1,0),IF(基本工資設定!$B$2&gt;$L116,1,0)),1,0)</f>
        <v>0</v>
      </c>
      <c r="T116" s="19">
        <f>IF(AND($Q116,OR(IF($G116="3.重度",1,0),IF($G116="4.極重度",1,0)),IF($K116="部分工時",1,0),IF($L116&gt;=基本工資設定!$B$2,1,0)),1,0)</f>
        <v>0</v>
      </c>
      <c r="U116" s="19">
        <f>IF(AND($Q116,OR(IF($G116="3.重度",1,0),IF($G116="4.極重度",1,0)),IF($K116="部分工時",1,0),IF(AND(基本工資設定!$B$2&gt;$L116,$L116&gt;=基本工資設定!$B$3),1,0)),1,0)</f>
        <v>0</v>
      </c>
      <c r="V116" s="19">
        <f>IF(AND($Q116,OR(IF($G116="3.重度",1,0),IF($G116="4.極重度",1,0)),IF($K116="部分工時",1,0),IF(基本工資設定!$B$3&gt;$L116,1,0)),1,0)</f>
        <v>0</v>
      </c>
      <c r="W116" s="19">
        <f>IF(AND($Q116,OR(IF($G116="1.輕度",1,0),IF($G116="2.中度",1,0)),IF($K116="全時",1,0),IF($L116&gt;=基本工資設定!$B$2,1,0)),1,0)</f>
        <v>0</v>
      </c>
      <c r="X116" s="19">
        <f>IF(AND($Q116,OR(IF($G116="1.輕度",1,0),IF($G116="2.中度",1,0)),IF($K116="全時",1,0),IF(基本工資設定!$B$2&gt;$L116,1,0)),1,0)</f>
        <v>0</v>
      </c>
      <c r="Y116" s="19">
        <f>IF(AND($Q116,OR(IF($G116="1.輕度",1,0),IF($G116="2.中度",1,0)),IF($K116="部分工時",1,0),IF($L116&gt;=基本工資設定!$B$2,1,0)),1,0)</f>
        <v>0</v>
      </c>
      <c r="Z116" s="19">
        <f>IF(AND($Q116,OR(IF($G116="1.輕度",1,0),IF($G116="2.中度",1,0)),IF($K116="部分工時",1,0),IF(AND(基本工資設定!$B$2&gt;$L116,$L116&gt;=基本工資設定!$B$3),1,0)),1,0)</f>
        <v>0</v>
      </c>
      <c r="AA116" s="19">
        <f>IF(AND($Q116,OR(IF($G116="1.輕度",1,0),IF($G116="2.中度",1,0)),IF($K116="部分工時",1,0),IF(基本工資設定!$B$3&gt;$L116,1,0)),1,0)</f>
        <v>0</v>
      </c>
    </row>
    <row r="117" spans="1:27" ht="14.25">
      <c r="A117" s="19">
        <f t="shared" si="2"/>
        <v>115</v>
      </c>
      <c r="B117" s="8"/>
      <c r="C117" s="8"/>
      <c r="D117" s="9"/>
      <c r="E117" s="8"/>
      <c r="F117" s="8"/>
      <c r="G117" s="8"/>
      <c r="H117" s="9"/>
      <c r="I117" s="9"/>
      <c r="J117" s="9"/>
      <c r="K117" s="8"/>
      <c r="L117" s="10"/>
      <c r="M117" s="19" t="b">
        <f t="shared" si="0"/>
        <v>0</v>
      </c>
      <c r="N117" s="19">
        <f>IF(AND($M117,IF($H117&lt;=DATE(身障定額檢核總表!$F$7,身障定額檢核總表!$F$8,1),1,0)),1,0)</f>
        <v>0</v>
      </c>
      <c r="O117" s="19">
        <f>IF(AND(ISBLANK($I117),$M117),1,IF($E117="1.公保",
IF($I117&gt;DATE(身障定額檢核總表!$F$7,身障定額檢核總表!$F$8,1),1,0),
IF($I117&gt;=DATE(身障定額檢核總表!$F$7,身障定額檢核總表!$F$8,1),1,0)))</f>
        <v>0</v>
      </c>
      <c r="P117" s="19">
        <f>IF(AND($M117,IF($J117&lt;=DATE(身障定額檢核總表!$F$7,身障定額檢核總表!$F$8,1),1,0)),1,0)</f>
        <v>0</v>
      </c>
      <c r="Q117" s="19">
        <f t="shared" si="1"/>
        <v>0</v>
      </c>
      <c r="R117" s="19">
        <f>IF(AND($Q117,OR(IF($G117="3.重度",1,0),IF($G117="4.極重度",1,0)),IF($K117="全時",1,0),IF($L117&gt;=基本工資設定!$B$2,1,0)),1,0)</f>
        <v>0</v>
      </c>
      <c r="S117" s="19">
        <f>IF(AND($Q117,OR(IF($G117="3.重度",1,0),IF($G117="4.極重度",1,0)),IF($K117="全時",1,0),IF(基本工資設定!$B$2&gt;$L117,1,0)),1,0)</f>
        <v>0</v>
      </c>
      <c r="T117" s="19">
        <f>IF(AND($Q117,OR(IF($G117="3.重度",1,0),IF($G117="4.極重度",1,0)),IF($K117="部分工時",1,0),IF($L117&gt;=基本工資設定!$B$2,1,0)),1,0)</f>
        <v>0</v>
      </c>
      <c r="U117" s="19">
        <f>IF(AND($Q117,OR(IF($G117="3.重度",1,0),IF($G117="4.極重度",1,0)),IF($K117="部分工時",1,0),IF(AND(基本工資設定!$B$2&gt;$L117,$L117&gt;=基本工資設定!$B$3),1,0)),1,0)</f>
        <v>0</v>
      </c>
      <c r="V117" s="19">
        <f>IF(AND($Q117,OR(IF($G117="3.重度",1,0),IF($G117="4.極重度",1,0)),IF($K117="部分工時",1,0),IF(基本工資設定!$B$3&gt;$L117,1,0)),1,0)</f>
        <v>0</v>
      </c>
      <c r="W117" s="19">
        <f>IF(AND($Q117,OR(IF($G117="1.輕度",1,0),IF($G117="2.中度",1,0)),IF($K117="全時",1,0),IF($L117&gt;=基本工資設定!$B$2,1,0)),1,0)</f>
        <v>0</v>
      </c>
      <c r="X117" s="19">
        <f>IF(AND($Q117,OR(IF($G117="1.輕度",1,0),IF($G117="2.中度",1,0)),IF($K117="全時",1,0),IF(基本工資設定!$B$2&gt;$L117,1,0)),1,0)</f>
        <v>0</v>
      </c>
      <c r="Y117" s="19">
        <f>IF(AND($Q117,OR(IF($G117="1.輕度",1,0),IF($G117="2.中度",1,0)),IF($K117="部分工時",1,0),IF($L117&gt;=基本工資設定!$B$2,1,0)),1,0)</f>
        <v>0</v>
      </c>
      <c r="Z117" s="19">
        <f>IF(AND($Q117,OR(IF($G117="1.輕度",1,0),IF($G117="2.中度",1,0)),IF($K117="部分工時",1,0),IF(AND(基本工資設定!$B$2&gt;$L117,$L117&gt;=基本工資設定!$B$3),1,0)),1,0)</f>
        <v>0</v>
      </c>
      <c r="AA117" s="19">
        <f>IF(AND($Q117,OR(IF($G117="1.輕度",1,0),IF($G117="2.中度",1,0)),IF($K117="部分工時",1,0),IF(基本工資設定!$B$3&gt;$L117,1,0)),1,0)</f>
        <v>0</v>
      </c>
    </row>
    <row r="118" spans="1:27" ht="14.25">
      <c r="A118" s="19">
        <f t="shared" si="2"/>
        <v>116</v>
      </c>
      <c r="B118" s="8"/>
      <c r="C118" s="8"/>
      <c r="D118" s="9"/>
      <c r="E118" s="8"/>
      <c r="F118" s="8"/>
      <c r="G118" s="8"/>
      <c r="H118" s="9"/>
      <c r="I118" s="9"/>
      <c r="J118" s="9"/>
      <c r="K118" s="8"/>
      <c r="L118" s="10"/>
      <c r="M118" s="19" t="b">
        <f t="shared" si="0"/>
        <v>0</v>
      </c>
      <c r="N118" s="19">
        <f>IF(AND($M118,IF($H118&lt;=DATE(身障定額檢核總表!$F$7,身障定額檢核總表!$F$8,1),1,0)),1,0)</f>
        <v>0</v>
      </c>
      <c r="O118" s="19">
        <f>IF(AND(ISBLANK($I118),$M118),1,IF($E118="1.公保",
IF($I118&gt;DATE(身障定額檢核總表!$F$7,身障定額檢核總表!$F$8,1),1,0),
IF($I118&gt;=DATE(身障定額檢核總表!$F$7,身障定額檢核總表!$F$8,1),1,0)))</f>
        <v>0</v>
      </c>
      <c r="P118" s="19">
        <f>IF(AND($M118,IF($J118&lt;=DATE(身障定額檢核總表!$F$7,身障定額檢核總表!$F$8,1),1,0)),1,0)</f>
        <v>0</v>
      </c>
      <c r="Q118" s="19">
        <f t="shared" si="1"/>
        <v>0</v>
      </c>
      <c r="R118" s="19">
        <f>IF(AND($Q118,OR(IF($G118="3.重度",1,0),IF($G118="4.極重度",1,0)),IF($K118="全時",1,0),IF($L118&gt;=基本工資設定!$B$2,1,0)),1,0)</f>
        <v>0</v>
      </c>
      <c r="S118" s="19">
        <f>IF(AND($Q118,OR(IF($G118="3.重度",1,0),IF($G118="4.極重度",1,0)),IF($K118="全時",1,0),IF(基本工資設定!$B$2&gt;$L118,1,0)),1,0)</f>
        <v>0</v>
      </c>
      <c r="T118" s="19">
        <f>IF(AND($Q118,OR(IF($G118="3.重度",1,0),IF($G118="4.極重度",1,0)),IF($K118="部分工時",1,0),IF($L118&gt;=基本工資設定!$B$2,1,0)),1,0)</f>
        <v>0</v>
      </c>
      <c r="U118" s="19">
        <f>IF(AND($Q118,OR(IF($G118="3.重度",1,0),IF($G118="4.極重度",1,0)),IF($K118="部分工時",1,0),IF(AND(基本工資設定!$B$2&gt;$L118,$L118&gt;=基本工資設定!$B$3),1,0)),1,0)</f>
        <v>0</v>
      </c>
      <c r="V118" s="19">
        <f>IF(AND($Q118,OR(IF($G118="3.重度",1,0),IF($G118="4.極重度",1,0)),IF($K118="部分工時",1,0),IF(基本工資設定!$B$3&gt;$L118,1,0)),1,0)</f>
        <v>0</v>
      </c>
      <c r="W118" s="19">
        <f>IF(AND($Q118,OR(IF($G118="1.輕度",1,0),IF($G118="2.中度",1,0)),IF($K118="全時",1,0),IF($L118&gt;=基本工資設定!$B$2,1,0)),1,0)</f>
        <v>0</v>
      </c>
      <c r="X118" s="19">
        <f>IF(AND($Q118,OR(IF($G118="1.輕度",1,0),IF($G118="2.中度",1,0)),IF($K118="全時",1,0),IF(基本工資設定!$B$2&gt;$L118,1,0)),1,0)</f>
        <v>0</v>
      </c>
      <c r="Y118" s="19">
        <f>IF(AND($Q118,OR(IF($G118="1.輕度",1,0),IF($G118="2.中度",1,0)),IF($K118="部分工時",1,0),IF($L118&gt;=基本工資設定!$B$2,1,0)),1,0)</f>
        <v>0</v>
      </c>
      <c r="Z118" s="19">
        <f>IF(AND($Q118,OR(IF($G118="1.輕度",1,0),IF($G118="2.中度",1,0)),IF($K118="部分工時",1,0),IF(AND(基本工資設定!$B$2&gt;$L118,$L118&gt;=基本工資設定!$B$3),1,0)),1,0)</f>
        <v>0</v>
      </c>
      <c r="AA118" s="19">
        <f>IF(AND($Q118,OR(IF($G118="1.輕度",1,0),IF($G118="2.中度",1,0)),IF($K118="部分工時",1,0),IF(基本工資設定!$B$3&gt;$L118,1,0)),1,0)</f>
        <v>0</v>
      </c>
    </row>
    <row r="119" spans="1:27" ht="14.25">
      <c r="A119" s="19">
        <f t="shared" si="2"/>
        <v>117</v>
      </c>
      <c r="B119" s="8"/>
      <c r="C119" s="8"/>
      <c r="D119" s="9"/>
      <c r="E119" s="8"/>
      <c r="F119" s="8"/>
      <c r="G119" s="8"/>
      <c r="H119" s="9"/>
      <c r="I119" s="9"/>
      <c r="J119" s="9"/>
      <c r="K119" s="8"/>
      <c r="L119" s="10"/>
      <c r="M119" s="19" t="b">
        <f t="shared" si="0"/>
        <v>0</v>
      </c>
      <c r="N119" s="19">
        <f>IF(AND($M119,IF($H119&lt;=DATE(身障定額檢核總表!$F$7,身障定額檢核總表!$F$8,1),1,0)),1,0)</f>
        <v>0</v>
      </c>
      <c r="O119" s="19">
        <f>IF(AND(ISBLANK($I119),$M119),1,IF($E119="1.公保",
IF($I119&gt;DATE(身障定額檢核總表!$F$7,身障定額檢核總表!$F$8,1),1,0),
IF($I119&gt;=DATE(身障定額檢核總表!$F$7,身障定額檢核總表!$F$8,1),1,0)))</f>
        <v>0</v>
      </c>
      <c r="P119" s="19">
        <f>IF(AND($M119,IF($J119&lt;=DATE(身障定額檢核總表!$F$7,身障定額檢核總表!$F$8,1),1,0)),1,0)</f>
        <v>0</v>
      </c>
      <c r="Q119" s="19">
        <f t="shared" si="1"/>
        <v>0</v>
      </c>
      <c r="R119" s="19">
        <f>IF(AND($Q119,OR(IF($G119="3.重度",1,0),IF($G119="4.極重度",1,0)),IF($K119="全時",1,0),IF($L119&gt;=基本工資設定!$B$2,1,0)),1,0)</f>
        <v>0</v>
      </c>
      <c r="S119" s="19">
        <f>IF(AND($Q119,OR(IF($G119="3.重度",1,0),IF($G119="4.極重度",1,0)),IF($K119="全時",1,0),IF(基本工資設定!$B$2&gt;$L119,1,0)),1,0)</f>
        <v>0</v>
      </c>
      <c r="T119" s="19">
        <f>IF(AND($Q119,OR(IF($G119="3.重度",1,0),IF($G119="4.極重度",1,0)),IF($K119="部分工時",1,0),IF($L119&gt;=基本工資設定!$B$2,1,0)),1,0)</f>
        <v>0</v>
      </c>
      <c r="U119" s="19">
        <f>IF(AND($Q119,OR(IF($G119="3.重度",1,0),IF($G119="4.極重度",1,0)),IF($K119="部分工時",1,0),IF(AND(基本工資設定!$B$2&gt;$L119,$L119&gt;=基本工資設定!$B$3),1,0)),1,0)</f>
        <v>0</v>
      </c>
      <c r="V119" s="19">
        <f>IF(AND($Q119,OR(IF($G119="3.重度",1,0),IF($G119="4.極重度",1,0)),IF($K119="部分工時",1,0),IF(基本工資設定!$B$3&gt;$L119,1,0)),1,0)</f>
        <v>0</v>
      </c>
      <c r="W119" s="19">
        <f>IF(AND($Q119,OR(IF($G119="1.輕度",1,0),IF($G119="2.中度",1,0)),IF($K119="全時",1,0),IF($L119&gt;=基本工資設定!$B$2,1,0)),1,0)</f>
        <v>0</v>
      </c>
      <c r="X119" s="19">
        <f>IF(AND($Q119,OR(IF($G119="1.輕度",1,0),IF($G119="2.中度",1,0)),IF($K119="全時",1,0),IF(基本工資設定!$B$2&gt;$L119,1,0)),1,0)</f>
        <v>0</v>
      </c>
      <c r="Y119" s="19">
        <f>IF(AND($Q119,OR(IF($G119="1.輕度",1,0),IF($G119="2.中度",1,0)),IF($K119="部分工時",1,0),IF($L119&gt;=基本工資設定!$B$2,1,0)),1,0)</f>
        <v>0</v>
      </c>
      <c r="Z119" s="19">
        <f>IF(AND($Q119,OR(IF($G119="1.輕度",1,0),IF($G119="2.中度",1,0)),IF($K119="部分工時",1,0),IF(AND(基本工資設定!$B$2&gt;$L119,$L119&gt;=基本工資設定!$B$3),1,0)),1,0)</f>
        <v>0</v>
      </c>
      <c r="AA119" s="19">
        <f>IF(AND($Q119,OR(IF($G119="1.輕度",1,0),IF($G119="2.中度",1,0)),IF($K119="部分工時",1,0),IF(基本工資設定!$B$3&gt;$L119,1,0)),1,0)</f>
        <v>0</v>
      </c>
    </row>
    <row r="120" spans="1:27" ht="14.25">
      <c r="A120" s="19">
        <f t="shared" si="2"/>
        <v>118</v>
      </c>
      <c r="B120" s="8"/>
      <c r="C120" s="8"/>
      <c r="D120" s="9"/>
      <c r="E120" s="8"/>
      <c r="F120" s="8"/>
      <c r="G120" s="8"/>
      <c r="H120" s="9"/>
      <c r="I120" s="9"/>
      <c r="J120" s="9"/>
      <c r="K120" s="8"/>
      <c r="L120" s="10"/>
      <c r="M120" s="19" t="b">
        <f t="shared" si="0"/>
        <v>0</v>
      </c>
      <c r="N120" s="19">
        <f>IF(AND($M120,IF($H120&lt;=DATE(身障定額檢核總表!$F$7,身障定額檢核總表!$F$8,1),1,0)),1,0)</f>
        <v>0</v>
      </c>
      <c r="O120" s="19">
        <f>IF(AND(ISBLANK($I120),$M120),1,IF($E120="1.公保",
IF($I120&gt;DATE(身障定額檢核總表!$F$7,身障定額檢核總表!$F$8,1),1,0),
IF($I120&gt;=DATE(身障定額檢核總表!$F$7,身障定額檢核總表!$F$8,1),1,0)))</f>
        <v>0</v>
      </c>
      <c r="P120" s="19">
        <f>IF(AND($M120,IF($J120&lt;=DATE(身障定額檢核總表!$F$7,身障定額檢核總表!$F$8,1),1,0)),1,0)</f>
        <v>0</v>
      </c>
      <c r="Q120" s="19">
        <f t="shared" si="1"/>
        <v>0</v>
      </c>
      <c r="R120" s="19">
        <f>IF(AND($Q120,OR(IF($G120="3.重度",1,0),IF($G120="4.極重度",1,0)),IF($K120="全時",1,0),IF($L120&gt;=基本工資設定!$B$2,1,0)),1,0)</f>
        <v>0</v>
      </c>
      <c r="S120" s="19">
        <f>IF(AND($Q120,OR(IF($G120="3.重度",1,0),IF($G120="4.極重度",1,0)),IF($K120="全時",1,0),IF(基本工資設定!$B$2&gt;$L120,1,0)),1,0)</f>
        <v>0</v>
      </c>
      <c r="T120" s="19">
        <f>IF(AND($Q120,OR(IF($G120="3.重度",1,0),IF($G120="4.極重度",1,0)),IF($K120="部分工時",1,0),IF($L120&gt;=基本工資設定!$B$2,1,0)),1,0)</f>
        <v>0</v>
      </c>
      <c r="U120" s="19">
        <f>IF(AND($Q120,OR(IF($G120="3.重度",1,0),IF($G120="4.極重度",1,0)),IF($K120="部分工時",1,0),IF(AND(基本工資設定!$B$2&gt;$L120,$L120&gt;=基本工資設定!$B$3),1,0)),1,0)</f>
        <v>0</v>
      </c>
      <c r="V120" s="19">
        <f>IF(AND($Q120,OR(IF($G120="3.重度",1,0),IF($G120="4.極重度",1,0)),IF($K120="部分工時",1,0),IF(基本工資設定!$B$3&gt;$L120,1,0)),1,0)</f>
        <v>0</v>
      </c>
      <c r="W120" s="19">
        <f>IF(AND($Q120,OR(IF($G120="1.輕度",1,0),IF($G120="2.中度",1,0)),IF($K120="全時",1,0),IF($L120&gt;=基本工資設定!$B$2,1,0)),1,0)</f>
        <v>0</v>
      </c>
      <c r="X120" s="19">
        <f>IF(AND($Q120,OR(IF($G120="1.輕度",1,0),IF($G120="2.中度",1,0)),IF($K120="全時",1,0),IF(基本工資設定!$B$2&gt;$L120,1,0)),1,0)</f>
        <v>0</v>
      </c>
      <c r="Y120" s="19">
        <f>IF(AND($Q120,OR(IF($G120="1.輕度",1,0),IF($G120="2.中度",1,0)),IF($K120="部分工時",1,0),IF($L120&gt;=基本工資設定!$B$2,1,0)),1,0)</f>
        <v>0</v>
      </c>
      <c r="Z120" s="19">
        <f>IF(AND($Q120,OR(IF($G120="1.輕度",1,0),IF($G120="2.中度",1,0)),IF($K120="部分工時",1,0),IF(AND(基本工資設定!$B$2&gt;$L120,$L120&gt;=基本工資設定!$B$3),1,0)),1,0)</f>
        <v>0</v>
      </c>
      <c r="AA120" s="19">
        <f>IF(AND($Q120,OR(IF($G120="1.輕度",1,0),IF($G120="2.中度",1,0)),IF($K120="部分工時",1,0),IF(基本工資設定!$B$3&gt;$L120,1,0)),1,0)</f>
        <v>0</v>
      </c>
    </row>
    <row r="121" spans="1:27" ht="14.25">
      <c r="A121" s="19">
        <f t="shared" si="2"/>
        <v>119</v>
      </c>
      <c r="B121" s="8"/>
      <c r="C121" s="8"/>
      <c r="D121" s="9"/>
      <c r="E121" s="8"/>
      <c r="F121" s="8"/>
      <c r="G121" s="8"/>
      <c r="H121" s="9"/>
      <c r="I121" s="9"/>
      <c r="J121" s="9"/>
      <c r="K121" s="8"/>
      <c r="L121" s="10"/>
      <c r="M121" s="19" t="b">
        <f t="shared" si="0"/>
        <v>0</v>
      </c>
      <c r="N121" s="19">
        <f>IF(AND($M121,IF($H121&lt;=DATE(身障定額檢核總表!$F$7,身障定額檢核總表!$F$8,1),1,0)),1,0)</f>
        <v>0</v>
      </c>
      <c r="O121" s="19">
        <f>IF(AND(ISBLANK($I121),$M121),1,IF($E121="1.公保",
IF($I121&gt;DATE(身障定額檢核總表!$F$7,身障定額檢核總表!$F$8,1),1,0),
IF($I121&gt;=DATE(身障定額檢核總表!$F$7,身障定額檢核總表!$F$8,1),1,0)))</f>
        <v>0</v>
      </c>
      <c r="P121" s="19">
        <f>IF(AND($M121,IF($J121&lt;=DATE(身障定額檢核總表!$F$7,身障定額檢核總表!$F$8,1),1,0)),1,0)</f>
        <v>0</v>
      </c>
      <c r="Q121" s="19">
        <f t="shared" si="1"/>
        <v>0</v>
      </c>
      <c r="R121" s="19">
        <f>IF(AND($Q121,OR(IF($G121="3.重度",1,0),IF($G121="4.極重度",1,0)),IF($K121="全時",1,0),IF($L121&gt;=基本工資設定!$B$2,1,0)),1,0)</f>
        <v>0</v>
      </c>
      <c r="S121" s="19">
        <f>IF(AND($Q121,OR(IF($G121="3.重度",1,0),IF($G121="4.極重度",1,0)),IF($K121="全時",1,0),IF(基本工資設定!$B$2&gt;$L121,1,0)),1,0)</f>
        <v>0</v>
      </c>
      <c r="T121" s="19">
        <f>IF(AND($Q121,OR(IF($G121="3.重度",1,0),IF($G121="4.極重度",1,0)),IF($K121="部分工時",1,0),IF($L121&gt;=基本工資設定!$B$2,1,0)),1,0)</f>
        <v>0</v>
      </c>
      <c r="U121" s="19">
        <f>IF(AND($Q121,OR(IF($G121="3.重度",1,0),IF($G121="4.極重度",1,0)),IF($K121="部分工時",1,0),IF(AND(基本工資設定!$B$2&gt;$L121,$L121&gt;=基本工資設定!$B$3),1,0)),1,0)</f>
        <v>0</v>
      </c>
      <c r="V121" s="19">
        <f>IF(AND($Q121,OR(IF($G121="3.重度",1,0),IF($G121="4.極重度",1,0)),IF($K121="部分工時",1,0),IF(基本工資設定!$B$3&gt;$L121,1,0)),1,0)</f>
        <v>0</v>
      </c>
      <c r="W121" s="19">
        <f>IF(AND($Q121,OR(IF($G121="1.輕度",1,0),IF($G121="2.中度",1,0)),IF($K121="全時",1,0),IF($L121&gt;=基本工資設定!$B$2,1,0)),1,0)</f>
        <v>0</v>
      </c>
      <c r="X121" s="19">
        <f>IF(AND($Q121,OR(IF($G121="1.輕度",1,0),IF($G121="2.中度",1,0)),IF($K121="全時",1,0),IF(基本工資設定!$B$2&gt;$L121,1,0)),1,0)</f>
        <v>0</v>
      </c>
      <c r="Y121" s="19">
        <f>IF(AND($Q121,OR(IF($G121="1.輕度",1,0),IF($G121="2.中度",1,0)),IF($K121="部分工時",1,0),IF($L121&gt;=基本工資設定!$B$2,1,0)),1,0)</f>
        <v>0</v>
      </c>
      <c r="Z121" s="19">
        <f>IF(AND($Q121,OR(IF($G121="1.輕度",1,0),IF($G121="2.中度",1,0)),IF($K121="部分工時",1,0),IF(AND(基本工資設定!$B$2&gt;$L121,$L121&gt;=基本工資設定!$B$3),1,0)),1,0)</f>
        <v>0</v>
      </c>
      <c r="AA121" s="19">
        <f>IF(AND($Q121,OR(IF($G121="1.輕度",1,0),IF($G121="2.中度",1,0)),IF($K121="部分工時",1,0),IF(基本工資設定!$B$3&gt;$L121,1,0)),1,0)</f>
        <v>0</v>
      </c>
    </row>
    <row r="122" spans="1:27" ht="14.25">
      <c r="A122" s="19">
        <f t="shared" si="2"/>
        <v>120</v>
      </c>
      <c r="B122" s="8"/>
      <c r="C122" s="8"/>
      <c r="D122" s="9"/>
      <c r="E122" s="8"/>
      <c r="F122" s="8"/>
      <c r="G122" s="8"/>
      <c r="H122" s="9"/>
      <c r="I122" s="9"/>
      <c r="J122" s="9"/>
      <c r="K122" s="8"/>
      <c r="L122" s="10"/>
      <c r="M122" s="19" t="b">
        <f t="shared" si="0"/>
        <v>0</v>
      </c>
      <c r="N122" s="19">
        <f>IF(AND($M122,IF($H122&lt;=DATE(身障定額檢核總表!$F$7,身障定額檢核總表!$F$8,1),1,0)),1,0)</f>
        <v>0</v>
      </c>
      <c r="O122" s="19">
        <f>IF(AND(ISBLANK($I122),$M122),1,IF($E122="1.公保",
IF($I122&gt;DATE(身障定額檢核總表!$F$7,身障定額檢核總表!$F$8,1),1,0),
IF($I122&gt;=DATE(身障定額檢核總表!$F$7,身障定額檢核總表!$F$8,1),1,0)))</f>
        <v>0</v>
      </c>
      <c r="P122" s="19">
        <f>IF(AND($M122,IF($J122&lt;=DATE(身障定額檢核總表!$F$7,身障定額檢核總表!$F$8,1),1,0)),1,0)</f>
        <v>0</v>
      </c>
      <c r="Q122" s="19">
        <f t="shared" si="1"/>
        <v>0</v>
      </c>
      <c r="R122" s="19">
        <f>IF(AND($Q122,OR(IF($G122="3.重度",1,0),IF($G122="4.極重度",1,0)),IF($K122="全時",1,0),IF($L122&gt;=基本工資設定!$B$2,1,0)),1,0)</f>
        <v>0</v>
      </c>
      <c r="S122" s="19">
        <f>IF(AND($Q122,OR(IF($G122="3.重度",1,0),IF($G122="4.極重度",1,0)),IF($K122="全時",1,0),IF(基本工資設定!$B$2&gt;$L122,1,0)),1,0)</f>
        <v>0</v>
      </c>
      <c r="T122" s="19">
        <f>IF(AND($Q122,OR(IF($G122="3.重度",1,0),IF($G122="4.極重度",1,0)),IF($K122="部分工時",1,0),IF($L122&gt;=基本工資設定!$B$2,1,0)),1,0)</f>
        <v>0</v>
      </c>
      <c r="U122" s="19">
        <f>IF(AND($Q122,OR(IF($G122="3.重度",1,0),IF($G122="4.極重度",1,0)),IF($K122="部分工時",1,0),IF(AND(基本工資設定!$B$2&gt;$L122,$L122&gt;=基本工資設定!$B$3),1,0)),1,0)</f>
        <v>0</v>
      </c>
      <c r="V122" s="19">
        <f>IF(AND($Q122,OR(IF($G122="3.重度",1,0),IF($G122="4.極重度",1,0)),IF($K122="部分工時",1,0),IF(基本工資設定!$B$3&gt;$L122,1,0)),1,0)</f>
        <v>0</v>
      </c>
      <c r="W122" s="19">
        <f>IF(AND($Q122,OR(IF($G122="1.輕度",1,0),IF($G122="2.中度",1,0)),IF($K122="全時",1,0),IF($L122&gt;=基本工資設定!$B$2,1,0)),1,0)</f>
        <v>0</v>
      </c>
      <c r="X122" s="19">
        <f>IF(AND($Q122,OR(IF($G122="1.輕度",1,0),IF($G122="2.中度",1,0)),IF($K122="全時",1,0),IF(基本工資設定!$B$2&gt;$L122,1,0)),1,0)</f>
        <v>0</v>
      </c>
      <c r="Y122" s="19">
        <f>IF(AND($Q122,OR(IF($G122="1.輕度",1,0),IF($G122="2.中度",1,0)),IF($K122="部分工時",1,0),IF($L122&gt;=基本工資設定!$B$2,1,0)),1,0)</f>
        <v>0</v>
      </c>
      <c r="Z122" s="19">
        <f>IF(AND($Q122,OR(IF($G122="1.輕度",1,0),IF($G122="2.中度",1,0)),IF($K122="部分工時",1,0),IF(AND(基本工資設定!$B$2&gt;$L122,$L122&gt;=基本工資設定!$B$3),1,0)),1,0)</f>
        <v>0</v>
      </c>
      <c r="AA122" s="19">
        <f>IF(AND($Q122,OR(IF($G122="1.輕度",1,0),IF($G122="2.中度",1,0)),IF($K122="部分工時",1,0),IF(基本工資設定!$B$3&gt;$L122,1,0)),1,0)</f>
        <v>0</v>
      </c>
    </row>
    <row r="123" spans="1:27" ht="14.25">
      <c r="A123" s="19">
        <f t="shared" si="2"/>
        <v>121</v>
      </c>
      <c r="B123" s="8"/>
      <c r="C123" s="8"/>
      <c r="D123" s="9"/>
      <c r="E123" s="8"/>
      <c r="F123" s="8"/>
      <c r="G123" s="8"/>
      <c r="H123" s="9"/>
      <c r="I123" s="9"/>
      <c r="J123" s="9"/>
      <c r="K123" s="8"/>
      <c r="L123" s="10"/>
      <c r="M123" s="19" t="b">
        <f t="shared" si="0"/>
        <v>0</v>
      </c>
      <c r="N123" s="19">
        <f>IF(AND($M123,IF($H123&lt;=DATE(身障定額檢核總表!$F$7,身障定額檢核總表!$F$8,1),1,0)),1,0)</f>
        <v>0</v>
      </c>
      <c r="O123" s="19">
        <f>IF(AND(ISBLANK($I123),$M123),1,IF($E123="1.公保",
IF($I123&gt;DATE(身障定額檢核總表!$F$7,身障定額檢核總表!$F$8,1),1,0),
IF($I123&gt;=DATE(身障定額檢核總表!$F$7,身障定額檢核總表!$F$8,1),1,0)))</f>
        <v>0</v>
      </c>
      <c r="P123" s="19">
        <f>IF(AND($M123,IF($J123&lt;=DATE(身障定額檢核總表!$F$7,身障定額檢核總表!$F$8,1),1,0)),1,0)</f>
        <v>0</v>
      </c>
      <c r="Q123" s="19">
        <f t="shared" si="1"/>
        <v>0</v>
      </c>
      <c r="R123" s="19">
        <f>IF(AND($Q123,OR(IF($G123="3.重度",1,0),IF($G123="4.極重度",1,0)),IF($K123="全時",1,0),IF($L123&gt;=基本工資設定!$B$2,1,0)),1,0)</f>
        <v>0</v>
      </c>
      <c r="S123" s="19">
        <f>IF(AND($Q123,OR(IF($G123="3.重度",1,0),IF($G123="4.極重度",1,0)),IF($K123="全時",1,0),IF(基本工資設定!$B$2&gt;$L123,1,0)),1,0)</f>
        <v>0</v>
      </c>
      <c r="T123" s="19">
        <f>IF(AND($Q123,OR(IF($G123="3.重度",1,0),IF($G123="4.極重度",1,0)),IF($K123="部分工時",1,0),IF($L123&gt;=基本工資設定!$B$2,1,0)),1,0)</f>
        <v>0</v>
      </c>
      <c r="U123" s="19">
        <f>IF(AND($Q123,OR(IF($G123="3.重度",1,0),IF($G123="4.極重度",1,0)),IF($K123="部分工時",1,0),IF(AND(基本工資設定!$B$2&gt;$L123,$L123&gt;=基本工資設定!$B$3),1,0)),1,0)</f>
        <v>0</v>
      </c>
      <c r="V123" s="19">
        <f>IF(AND($Q123,OR(IF($G123="3.重度",1,0),IF($G123="4.極重度",1,0)),IF($K123="部分工時",1,0),IF(基本工資設定!$B$3&gt;$L123,1,0)),1,0)</f>
        <v>0</v>
      </c>
      <c r="W123" s="19">
        <f>IF(AND($Q123,OR(IF($G123="1.輕度",1,0),IF($G123="2.中度",1,0)),IF($K123="全時",1,0),IF($L123&gt;=基本工資設定!$B$2,1,0)),1,0)</f>
        <v>0</v>
      </c>
      <c r="X123" s="19">
        <f>IF(AND($Q123,OR(IF($G123="1.輕度",1,0),IF($G123="2.中度",1,0)),IF($K123="全時",1,0),IF(基本工資設定!$B$2&gt;$L123,1,0)),1,0)</f>
        <v>0</v>
      </c>
      <c r="Y123" s="19">
        <f>IF(AND($Q123,OR(IF($G123="1.輕度",1,0),IF($G123="2.中度",1,0)),IF($K123="部分工時",1,0),IF($L123&gt;=基本工資設定!$B$2,1,0)),1,0)</f>
        <v>0</v>
      </c>
      <c r="Z123" s="19">
        <f>IF(AND($Q123,OR(IF($G123="1.輕度",1,0),IF($G123="2.中度",1,0)),IF($K123="部分工時",1,0),IF(AND(基本工資設定!$B$2&gt;$L123,$L123&gt;=基本工資設定!$B$3),1,0)),1,0)</f>
        <v>0</v>
      </c>
      <c r="AA123" s="19">
        <f>IF(AND($Q123,OR(IF($G123="1.輕度",1,0),IF($G123="2.中度",1,0)),IF($K123="部分工時",1,0),IF(基本工資設定!$B$3&gt;$L123,1,0)),1,0)</f>
        <v>0</v>
      </c>
    </row>
    <row r="124" spans="1:27" ht="14.25">
      <c r="A124" s="19">
        <f t="shared" si="2"/>
        <v>122</v>
      </c>
      <c r="B124" s="8"/>
      <c r="C124" s="8"/>
      <c r="D124" s="9"/>
      <c r="E124" s="8"/>
      <c r="F124" s="8"/>
      <c r="G124" s="8"/>
      <c r="H124" s="9"/>
      <c r="I124" s="9"/>
      <c r="J124" s="9"/>
      <c r="K124" s="8"/>
      <c r="L124" s="10"/>
      <c r="M124" s="19" t="b">
        <f t="shared" si="0"/>
        <v>0</v>
      </c>
      <c r="N124" s="19">
        <f>IF(AND($M124,IF($H124&lt;=DATE(身障定額檢核總表!$F$7,身障定額檢核總表!$F$8,1),1,0)),1,0)</f>
        <v>0</v>
      </c>
      <c r="O124" s="19">
        <f>IF(AND(ISBLANK($I124),$M124),1,IF($E124="1.公保",
IF($I124&gt;DATE(身障定額檢核總表!$F$7,身障定額檢核總表!$F$8,1),1,0),
IF($I124&gt;=DATE(身障定額檢核總表!$F$7,身障定額檢核總表!$F$8,1),1,0)))</f>
        <v>0</v>
      </c>
      <c r="P124" s="19">
        <f>IF(AND($M124,IF($J124&lt;=DATE(身障定額檢核總表!$F$7,身障定額檢核總表!$F$8,1),1,0)),1,0)</f>
        <v>0</v>
      </c>
      <c r="Q124" s="19">
        <f t="shared" si="1"/>
        <v>0</v>
      </c>
      <c r="R124" s="19">
        <f>IF(AND($Q124,OR(IF($G124="3.重度",1,0),IF($G124="4.極重度",1,0)),IF($K124="全時",1,0),IF($L124&gt;=基本工資設定!$B$2,1,0)),1,0)</f>
        <v>0</v>
      </c>
      <c r="S124" s="19">
        <f>IF(AND($Q124,OR(IF($G124="3.重度",1,0),IF($G124="4.極重度",1,0)),IF($K124="全時",1,0),IF(基本工資設定!$B$2&gt;$L124,1,0)),1,0)</f>
        <v>0</v>
      </c>
      <c r="T124" s="19">
        <f>IF(AND($Q124,OR(IF($G124="3.重度",1,0),IF($G124="4.極重度",1,0)),IF($K124="部分工時",1,0),IF($L124&gt;=基本工資設定!$B$2,1,0)),1,0)</f>
        <v>0</v>
      </c>
      <c r="U124" s="19">
        <f>IF(AND($Q124,OR(IF($G124="3.重度",1,0),IF($G124="4.極重度",1,0)),IF($K124="部分工時",1,0),IF(AND(基本工資設定!$B$2&gt;$L124,$L124&gt;=基本工資設定!$B$3),1,0)),1,0)</f>
        <v>0</v>
      </c>
      <c r="V124" s="19">
        <f>IF(AND($Q124,OR(IF($G124="3.重度",1,0),IF($G124="4.極重度",1,0)),IF($K124="部分工時",1,0),IF(基本工資設定!$B$3&gt;$L124,1,0)),1,0)</f>
        <v>0</v>
      </c>
      <c r="W124" s="19">
        <f>IF(AND($Q124,OR(IF($G124="1.輕度",1,0),IF($G124="2.中度",1,0)),IF($K124="全時",1,0),IF($L124&gt;=基本工資設定!$B$2,1,0)),1,0)</f>
        <v>0</v>
      </c>
      <c r="X124" s="19">
        <f>IF(AND($Q124,OR(IF($G124="1.輕度",1,0),IF($G124="2.中度",1,0)),IF($K124="全時",1,0),IF(基本工資設定!$B$2&gt;$L124,1,0)),1,0)</f>
        <v>0</v>
      </c>
      <c r="Y124" s="19">
        <f>IF(AND($Q124,OR(IF($G124="1.輕度",1,0),IF($G124="2.中度",1,0)),IF($K124="部分工時",1,0),IF($L124&gt;=基本工資設定!$B$2,1,0)),1,0)</f>
        <v>0</v>
      </c>
      <c r="Z124" s="19">
        <f>IF(AND($Q124,OR(IF($G124="1.輕度",1,0),IF($G124="2.中度",1,0)),IF($K124="部分工時",1,0),IF(AND(基本工資設定!$B$2&gt;$L124,$L124&gt;=基本工資設定!$B$3),1,0)),1,0)</f>
        <v>0</v>
      </c>
      <c r="AA124" s="19">
        <f>IF(AND($Q124,OR(IF($G124="1.輕度",1,0),IF($G124="2.中度",1,0)),IF($K124="部分工時",1,0),IF(基本工資設定!$B$3&gt;$L124,1,0)),1,0)</f>
        <v>0</v>
      </c>
    </row>
    <row r="125" spans="1:27" ht="14.25">
      <c r="A125" s="19">
        <f t="shared" si="2"/>
        <v>123</v>
      </c>
      <c r="B125" s="8"/>
      <c r="C125" s="8"/>
      <c r="D125" s="9"/>
      <c r="E125" s="8"/>
      <c r="F125" s="8"/>
      <c r="G125" s="8"/>
      <c r="H125" s="9"/>
      <c r="I125" s="9"/>
      <c r="J125" s="9"/>
      <c r="K125" s="8"/>
      <c r="L125" s="10"/>
      <c r="M125" s="19" t="b">
        <f t="shared" si="0"/>
        <v>0</v>
      </c>
      <c r="N125" s="19">
        <f>IF(AND($M125,IF($H125&lt;=DATE(身障定額檢核總表!$F$7,身障定額檢核總表!$F$8,1),1,0)),1,0)</f>
        <v>0</v>
      </c>
      <c r="O125" s="19">
        <f>IF(AND(ISBLANK($I125),$M125),1,IF($E125="1.公保",
IF($I125&gt;DATE(身障定額檢核總表!$F$7,身障定額檢核總表!$F$8,1),1,0),
IF($I125&gt;=DATE(身障定額檢核總表!$F$7,身障定額檢核總表!$F$8,1),1,0)))</f>
        <v>0</v>
      </c>
      <c r="P125" s="19">
        <f>IF(AND($M125,IF($J125&lt;=DATE(身障定額檢核總表!$F$7,身障定額檢核總表!$F$8,1),1,0)),1,0)</f>
        <v>0</v>
      </c>
      <c r="Q125" s="19">
        <f t="shared" si="1"/>
        <v>0</v>
      </c>
      <c r="R125" s="19">
        <f>IF(AND($Q125,OR(IF($G125="3.重度",1,0),IF($G125="4.極重度",1,0)),IF($K125="全時",1,0),IF($L125&gt;=基本工資設定!$B$2,1,0)),1,0)</f>
        <v>0</v>
      </c>
      <c r="S125" s="19">
        <f>IF(AND($Q125,OR(IF($G125="3.重度",1,0),IF($G125="4.極重度",1,0)),IF($K125="全時",1,0),IF(基本工資設定!$B$2&gt;$L125,1,0)),1,0)</f>
        <v>0</v>
      </c>
      <c r="T125" s="19">
        <f>IF(AND($Q125,OR(IF($G125="3.重度",1,0),IF($G125="4.極重度",1,0)),IF($K125="部分工時",1,0),IF($L125&gt;=基本工資設定!$B$2,1,0)),1,0)</f>
        <v>0</v>
      </c>
      <c r="U125" s="19">
        <f>IF(AND($Q125,OR(IF($G125="3.重度",1,0),IF($G125="4.極重度",1,0)),IF($K125="部分工時",1,0),IF(AND(基本工資設定!$B$2&gt;$L125,$L125&gt;=基本工資設定!$B$3),1,0)),1,0)</f>
        <v>0</v>
      </c>
      <c r="V125" s="19">
        <f>IF(AND($Q125,OR(IF($G125="3.重度",1,0),IF($G125="4.極重度",1,0)),IF($K125="部分工時",1,0),IF(基本工資設定!$B$3&gt;$L125,1,0)),1,0)</f>
        <v>0</v>
      </c>
      <c r="W125" s="19">
        <f>IF(AND($Q125,OR(IF($G125="1.輕度",1,0),IF($G125="2.中度",1,0)),IF($K125="全時",1,0),IF($L125&gt;=基本工資設定!$B$2,1,0)),1,0)</f>
        <v>0</v>
      </c>
      <c r="X125" s="19">
        <f>IF(AND($Q125,OR(IF($G125="1.輕度",1,0),IF($G125="2.中度",1,0)),IF($K125="全時",1,0),IF(基本工資設定!$B$2&gt;$L125,1,0)),1,0)</f>
        <v>0</v>
      </c>
      <c r="Y125" s="19">
        <f>IF(AND($Q125,OR(IF($G125="1.輕度",1,0),IF($G125="2.中度",1,0)),IF($K125="部分工時",1,0),IF($L125&gt;=基本工資設定!$B$2,1,0)),1,0)</f>
        <v>0</v>
      </c>
      <c r="Z125" s="19">
        <f>IF(AND($Q125,OR(IF($G125="1.輕度",1,0),IF($G125="2.中度",1,0)),IF($K125="部分工時",1,0),IF(AND(基本工資設定!$B$2&gt;$L125,$L125&gt;=基本工資設定!$B$3),1,0)),1,0)</f>
        <v>0</v>
      </c>
      <c r="AA125" s="19">
        <f>IF(AND($Q125,OR(IF($G125="1.輕度",1,0),IF($G125="2.中度",1,0)),IF($K125="部分工時",1,0),IF(基本工資設定!$B$3&gt;$L125,1,0)),1,0)</f>
        <v>0</v>
      </c>
    </row>
    <row r="126" spans="1:27" ht="14.25">
      <c r="A126" s="19">
        <f t="shared" si="2"/>
        <v>124</v>
      </c>
      <c r="B126" s="8"/>
      <c r="C126" s="8"/>
      <c r="D126" s="9"/>
      <c r="E126" s="8"/>
      <c r="F126" s="8"/>
      <c r="G126" s="8"/>
      <c r="H126" s="9"/>
      <c r="I126" s="9"/>
      <c r="J126" s="9"/>
      <c r="K126" s="8"/>
      <c r="L126" s="10"/>
      <c r="M126" s="19" t="b">
        <f t="shared" si="0"/>
        <v>0</v>
      </c>
      <c r="N126" s="19">
        <f>IF(AND($M126,IF($H126&lt;=DATE(身障定額檢核總表!$F$7,身障定額檢核總表!$F$8,1),1,0)),1,0)</f>
        <v>0</v>
      </c>
      <c r="O126" s="19">
        <f>IF(AND(ISBLANK($I126),$M126),1,IF($E126="1.公保",
IF($I126&gt;DATE(身障定額檢核總表!$F$7,身障定額檢核總表!$F$8,1),1,0),
IF($I126&gt;=DATE(身障定額檢核總表!$F$7,身障定額檢核總表!$F$8,1),1,0)))</f>
        <v>0</v>
      </c>
      <c r="P126" s="19">
        <f>IF(AND($M126,IF($J126&lt;=DATE(身障定額檢核總表!$F$7,身障定額檢核總表!$F$8,1),1,0)),1,0)</f>
        <v>0</v>
      </c>
      <c r="Q126" s="19">
        <f t="shared" si="1"/>
        <v>0</v>
      </c>
      <c r="R126" s="19">
        <f>IF(AND($Q126,OR(IF($G126="3.重度",1,0),IF($G126="4.極重度",1,0)),IF($K126="全時",1,0),IF($L126&gt;=基本工資設定!$B$2,1,0)),1,0)</f>
        <v>0</v>
      </c>
      <c r="S126" s="19">
        <f>IF(AND($Q126,OR(IF($G126="3.重度",1,0),IF($G126="4.極重度",1,0)),IF($K126="全時",1,0),IF(基本工資設定!$B$2&gt;$L126,1,0)),1,0)</f>
        <v>0</v>
      </c>
      <c r="T126" s="19">
        <f>IF(AND($Q126,OR(IF($G126="3.重度",1,0),IF($G126="4.極重度",1,0)),IF($K126="部分工時",1,0),IF($L126&gt;=基本工資設定!$B$2,1,0)),1,0)</f>
        <v>0</v>
      </c>
      <c r="U126" s="19">
        <f>IF(AND($Q126,OR(IF($G126="3.重度",1,0),IF($G126="4.極重度",1,0)),IF($K126="部分工時",1,0),IF(AND(基本工資設定!$B$2&gt;$L126,$L126&gt;=基本工資設定!$B$3),1,0)),1,0)</f>
        <v>0</v>
      </c>
      <c r="V126" s="19">
        <f>IF(AND($Q126,OR(IF($G126="3.重度",1,0),IF($G126="4.極重度",1,0)),IF($K126="部分工時",1,0),IF(基本工資設定!$B$3&gt;$L126,1,0)),1,0)</f>
        <v>0</v>
      </c>
      <c r="W126" s="19">
        <f>IF(AND($Q126,OR(IF($G126="1.輕度",1,0),IF($G126="2.中度",1,0)),IF($K126="全時",1,0),IF($L126&gt;=基本工資設定!$B$2,1,0)),1,0)</f>
        <v>0</v>
      </c>
      <c r="X126" s="19">
        <f>IF(AND($Q126,OR(IF($G126="1.輕度",1,0),IF($G126="2.中度",1,0)),IF($K126="全時",1,0),IF(基本工資設定!$B$2&gt;$L126,1,0)),1,0)</f>
        <v>0</v>
      </c>
      <c r="Y126" s="19">
        <f>IF(AND($Q126,OR(IF($G126="1.輕度",1,0),IF($G126="2.中度",1,0)),IF($K126="部分工時",1,0),IF($L126&gt;=基本工資設定!$B$2,1,0)),1,0)</f>
        <v>0</v>
      </c>
      <c r="Z126" s="19">
        <f>IF(AND($Q126,OR(IF($G126="1.輕度",1,0),IF($G126="2.中度",1,0)),IF($K126="部分工時",1,0),IF(AND(基本工資設定!$B$2&gt;$L126,$L126&gt;=基本工資設定!$B$3),1,0)),1,0)</f>
        <v>0</v>
      </c>
      <c r="AA126" s="19">
        <f>IF(AND($Q126,OR(IF($G126="1.輕度",1,0),IF($G126="2.中度",1,0)),IF($K126="部分工時",1,0),IF(基本工資設定!$B$3&gt;$L126,1,0)),1,0)</f>
        <v>0</v>
      </c>
    </row>
    <row r="127" spans="1:27" ht="14.25">
      <c r="A127" s="19">
        <f t="shared" si="2"/>
        <v>125</v>
      </c>
      <c r="B127" s="8"/>
      <c r="C127" s="8"/>
      <c r="D127" s="9"/>
      <c r="E127" s="8"/>
      <c r="F127" s="8"/>
      <c r="G127" s="8"/>
      <c r="H127" s="9"/>
      <c r="I127" s="9"/>
      <c r="J127" s="9"/>
      <c r="K127" s="8"/>
      <c r="L127" s="10"/>
      <c r="M127" s="19" t="b">
        <f t="shared" si="0"/>
        <v>0</v>
      </c>
      <c r="N127" s="19">
        <f>IF(AND($M127,IF($H127&lt;=DATE(身障定額檢核總表!$F$7,身障定額檢核總表!$F$8,1),1,0)),1,0)</f>
        <v>0</v>
      </c>
      <c r="O127" s="19">
        <f>IF(AND(ISBLANK($I127),$M127),1,IF($E127="1.公保",
IF($I127&gt;DATE(身障定額檢核總表!$F$7,身障定額檢核總表!$F$8,1),1,0),
IF($I127&gt;=DATE(身障定額檢核總表!$F$7,身障定額檢核總表!$F$8,1),1,0)))</f>
        <v>0</v>
      </c>
      <c r="P127" s="19">
        <f>IF(AND($M127,IF($J127&lt;=DATE(身障定額檢核總表!$F$7,身障定額檢核總表!$F$8,1),1,0)),1,0)</f>
        <v>0</v>
      </c>
      <c r="Q127" s="19">
        <f t="shared" si="1"/>
        <v>0</v>
      </c>
      <c r="R127" s="19">
        <f>IF(AND($Q127,OR(IF($G127="3.重度",1,0),IF($G127="4.極重度",1,0)),IF($K127="全時",1,0),IF($L127&gt;=基本工資設定!$B$2,1,0)),1,0)</f>
        <v>0</v>
      </c>
      <c r="S127" s="19">
        <f>IF(AND($Q127,OR(IF($G127="3.重度",1,0),IF($G127="4.極重度",1,0)),IF($K127="全時",1,0),IF(基本工資設定!$B$2&gt;$L127,1,0)),1,0)</f>
        <v>0</v>
      </c>
      <c r="T127" s="19">
        <f>IF(AND($Q127,OR(IF($G127="3.重度",1,0),IF($G127="4.極重度",1,0)),IF($K127="部分工時",1,0),IF($L127&gt;=基本工資設定!$B$2,1,0)),1,0)</f>
        <v>0</v>
      </c>
      <c r="U127" s="19">
        <f>IF(AND($Q127,OR(IF($G127="3.重度",1,0),IF($G127="4.極重度",1,0)),IF($K127="部分工時",1,0),IF(AND(基本工資設定!$B$2&gt;$L127,$L127&gt;=基本工資設定!$B$3),1,0)),1,0)</f>
        <v>0</v>
      </c>
      <c r="V127" s="19">
        <f>IF(AND($Q127,OR(IF($G127="3.重度",1,0),IF($G127="4.極重度",1,0)),IF($K127="部分工時",1,0),IF(基本工資設定!$B$3&gt;$L127,1,0)),1,0)</f>
        <v>0</v>
      </c>
      <c r="W127" s="19">
        <f>IF(AND($Q127,OR(IF($G127="1.輕度",1,0),IF($G127="2.中度",1,0)),IF($K127="全時",1,0),IF($L127&gt;=基本工資設定!$B$2,1,0)),1,0)</f>
        <v>0</v>
      </c>
      <c r="X127" s="19">
        <f>IF(AND($Q127,OR(IF($G127="1.輕度",1,0),IF($G127="2.中度",1,0)),IF($K127="全時",1,0),IF(基本工資設定!$B$2&gt;$L127,1,0)),1,0)</f>
        <v>0</v>
      </c>
      <c r="Y127" s="19">
        <f>IF(AND($Q127,OR(IF($G127="1.輕度",1,0),IF($G127="2.中度",1,0)),IF($K127="部分工時",1,0),IF($L127&gt;=基本工資設定!$B$2,1,0)),1,0)</f>
        <v>0</v>
      </c>
      <c r="Z127" s="19">
        <f>IF(AND($Q127,OR(IF($G127="1.輕度",1,0),IF($G127="2.中度",1,0)),IF($K127="部分工時",1,0),IF(AND(基本工資設定!$B$2&gt;$L127,$L127&gt;=基本工資設定!$B$3),1,0)),1,0)</f>
        <v>0</v>
      </c>
      <c r="AA127" s="19">
        <f>IF(AND($Q127,OR(IF($G127="1.輕度",1,0),IF($G127="2.中度",1,0)),IF($K127="部分工時",1,0),IF(基本工資設定!$B$3&gt;$L127,1,0)),1,0)</f>
        <v>0</v>
      </c>
    </row>
    <row r="128" spans="1:27" ht="14.25">
      <c r="A128" s="19">
        <f t="shared" si="2"/>
        <v>126</v>
      </c>
      <c r="B128" s="8"/>
      <c r="C128" s="8"/>
      <c r="D128" s="9"/>
      <c r="E128" s="8"/>
      <c r="F128" s="8"/>
      <c r="G128" s="8"/>
      <c r="H128" s="9"/>
      <c r="I128" s="9"/>
      <c r="J128" s="9"/>
      <c r="K128" s="8"/>
      <c r="L128" s="10"/>
      <c r="M128" s="19" t="b">
        <f t="shared" si="0"/>
        <v>0</v>
      </c>
      <c r="N128" s="19">
        <f>IF(AND($M128,IF($H128&lt;=DATE(身障定額檢核總表!$F$7,身障定額檢核總表!$F$8,1),1,0)),1,0)</f>
        <v>0</v>
      </c>
      <c r="O128" s="19">
        <f>IF(AND(ISBLANK($I128),$M128),1,IF($E128="1.公保",
IF($I128&gt;DATE(身障定額檢核總表!$F$7,身障定額檢核總表!$F$8,1),1,0),
IF($I128&gt;=DATE(身障定額檢核總表!$F$7,身障定額檢核總表!$F$8,1),1,0)))</f>
        <v>0</v>
      </c>
      <c r="P128" s="19">
        <f>IF(AND($M128,IF($J128&lt;=DATE(身障定額檢核總表!$F$7,身障定額檢核總表!$F$8,1),1,0)),1,0)</f>
        <v>0</v>
      </c>
      <c r="Q128" s="19">
        <f t="shared" si="1"/>
        <v>0</v>
      </c>
      <c r="R128" s="19">
        <f>IF(AND($Q128,OR(IF($G128="3.重度",1,0),IF($G128="4.極重度",1,0)),IF($K128="全時",1,0),IF($L128&gt;=基本工資設定!$B$2,1,0)),1,0)</f>
        <v>0</v>
      </c>
      <c r="S128" s="19">
        <f>IF(AND($Q128,OR(IF($G128="3.重度",1,0),IF($G128="4.極重度",1,0)),IF($K128="全時",1,0),IF(基本工資設定!$B$2&gt;$L128,1,0)),1,0)</f>
        <v>0</v>
      </c>
      <c r="T128" s="19">
        <f>IF(AND($Q128,OR(IF($G128="3.重度",1,0),IF($G128="4.極重度",1,0)),IF($K128="部分工時",1,0),IF($L128&gt;=基本工資設定!$B$2,1,0)),1,0)</f>
        <v>0</v>
      </c>
      <c r="U128" s="19">
        <f>IF(AND($Q128,OR(IF($G128="3.重度",1,0),IF($G128="4.極重度",1,0)),IF($K128="部分工時",1,0),IF(AND(基本工資設定!$B$2&gt;$L128,$L128&gt;=基本工資設定!$B$3),1,0)),1,0)</f>
        <v>0</v>
      </c>
      <c r="V128" s="19">
        <f>IF(AND($Q128,OR(IF($G128="3.重度",1,0),IF($G128="4.極重度",1,0)),IF($K128="部分工時",1,0),IF(基本工資設定!$B$3&gt;$L128,1,0)),1,0)</f>
        <v>0</v>
      </c>
      <c r="W128" s="19">
        <f>IF(AND($Q128,OR(IF($G128="1.輕度",1,0),IF($G128="2.中度",1,0)),IF($K128="全時",1,0),IF($L128&gt;=基本工資設定!$B$2,1,0)),1,0)</f>
        <v>0</v>
      </c>
      <c r="X128" s="19">
        <f>IF(AND($Q128,OR(IF($G128="1.輕度",1,0),IF($G128="2.中度",1,0)),IF($K128="全時",1,0),IF(基本工資設定!$B$2&gt;$L128,1,0)),1,0)</f>
        <v>0</v>
      </c>
      <c r="Y128" s="19">
        <f>IF(AND($Q128,OR(IF($G128="1.輕度",1,0),IF($G128="2.中度",1,0)),IF($K128="部分工時",1,0),IF($L128&gt;=基本工資設定!$B$2,1,0)),1,0)</f>
        <v>0</v>
      </c>
      <c r="Z128" s="19">
        <f>IF(AND($Q128,OR(IF($G128="1.輕度",1,0),IF($G128="2.中度",1,0)),IF($K128="部分工時",1,0),IF(AND(基本工資設定!$B$2&gt;$L128,$L128&gt;=基本工資設定!$B$3),1,0)),1,0)</f>
        <v>0</v>
      </c>
      <c r="AA128" s="19">
        <f>IF(AND($Q128,OR(IF($G128="1.輕度",1,0),IF($G128="2.中度",1,0)),IF($K128="部分工時",1,0),IF(基本工資設定!$B$3&gt;$L128,1,0)),1,0)</f>
        <v>0</v>
      </c>
    </row>
    <row r="129" spans="1:27" ht="14.25">
      <c r="A129" s="19">
        <f t="shared" si="2"/>
        <v>127</v>
      </c>
      <c r="B129" s="8"/>
      <c r="C129" s="8"/>
      <c r="D129" s="9"/>
      <c r="E129" s="8"/>
      <c r="F129" s="8"/>
      <c r="G129" s="8"/>
      <c r="H129" s="9"/>
      <c r="I129" s="9"/>
      <c r="J129" s="9"/>
      <c r="K129" s="8"/>
      <c r="L129" s="10"/>
      <c r="M129" s="19" t="b">
        <f t="shared" si="0"/>
        <v>0</v>
      </c>
      <c r="N129" s="19">
        <f>IF(AND($M129,IF($H129&lt;=DATE(身障定額檢核總表!$F$7,身障定額檢核總表!$F$8,1),1,0)),1,0)</f>
        <v>0</v>
      </c>
      <c r="O129" s="19">
        <f>IF(AND(ISBLANK($I129),$M129),1,IF($E129="1.公保",
IF($I129&gt;DATE(身障定額檢核總表!$F$7,身障定額檢核總表!$F$8,1),1,0),
IF($I129&gt;=DATE(身障定額檢核總表!$F$7,身障定額檢核總表!$F$8,1),1,0)))</f>
        <v>0</v>
      </c>
      <c r="P129" s="19">
        <f>IF(AND($M129,IF($J129&lt;=DATE(身障定額檢核總表!$F$7,身障定額檢核總表!$F$8,1),1,0)),1,0)</f>
        <v>0</v>
      </c>
      <c r="Q129" s="19">
        <f t="shared" si="1"/>
        <v>0</v>
      </c>
      <c r="R129" s="19">
        <f>IF(AND($Q129,OR(IF($G129="3.重度",1,0),IF($G129="4.極重度",1,0)),IF($K129="全時",1,0),IF($L129&gt;=基本工資設定!$B$2,1,0)),1,0)</f>
        <v>0</v>
      </c>
      <c r="S129" s="19">
        <f>IF(AND($Q129,OR(IF($G129="3.重度",1,0),IF($G129="4.極重度",1,0)),IF($K129="全時",1,0),IF(基本工資設定!$B$2&gt;$L129,1,0)),1,0)</f>
        <v>0</v>
      </c>
      <c r="T129" s="19">
        <f>IF(AND($Q129,OR(IF($G129="3.重度",1,0),IF($G129="4.極重度",1,0)),IF($K129="部分工時",1,0),IF($L129&gt;=基本工資設定!$B$2,1,0)),1,0)</f>
        <v>0</v>
      </c>
      <c r="U129" s="19">
        <f>IF(AND($Q129,OR(IF($G129="3.重度",1,0),IF($G129="4.極重度",1,0)),IF($K129="部分工時",1,0),IF(AND(基本工資設定!$B$2&gt;$L129,$L129&gt;=基本工資設定!$B$3),1,0)),1,0)</f>
        <v>0</v>
      </c>
      <c r="V129" s="19">
        <f>IF(AND($Q129,OR(IF($G129="3.重度",1,0),IF($G129="4.極重度",1,0)),IF($K129="部分工時",1,0),IF(基本工資設定!$B$3&gt;$L129,1,0)),1,0)</f>
        <v>0</v>
      </c>
      <c r="W129" s="19">
        <f>IF(AND($Q129,OR(IF($G129="1.輕度",1,0),IF($G129="2.中度",1,0)),IF($K129="全時",1,0),IF($L129&gt;=基本工資設定!$B$2,1,0)),1,0)</f>
        <v>0</v>
      </c>
      <c r="X129" s="19">
        <f>IF(AND($Q129,OR(IF($G129="1.輕度",1,0),IF($G129="2.中度",1,0)),IF($K129="全時",1,0),IF(基本工資設定!$B$2&gt;$L129,1,0)),1,0)</f>
        <v>0</v>
      </c>
      <c r="Y129" s="19">
        <f>IF(AND($Q129,OR(IF($G129="1.輕度",1,0),IF($G129="2.中度",1,0)),IF($K129="部分工時",1,0),IF($L129&gt;=基本工資設定!$B$2,1,0)),1,0)</f>
        <v>0</v>
      </c>
      <c r="Z129" s="19">
        <f>IF(AND($Q129,OR(IF($G129="1.輕度",1,0),IF($G129="2.中度",1,0)),IF($K129="部分工時",1,0),IF(AND(基本工資設定!$B$2&gt;$L129,$L129&gt;=基本工資設定!$B$3),1,0)),1,0)</f>
        <v>0</v>
      </c>
      <c r="AA129" s="19">
        <f>IF(AND($Q129,OR(IF($G129="1.輕度",1,0),IF($G129="2.中度",1,0)),IF($K129="部分工時",1,0),IF(基本工資設定!$B$3&gt;$L129,1,0)),1,0)</f>
        <v>0</v>
      </c>
    </row>
    <row r="130" spans="1:27" ht="14.25">
      <c r="A130" s="19">
        <f t="shared" si="2"/>
        <v>128</v>
      </c>
      <c r="B130" s="8"/>
      <c r="C130" s="8"/>
      <c r="D130" s="9"/>
      <c r="E130" s="8"/>
      <c r="F130" s="8"/>
      <c r="G130" s="8"/>
      <c r="H130" s="9"/>
      <c r="I130" s="9"/>
      <c r="J130" s="9"/>
      <c r="K130" s="8"/>
      <c r="L130" s="10"/>
      <c r="M130" s="19" t="b">
        <f t="shared" si="0"/>
        <v>0</v>
      </c>
      <c r="N130" s="19">
        <f>IF(AND($M130,IF($H130&lt;=DATE(身障定額檢核總表!$F$7,身障定額檢核總表!$F$8,1),1,0)),1,0)</f>
        <v>0</v>
      </c>
      <c r="O130" s="19">
        <f>IF(AND(ISBLANK($I130),$M130),1,IF($E130="1.公保",
IF($I130&gt;DATE(身障定額檢核總表!$F$7,身障定額檢核總表!$F$8,1),1,0),
IF($I130&gt;=DATE(身障定額檢核總表!$F$7,身障定額檢核總表!$F$8,1),1,0)))</f>
        <v>0</v>
      </c>
      <c r="P130" s="19">
        <f>IF(AND($M130,IF($J130&lt;=DATE(身障定額檢核總表!$F$7,身障定額檢核總表!$F$8,1),1,0)),1,0)</f>
        <v>0</v>
      </c>
      <c r="Q130" s="19">
        <f t="shared" si="1"/>
        <v>0</v>
      </c>
      <c r="R130" s="19">
        <f>IF(AND($Q130,OR(IF($G130="3.重度",1,0),IF($G130="4.極重度",1,0)),IF($K130="全時",1,0),IF($L130&gt;=基本工資設定!$B$2,1,0)),1,0)</f>
        <v>0</v>
      </c>
      <c r="S130" s="19">
        <f>IF(AND($Q130,OR(IF($G130="3.重度",1,0),IF($G130="4.極重度",1,0)),IF($K130="全時",1,0),IF(基本工資設定!$B$2&gt;$L130,1,0)),1,0)</f>
        <v>0</v>
      </c>
      <c r="T130" s="19">
        <f>IF(AND($Q130,OR(IF($G130="3.重度",1,0),IF($G130="4.極重度",1,0)),IF($K130="部分工時",1,0),IF($L130&gt;=基本工資設定!$B$2,1,0)),1,0)</f>
        <v>0</v>
      </c>
      <c r="U130" s="19">
        <f>IF(AND($Q130,OR(IF($G130="3.重度",1,0),IF($G130="4.極重度",1,0)),IF($K130="部分工時",1,0),IF(AND(基本工資設定!$B$2&gt;$L130,$L130&gt;=基本工資設定!$B$3),1,0)),1,0)</f>
        <v>0</v>
      </c>
      <c r="V130" s="19">
        <f>IF(AND($Q130,OR(IF($G130="3.重度",1,0),IF($G130="4.極重度",1,0)),IF($K130="部分工時",1,0),IF(基本工資設定!$B$3&gt;$L130,1,0)),1,0)</f>
        <v>0</v>
      </c>
      <c r="W130" s="19">
        <f>IF(AND($Q130,OR(IF($G130="1.輕度",1,0),IF($G130="2.中度",1,0)),IF($K130="全時",1,0),IF($L130&gt;=基本工資設定!$B$2,1,0)),1,0)</f>
        <v>0</v>
      </c>
      <c r="X130" s="19">
        <f>IF(AND($Q130,OR(IF($G130="1.輕度",1,0),IF($G130="2.中度",1,0)),IF($K130="全時",1,0),IF(基本工資設定!$B$2&gt;$L130,1,0)),1,0)</f>
        <v>0</v>
      </c>
      <c r="Y130" s="19">
        <f>IF(AND($Q130,OR(IF($G130="1.輕度",1,0),IF($G130="2.中度",1,0)),IF($K130="部分工時",1,0),IF($L130&gt;=基本工資設定!$B$2,1,0)),1,0)</f>
        <v>0</v>
      </c>
      <c r="Z130" s="19">
        <f>IF(AND($Q130,OR(IF($G130="1.輕度",1,0),IF($G130="2.中度",1,0)),IF($K130="部分工時",1,0),IF(AND(基本工資設定!$B$2&gt;$L130,$L130&gt;=基本工資設定!$B$3),1,0)),1,0)</f>
        <v>0</v>
      </c>
      <c r="AA130" s="19">
        <f>IF(AND($Q130,OR(IF($G130="1.輕度",1,0),IF($G130="2.中度",1,0)),IF($K130="部分工時",1,0),IF(基本工資設定!$B$3&gt;$L130,1,0)),1,0)</f>
        <v>0</v>
      </c>
    </row>
    <row r="131" spans="1:27" ht="14.25">
      <c r="A131" s="19">
        <f t="shared" si="2"/>
        <v>129</v>
      </c>
      <c r="B131" s="8"/>
      <c r="C131" s="8"/>
      <c r="D131" s="9"/>
      <c r="E131" s="8"/>
      <c r="F131" s="8"/>
      <c r="G131" s="8"/>
      <c r="H131" s="9"/>
      <c r="I131" s="9"/>
      <c r="J131" s="9"/>
      <c r="K131" s="8"/>
      <c r="L131" s="10"/>
      <c r="M131" s="19" t="b">
        <f t="shared" si="0"/>
        <v>0</v>
      </c>
      <c r="N131" s="19">
        <f>IF(AND($M131,IF($H131&lt;=DATE(身障定額檢核總表!$F$7,身障定額檢核總表!$F$8,1),1,0)),1,0)</f>
        <v>0</v>
      </c>
      <c r="O131" s="19">
        <f>IF(AND(ISBLANK($I131),$M131),1,IF($E131="1.公保",
IF($I131&gt;DATE(身障定額檢核總表!$F$7,身障定額檢核總表!$F$8,1),1,0),
IF($I131&gt;=DATE(身障定額檢核總表!$F$7,身障定額檢核總表!$F$8,1),1,0)))</f>
        <v>0</v>
      </c>
      <c r="P131" s="19">
        <f>IF(AND($M131,IF($J131&lt;=DATE(身障定額檢核總表!$F$7,身障定額檢核總表!$F$8,1),1,0)),1,0)</f>
        <v>0</v>
      </c>
      <c r="Q131" s="19">
        <f t="shared" si="1"/>
        <v>0</v>
      </c>
      <c r="R131" s="19">
        <f>IF(AND($Q131,OR(IF($G131="3.重度",1,0),IF($G131="4.極重度",1,0)),IF($K131="全時",1,0),IF($L131&gt;=基本工資設定!$B$2,1,0)),1,0)</f>
        <v>0</v>
      </c>
      <c r="S131" s="19">
        <f>IF(AND($Q131,OR(IF($G131="3.重度",1,0),IF($G131="4.極重度",1,0)),IF($K131="全時",1,0),IF(基本工資設定!$B$2&gt;$L131,1,0)),1,0)</f>
        <v>0</v>
      </c>
      <c r="T131" s="19">
        <f>IF(AND($Q131,OR(IF($G131="3.重度",1,0),IF($G131="4.極重度",1,0)),IF($K131="部分工時",1,0),IF($L131&gt;=基本工資設定!$B$2,1,0)),1,0)</f>
        <v>0</v>
      </c>
      <c r="U131" s="19">
        <f>IF(AND($Q131,OR(IF($G131="3.重度",1,0),IF($G131="4.極重度",1,0)),IF($K131="部分工時",1,0),IF(AND(基本工資設定!$B$2&gt;$L131,$L131&gt;=基本工資設定!$B$3),1,0)),1,0)</f>
        <v>0</v>
      </c>
      <c r="V131" s="19">
        <f>IF(AND($Q131,OR(IF($G131="3.重度",1,0),IF($G131="4.極重度",1,0)),IF($K131="部分工時",1,0),IF(基本工資設定!$B$3&gt;$L131,1,0)),1,0)</f>
        <v>0</v>
      </c>
      <c r="W131" s="19">
        <f>IF(AND($Q131,OR(IF($G131="1.輕度",1,0),IF($G131="2.中度",1,0)),IF($K131="全時",1,0),IF($L131&gt;=基本工資設定!$B$2,1,0)),1,0)</f>
        <v>0</v>
      </c>
      <c r="X131" s="19">
        <f>IF(AND($Q131,OR(IF($G131="1.輕度",1,0),IF($G131="2.中度",1,0)),IF($K131="全時",1,0),IF(基本工資設定!$B$2&gt;$L131,1,0)),1,0)</f>
        <v>0</v>
      </c>
      <c r="Y131" s="19">
        <f>IF(AND($Q131,OR(IF($G131="1.輕度",1,0),IF($G131="2.中度",1,0)),IF($K131="部分工時",1,0),IF($L131&gt;=基本工資設定!$B$2,1,0)),1,0)</f>
        <v>0</v>
      </c>
      <c r="Z131" s="19">
        <f>IF(AND($Q131,OR(IF($G131="1.輕度",1,0),IF($G131="2.中度",1,0)),IF($K131="部分工時",1,0),IF(AND(基本工資設定!$B$2&gt;$L131,$L131&gt;=基本工資設定!$B$3),1,0)),1,0)</f>
        <v>0</v>
      </c>
      <c r="AA131" s="19">
        <f>IF(AND($Q131,OR(IF($G131="1.輕度",1,0),IF($G131="2.中度",1,0)),IF($K131="部分工時",1,0),IF(基本工資設定!$B$3&gt;$L131,1,0)),1,0)</f>
        <v>0</v>
      </c>
    </row>
    <row r="132" spans="1:27" ht="14.25">
      <c r="A132" s="19">
        <f t="shared" si="2"/>
        <v>130</v>
      </c>
      <c r="B132" s="8"/>
      <c r="C132" s="8"/>
      <c r="D132" s="9"/>
      <c r="E132" s="8"/>
      <c r="F132" s="8"/>
      <c r="G132" s="8"/>
      <c r="H132" s="9"/>
      <c r="I132" s="9"/>
      <c r="J132" s="9"/>
      <c r="K132" s="8"/>
      <c r="L132" s="10"/>
      <c r="M132" s="19" t="b">
        <f t="shared" si="0"/>
        <v>0</v>
      </c>
      <c r="N132" s="19">
        <f>IF(AND($M132,IF($H132&lt;=DATE(身障定額檢核總表!$F$7,身障定額檢核總表!$F$8,1),1,0)),1,0)</f>
        <v>0</v>
      </c>
      <c r="O132" s="19">
        <f>IF(AND(ISBLANK($I132),$M132),1,IF($E132="1.公保",
IF($I132&gt;DATE(身障定額檢核總表!$F$7,身障定額檢核總表!$F$8,1),1,0),
IF($I132&gt;=DATE(身障定額檢核總表!$F$7,身障定額檢核總表!$F$8,1),1,0)))</f>
        <v>0</v>
      </c>
      <c r="P132" s="19">
        <f>IF(AND($M132,IF($J132&lt;=DATE(身障定額檢核總表!$F$7,身障定額檢核總表!$F$8,1),1,0)),1,0)</f>
        <v>0</v>
      </c>
      <c r="Q132" s="19">
        <f t="shared" si="1"/>
        <v>0</v>
      </c>
      <c r="R132" s="19">
        <f>IF(AND($Q132,OR(IF($G132="3.重度",1,0),IF($G132="4.極重度",1,0)),IF($K132="全時",1,0),IF($L132&gt;=基本工資設定!$B$2,1,0)),1,0)</f>
        <v>0</v>
      </c>
      <c r="S132" s="19">
        <f>IF(AND($Q132,OR(IF($G132="3.重度",1,0),IF($G132="4.極重度",1,0)),IF($K132="全時",1,0),IF(基本工資設定!$B$2&gt;$L132,1,0)),1,0)</f>
        <v>0</v>
      </c>
      <c r="T132" s="19">
        <f>IF(AND($Q132,OR(IF($G132="3.重度",1,0),IF($G132="4.極重度",1,0)),IF($K132="部分工時",1,0),IF($L132&gt;=基本工資設定!$B$2,1,0)),1,0)</f>
        <v>0</v>
      </c>
      <c r="U132" s="19">
        <f>IF(AND($Q132,OR(IF($G132="3.重度",1,0),IF($G132="4.極重度",1,0)),IF($K132="部分工時",1,0),IF(AND(基本工資設定!$B$2&gt;$L132,$L132&gt;=基本工資設定!$B$3),1,0)),1,0)</f>
        <v>0</v>
      </c>
      <c r="V132" s="19">
        <f>IF(AND($Q132,OR(IF($G132="3.重度",1,0),IF($G132="4.極重度",1,0)),IF($K132="部分工時",1,0),IF(基本工資設定!$B$3&gt;$L132,1,0)),1,0)</f>
        <v>0</v>
      </c>
      <c r="W132" s="19">
        <f>IF(AND($Q132,OR(IF($G132="1.輕度",1,0),IF($G132="2.中度",1,0)),IF($K132="全時",1,0),IF($L132&gt;=基本工資設定!$B$2,1,0)),1,0)</f>
        <v>0</v>
      </c>
      <c r="X132" s="19">
        <f>IF(AND($Q132,OR(IF($G132="1.輕度",1,0),IF($G132="2.中度",1,0)),IF($K132="全時",1,0),IF(基本工資設定!$B$2&gt;$L132,1,0)),1,0)</f>
        <v>0</v>
      </c>
      <c r="Y132" s="19">
        <f>IF(AND($Q132,OR(IF($G132="1.輕度",1,0),IF($G132="2.中度",1,0)),IF($K132="部分工時",1,0),IF($L132&gt;=基本工資設定!$B$2,1,0)),1,0)</f>
        <v>0</v>
      </c>
      <c r="Z132" s="19">
        <f>IF(AND($Q132,OR(IF($G132="1.輕度",1,0),IF($G132="2.中度",1,0)),IF($K132="部分工時",1,0),IF(AND(基本工資設定!$B$2&gt;$L132,$L132&gt;=基本工資設定!$B$3),1,0)),1,0)</f>
        <v>0</v>
      </c>
      <c r="AA132" s="19">
        <f>IF(AND($Q132,OR(IF($G132="1.輕度",1,0),IF($G132="2.中度",1,0)),IF($K132="部分工時",1,0),IF(基本工資設定!$B$3&gt;$L132,1,0)),1,0)</f>
        <v>0</v>
      </c>
    </row>
    <row r="133" spans="1:27" ht="14.25">
      <c r="A133" s="19">
        <f t="shared" si="2"/>
        <v>131</v>
      </c>
      <c r="B133" s="8"/>
      <c r="C133" s="8"/>
      <c r="D133" s="9"/>
      <c r="E133" s="8"/>
      <c r="F133" s="8"/>
      <c r="G133" s="8"/>
      <c r="H133" s="9"/>
      <c r="I133" s="9"/>
      <c r="J133" s="9"/>
      <c r="K133" s="8"/>
      <c r="L133" s="10"/>
      <c r="M133" s="19" t="b">
        <f t="shared" si="0"/>
        <v>0</v>
      </c>
      <c r="N133" s="19">
        <f>IF(AND($M133,IF($H133&lt;=DATE(身障定額檢核總表!$F$7,身障定額檢核總表!$F$8,1),1,0)),1,0)</f>
        <v>0</v>
      </c>
      <c r="O133" s="19">
        <f>IF(AND(ISBLANK($I133),$M133),1,IF($E133="1.公保",
IF($I133&gt;DATE(身障定額檢核總表!$F$7,身障定額檢核總表!$F$8,1),1,0),
IF($I133&gt;=DATE(身障定額檢核總表!$F$7,身障定額檢核總表!$F$8,1),1,0)))</f>
        <v>0</v>
      </c>
      <c r="P133" s="19">
        <f>IF(AND($M133,IF($J133&lt;=DATE(身障定額檢核總表!$F$7,身障定額檢核總表!$F$8,1),1,0)),1,0)</f>
        <v>0</v>
      </c>
      <c r="Q133" s="19">
        <f t="shared" si="1"/>
        <v>0</v>
      </c>
      <c r="R133" s="19">
        <f>IF(AND($Q133,OR(IF($G133="3.重度",1,0),IF($G133="4.極重度",1,0)),IF($K133="全時",1,0),IF($L133&gt;=基本工資設定!$B$2,1,0)),1,0)</f>
        <v>0</v>
      </c>
      <c r="S133" s="19">
        <f>IF(AND($Q133,OR(IF($G133="3.重度",1,0),IF($G133="4.極重度",1,0)),IF($K133="全時",1,0),IF(基本工資設定!$B$2&gt;$L133,1,0)),1,0)</f>
        <v>0</v>
      </c>
      <c r="T133" s="19">
        <f>IF(AND($Q133,OR(IF($G133="3.重度",1,0),IF($G133="4.極重度",1,0)),IF($K133="部分工時",1,0),IF($L133&gt;=基本工資設定!$B$2,1,0)),1,0)</f>
        <v>0</v>
      </c>
      <c r="U133" s="19">
        <f>IF(AND($Q133,OR(IF($G133="3.重度",1,0),IF($G133="4.極重度",1,0)),IF($K133="部分工時",1,0),IF(AND(基本工資設定!$B$2&gt;$L133,$L133&gt;=基本工資設定!$B$3),1,0)),1,0)</f>
        <v>0</v>
      </c>
      <c r="V133" s="19">
        <f>IF(AND($Q133,OR(IF($G133="3.重度",1,0),IF($G133="4.極重度",1,0)),IF($K133="部分工時",1,0),IF(基本工資設定!$B$3&gt;$L133,1,0)),1,0)</f>
        <v>0</v>
      </c>
      <c r="W133" s="19">
        <f>IF(AND($Q133,OR(IF($G133="1.輕度",1,0),IF($G133="2.中度",1,0)),IF($K133="全時",1,0),IF($L133&gt;=基本工資設定!$B$2,1,0)),1,0)</f>
        <v>0</v>
      </c>
      <c r="X133" s="19">
        <f>IF(AND($Q133,OR(IF($G133="1.輕度",1,0),IF($G133="2.中度",1,0)),IF($K133="全時",1,0),IF(基本工資設定!$B$2&gt;$L133,1,0)),1,0)</f>
        <v>0</v>
      </c>
      <c r="Y133" s="19">
        <f>IF(AND($Q133,OR(IF($G133="1.輕度",1,0),IF($G133="2.中度",1,0)),IF($K133="部分工時",1,0),IF($L133&gt;=基本工資設定!$B$2,1,0)),1,0)</f>
        <v>0</v>
      </c>
      <c r="Z133" s="19">
        <f>IF(AND($Q133,OR(IF($G133="1.輕度",1,0),IF($G133="2.中度",1,0)),IF($K133="部分工時",1,0),IF(AND(基本工資設定!$B$2&gt;$L133,$L133&gt;=基本工資設定!$B$3),1,0)),1,0)</f>
        <v>0</v>
      </c>
      <c r="AA133" s="19">
        <f>IF(AND($Q133,OR(IF($G133="1.輕度",1,0),IF($G133="2.中度",1,0)),IF($K133="部分工時",1,0),IF(基本工資設定!$B$3&gt;$L133,1,0)),1,0)</f>
        <v>0</v>
      </c>
    </row>
    <row r="134" spans="1:27" ht="14.25">
      <c r="A134" s="19">
        <f t="shared" si="2"/>
        <v>132</v>
      </c>
      <c r="B134" s="8"/>
      <c r="C134" s="8"/>
      <c r="D134" s="9"/>
      <c r="E134" s="8"/>
      <c r="F134" s="8"/>
      <c r="G134" s="8"/>
      <c r="H134" s="9"/>
      <c r="I134" s="9"/>
      <c r="J134" s="9"/>
      <c r="K134" s="8"/>
      <c r="L134" s="10"/>
      <c r="M134" s="19" t="b">
        <f t="shared" si="0"/>
        <v>0</v>
      </c>
      <c r="N134" s="19">
        <f>IF(AND($M134,IF($H134&lt;=DATE(身障定額檢核總表!$F$7,身障定額檢核總表!$F$8,1),1,0)),1,0)</f>
        <v>0</v>
      </c>
      <c r="O134" s="19">
        <f>IF(AND(ISBLANK($I134),$M134),1,IF($E134="1.公保",
IF($I134&gt;DATE(身障定額檢核總表!$F$7,身障定額檢核總表!$F$8,1),1,0),
IF($I134&gt;=DATE(身障定額檢核總表!$F$7,身障定額檢核總表!$F$8,1),1,0)))</f>
        <v>0</v>
      </c>
      <c r="P134" s="19">
        <f>IF(AND($M134,IF($J134&lt;=DATE(身障定額檢核總表!$F$7,身障定額檢核總表!$F$8,1),1,0)),1,0)</f>
        <v>0</v>
      </c>
      <c r="Q134" s="19">
        <f t="shared" si="1"/>
        <v>0</v>
      </c>
      <c r="R134" s="19">
        <f>IF(AND($Q134,OR(IF($G134="3.重度",1,0),IF($G134="4.極重度",1,0)),IF($K134="全時",1,0),IF($L134&gt;=基本工資設定!$B$2,1,0)),1,0)</f>
        <v>0</v>
      </c>
      <c r="S134" s="19">
        <f>IF(AND($Q134,OR(IF($G134="3.重度",1,0),IF($G134="4.極重度",1,0)),IF($K134="全時",1,0),IF(基本工資設定!$B$2&gt;$L134,1,0)),1,0)</f>
        <v>0</v>
      </c>
      <c r="T134" s="19">
        <f>IF(AND($Q134,OR(IF($G134="3.重度",1,0),IF($G134="4.極重度",1,0)),IF($K134="部分工時",1,0),IF($L134&gt;=基本工資設定!$B$2,1,0)),1,0)</f>
        <v>0</v>
      </c>
      <c r="U134" s="19">
        <f>IF(AND($Q134,OR(IF($G134="3.重度",1,0),IF($G134="4.極重度",1,0)),IF($K134="部分工時",1,0),IF(AND(基本工資設定!$B$2&gt;$L134,$L134&gt;=基本工資設定!$B$3),1,0)),1,0)</f>
        <v>0</v>
      </c>
      <c r="V134" s="19">
        <f>IF(AND($Q134,OR(IF($G134="3.重度",1,0),IF($G134="4.極重度",1,0)),IF($K134="部分工時",1,0),IF(基本工資設定!$B$3&gt;$L134,1,0)),1,0)</f>
        <v>0</v>
      </c>
      <c r="W134" s="19">
        <f>IF(AND($Q134,OR(IF($G134="1.輕度",1,0),IF($G134="2.中度",1,0)),IF($K134="全時",1,0),IF($L134&gt;=基本工資設定!$B$2,1,0)),1,0)</f>
        <v>0</v>
      </c>
      <c r="X134" s="19">
        <f>IF(AND($Q134,OR(IF($G134="1.輕度",1,0),IF($G134="2.中度",1,0)),IF($K134="全時",1,0),IF(基本工資設定!$B$2&gt;$L134,1,0)),1,0)</f>
        <v>0</v>
      </c>
      <c r="Y134" s="19">
        <f>IF(AND($Q134,OR(IF($G134="1.輕度",1,0),IF($G134="2.中度",1,0)),IF($K134="部分工時",1,0),IF($L134&gt;=基本工資設定!$B$2,1,0)),1,0)</f>
        <v>0</v>
      </c>
      <c r="Z134" s="19">
        <f>IF(AND($Q134,OR(IF($G134="1.輕度",1,0),IF($G134="2.中度",1,0)),IF($K134="部分工時",1,0),IF(AND(基本工資設定!$B$2&gt;$L134,$L134&gt;=基本工資設定!$B$3),1,0)),1,0)</f>
        <v>0</v>
      </c>
      <c r="AA134" s="19">
        <f>IF(AND($Q134,OR(IF($G134="1.輕度",1,0),IF($G134="2.中度",1,0)),IF($K134="部分工時",1,0),IF(基本工資設定!$B$3&gt;$L134,1,0)),1,0)</f>
        <v>0</v>
      </c>
    </row>
    <row r="135" spans="1:27" ht="14.25">
      <c r="A135" s="19">
        <f t="shared" si="2"/>
        <v>133</v>
      </c>
      <c r="B135" s="8"/>
      <c r="C135" s="8"/>
      <c r="D135" s="9"/>
      <c r="E135" s="8"/>
      <c r="F135" s="8"/>
      <c r="G135" s="8"/>
      <c r="H135" s="9"/>
      <c r="I135" s="9"/>
      <c r="J135" s="9"/>
      <c r="K135" s="8"/>
      <c r="L135" s="10"/>
      <c r="M135" s="19" t="b">
        <f t="shared" si="0"/>
        <v>0</v>
      </c>
      <c r="N135" s="19">
        <f>IF(AND($M135,IF($H135&lt;=DATE(身障定額檢核總表!$F$7,身障定額檢核總表!$F$8,1),1,0)),1,0)</f>
        <v>0</v>
      </c>
      <c r="O135" s="19">
        <f>IF(AND(ISBLANK($I135),$M135),1,IF($E135="1.公保",
IF($I135&gt;DATE(身障定額檢核總表!$F$7,身障定額檢核總表!$F$8,1),1,0),
IF($I135&gt;=DATE(身障定額檢核總表!$F$7,身障定額檢核總表!$F$8,1),1,0)))</f>
        <v>0</v>
      </c>
      <c r="P135" s="19">
        <f>IF(AND($M135,IF($J135&lt;=DATE(身障定額檢核總表!$F$7,身障定額檢核總表!$F$8,1),1,0)),1,0)</f>
        <v>0</v>
      </c>
      <c r="Q135" s="19">
        <f t="shared" si="1"/>
        <v>0</v>
      </c>
      <c r="R135" s="19">
        <f>IF(AND($Q135,OR(IF($G135="3.重度",1,0),IF($G135="4.極重度",1,0)),IF($K135="全時",1,0),IF($L135&gt;=基本工資設定!$B$2,1,0)),1,0)</f>
        <v>0</v>
      </c>
      <c r="S135" s="19">
        <f>IF(AND($Q135,OR(IF($G135="3.重度",1,0),IF($G135="4.極重度",1,0)),IF($K135="全時",1,0),IF(基本工資設定!$B$2&gt;$L135,1,0)),1,0)</f>
        <v>0</v>
      </c>
      <c r="T135" s="19">
        <f>IF(AND($Q135,OR(IF($G135="3.重度",1,0),IF($G135="4.極重度",1,0)),IF($K135="部分工時",1,0),IF($L135&gt;=基本工資設定!$B$2,1,0)),1,0)</f>
        <v>0</v>
      </c>
      <c r="U135" s="19">
        <f>IF(AND($Q135,OR(IF($G135="3.重度",1,0),IF($G135="4.極重度",1,0)),IF($K135="部分工時",1,0),IF(AND(基本工資設定!$B$2&gt;$L135,$L135&gt;=基本工資設定!$B$3),1,0)),1,0)</f>
        <v>0</v>
      </c>
      <c r="V135" s="19">
        <f>IF(AND($Q135,OR(IF($G135="3.重度",1,0),IF($G135="4.極重度",1,0)),IF($K135="部分工時",1,0),IF(基本工資設定!$B$3&gt;$L135,1,0)),1,0)</f>
        <v>0</v>
      </c>
      <c r="W135" s="19">
        <f>IF(AND($Q135,OR(IF($G135="1.輕度",1,0),IF($G135="2.中度",1,0)),IF($K135="全時",1,0),IF($L135&gt;=基本工資設定!$B$2,1,0)),1,0)</f>
        <v>0</v>
      </c>
      <c r="X135" s="19">
        <f>IF(AND($Q135,OR(IF($G135="1.輕度",1,0),IF($G135="2.中度",1,0)),IF($K135="全時",1,0),IF(基本工資設定!$B$2&gt;$L135,1,0)),1,0)</f>
        <v>0</v>
      </c>
      <c r="Y135" s="19">
        <f>IF(AND($Q135,OR(IF($G135="1.輕度",1,0),IF($G135="2.中度",1,0)),IF($K135="部分工時",1,0),IF($L135&gt;=基本工資設定!$B$2,1,0)),1,0)</f>
        <v>0</v>
      </c>
      <c r="Z135" s="19">
        <f>IF(AND($Q135,OR(IF($G135="1.輕度",1,0),IF($G135="2.中度",1,0)),IF($K135="部分工時",1,0),IF(AND(基本工資設定!$B$2&gt;$L135,$L135&gt;=基本工資設定!$B$3),1,0)),1,0)</f>
        <v>0</v>
      </c>
      <c r="AA135" s="19">
        <f>IF(AND($Q135,OR(IF($G135="1.輕度",1,0),IF($G135="2.中度",1,0)),IF($K135="部分工時",1,0),IF(基本工資設定!$B$3&gt;$L135,1,0)),1,0)</f>
        <v>0</v>
      </c>
    </row>
    <row r="136" spans="1:27" ht="14.25">
      <c r="A136" s="19">
        <f t="shared" si="2"/>
        <v>134</v>
      </c>
      <c r="B136" s="8"/>
      <c r="C136" s="8"/>
      <c r="D136" s="9"/>
      <c r="E136" s="8"/>
      <c r="F136" s="8"/>
      <c r="G136" s="8"/>
      <c r="H136" s="9"/>
      <c r="I136" s="9"/>
      <c r="J136" s="9"/>
      <c r="K136" s="8"/>
      <c r="L136" s="10"/>
      <c r="M136" s="19" t="b">
        <f t="shared" si="0"/>
        <v>0</v>
      </c>
      <c r="N136" s="19">
        <f>IF(AND($M136,IF($H136&lt;=DATE(身障定額檢核總表!$F$7,身障定額檢核總表!$F$8,1),1,0)),1,0)</f>
        <v>0</v>
      </c>
      <c r="O136" s="19">
        <f>IF(AND(ISBLANK($I136),$M136),1,IF($E136="1.公保",
IF($I136&gt;DATE(身障定額檢核總表!$F$7,身障定額檢核總表!$F$8,1),1,0),
IF($I136&gt;=DATE(身障定額檢核總表!$F$7,身障定額檢核總表!$F$8,1),1,0)))</f>
        <v>0</v>
      </c>
      <c r="P136" s="19">
        <f>IF(AND($M136,IF($J136&lt;=DATE(身障定額檢核總表!$F$7,身障定額檢核總表!$F$8,1),1,0)),1,0)</f>
        <v>0</v>
      </c>
      <c r="Q136" s="19">
        <f t="shared" si="1"/>
        <v>0</v>
      </c>
      <c r="R136" s="19">
        <f>IF(AND($Q136,OR(IF($G136="3.重度",1,0),IF($G136="4.極重度",1,0)),IF($K136="全時",1,0),IF($L136&gt;=基本工資設定!$B$2,1,0)),1,0)</f>
        <v>0</v>
      </c>
      <c r="S136" s="19">
        <f>IF(AND($Q136,OR(IF($G136="3.重度",1,0),IF($G136="4.極重度",1,0)),IF($K136="全時",1,0),IF(基本工資設定!$B$2&gt;$L136,1,0)),1,0)</f>
        <v>0</v>
      </c>
      <c r="T136" s="19">
        <f>IF(AND($Q136,OR(IF($G136="3.重度",1,0),IF($G136="4.極重度",1,0)),IF($K136="部分工時",1,0),IF($L136&gt;=基本工資設定!$B$2,1,0)),1,0)</f>
        <v>0</v>
      </c>
      <c r="U136" s="19">
        <f>IF(AND($Q136,OR(IF($G136="3.重度",1,0),IF($G136="4.極重度",1,0)),IF($K136="部分工時",1,0),IF(AND(基本工資設定!$B$2&gt;$L136,$L136&gt;=基本工資設定!$B$3),1,0)),1,0)</f>
        <v>0</v>
      </c>
      <c r="V136" s="19">
        <f>IF(AND($Q136,OR(IF($G136="3.重度",1,0),IF($G136="4.極重度",1,0)),IF($K136="部分工時",1,0),IF(基本工資設定!$B$3&gt;$L136,1,0)),1,0)</f>
        <v>0</v>
      </c>
      <c r="W136" s="19">
        <f>IF(AND($Q136,OR(IF($G136="1.輕度",1,0),IF($G136="2.中度",1,0)),IF($K136="全時",1,0),IF($L136&gt;=基本工資設定!$B$2,1,0)),1,0)</f>
        <v>0</v>
      </c>
      <c r="X136" s="19">
        <f>IF(AND($Q136,OR(IF($G136="1.輕度",1,0),IF($G136="2.中度",1,0)),IF($K136="全時",1,0),IF(基本工資設定!$B$2&gt;$L136,1,0)),1,0)</f>
        <v>0</v>
      </c>
      <c r="Y136" s="19">
        <f>IF(AND($Q136,OR(IF($G136="1.輕度",1,0),IF($G136="2.中度",1,0)),IF($K136="部分工時",1,0),IF($L136&gt;=基本工資設定!$B$2,1,0)),1,0)</f>
        <v>0</v>
      </c>
      <c r="Z136" s="19">
        <f>IF(AND($Q136,OR(IF($G136="1.輕度",1,0),IF($G136="2.中度",1,0)),IF($K136="部分工時",1,0),IF(AND(基本工資設定!$B$2&gt;$L136,$L136&gt;=基本工資設定!$B$3),1,0)),1,0)</f>
        <v>0</v>
      </c>
      <c r="AA136" s="19">
        <f>IF(AND($Q136,OR(IF($G136="1.輕度",1,0),IF($G136="2.中度",1,0)),IF($K136="部分工時",1,0),IF(基本工資設定!$B$3&gt;$L136,1,0)),1,0)</f>
        <v>0</v>
      </c>
    </row>
    <row r="137" spans="1:27" ht="14.25">
      <c r="A137" s="19">
        <f t="shared" si="2"/>
        <v>135</v>
      </c>
      <c r="B137" s="8"/>
      <c r="C137" s="8"/>
      <c r="D137" s="9"/>
      <c r="E137" s="8"/>
      <c r="F137" s="8"/>
      <c r="G137" s="8"/>
      <c r="H137" s="9"/>
      <c r="I137" s="9"/>
      <c r="J137" s="9"/>
      <c r="K137" s="8"/>
      <c r="L137" s="10"/>
      <c r="M137" s="19" t="b">
        <f t="shared" si="0"/>
        <v>0</v>
      </c>
      <c r="N137" s="19">
        <f>IF(AND($M137,IF($H137&lt;=DATE(身障定額檢核總表!$F$7,身障定額檢核總表!$F$8,1),1,0)),1,0)</f>
        <v>0</v>
      </c>
      <c r="O137" s="19">
        <f>IF(AND(ISBLANK($I137),$M137),1,IF($E137="1.公保",
IF($I137&gt;DATE(身障定額檢核總表!$F$7,身障定額檢核總表!$F$8,1),1,0),
IF($I137&gt;=DATE(身障定額檢核總表!$F$7,身障定額檢核總表!$F$8,1),1,0)))</f>
        <v>0</v>
      </c>
      <c r="P137" s="19">
        <f>IF(AND($M137,IF($J137&lt;=DATE(身障定額檢核總表!$F$7,身障定額檢核總表!$F$8,1),1,0)),1,0)</f>
        <v>0</v>
      </c>
      <c r="Q137" s="19">
        <f t="shared" si="1"/>
        <v>0</v>
      </c>
      <c r="R137" s="19">
        <f>IF(AND($Q137,OR(IF($G137="3.重度",1,0),IF($G137="4.極重度",1,0)),IF($K137="全時",1,0),IF($L137&gt;=基本工資設定!$B$2,1,0)),1,0)</f>
        <v>0</v>
      </c>
      <c r="S137" s="19">
        <f>IF(AND($Q137,OR(IF($G137="3.重度",1,0),IF($G137="4.極重度",1,0)),IF($K137="全時",1,0),IF(基本工資設定!$B$2&gt;$L137,1,0)),1,0)</f>
        <v>0</v>
      </c>
      <c r="T137" s="19">
        <f>IF(AND($Q137,OR(IF($G137="3.重度",1,0),IF($G137="4.極重度",1,0)),IF($K137="部分工時",1,0),IF($L137&gt;=基本工資設定!$B$2,1,0)),1,0)</f>
        <v>0</v>
      </c>
      <c r="U137" s="19">
        <f>IF(AND($Q137,OR(IF($G137="3.重度",1,0),IF($G137="4.極重度",1,0)),IF($K137="部分工時",1,0),IF(AND(基本工資設定!$B$2&gt;$L137,$L137&gt;=基本工資設定!$B$3),1,0)),1,0)</f>
        <v>0</v>
      </c>
      <c r="V137" s="19">
        <f>IF(AND($Q137,OR(IF($G137="3.重度",1,0),IF($G137="4.極重度",1,0)),IF($K137="部分工時",1,0),IF(基本工資設定!$B$3&gt;$L137,1,0)),1,0)</f>
        <v>0</v>
      </c>
      <c r="W137" s="19">
        <f>IF(AND($Q137,OR(IF($G137="1.輕度",1,0),IF($G137="2.中度",1,0)),IF($K137="全時",1,0),IF($L137&gt;=基本工資設定!$B$2,1,0)),1,0)</f>
        <v>0</v>
      </c>
      <c r="X137" s="19">
        <f>IF(AND($Q137,OR(IF($G137="1.輕度",1,0),IF($G137="2.中度",1,0)),IF($K137="全時",1,0),IF(基本工資設定!$B$2&gt;$L137,1,0)),1,0)</f>
        <v>0</v>
      </c>
      <c r="Y137" s="19">
        <f>IF(AND($Q137,OR(IF($G137="1.輕度",1,0),IF($G137="2.中度",1,0)),IF($K137="部分工時",1,0),IF($L137&gt;=基本工資設定!$B$2,1,0)),1,0)</f>
        <v>0</v>
      </c>
      <c r="Z137" s="19">
        <f>IF(AND($Q137,OR(IF($G137="1.輕度",1,0),IF($G137="2.中度",1,0)),IF($K137="部分工時",1,0),IF(AND(基本工資設定!$B$2&gt;$L137,$L137&gt;=基本工資設定!$B$3),1,0)),1,0)</f>
        <v>0</v>
      </c>
      <c r="AA137" s="19">
        <f>IF(AND($Q137,OR(IF($G137="1.輕度",1,0),IF($G137="2.中度",1,0)),IF($K137="部分工時",1,0),IF(基本工資設定!$B$3&gt;$L137,1,0)),1,0)</f>
        <v>0</v>
      </c>
    </row>
    <row r="138" spans="1:27" ht="14.25">
      <c r="A138" s="19">
        <f t="shared" si="2"/>
        <v>136</v>
      </c>
      <c r="B138" s="8"/>
      <c r="C138" s="8"/>
      <c r="D138" s="9"/>
      <c r="E138" s="8"/>
      <c r="F138" s="8"/>
      <c r="G138" s="8"/>
      <c r="H138" s="9"/>
      <c r="I138" s="9"/>
      <c r="J138" s="9"/>
      <c r="K138" s="8"/>
      <c r="L138" s="10"/>
      <c r="M138" s="19" t="b">
        <f t="shared" si="0"/>
        <v>0</v>
      </c>
      <c r="N138" s="19">
        <f>IF(AND($M138,IF($H138&lt;=DATE(身障定額檢核總表!$F$7,身障定額檢核總表!$F$8,1),1,0)),1,0)</f>
        <v>0</v>
      </c>
      <c r="O138" s="19">
        <f>IF(AND(ISBLANK($I138),$M138),1,IF($E138="1.公保",
IF($I138&gt;DATE(身障定額檢核總表!$F$7,身障定額檢核總表!$F$8,1),1,0),
IF($I138&gt;=DATE(身障定額檢核總表!$F$7,身障定額檢核總表!$F$8,1),1,0)))</f>
        <v>0</v>
      </c>
      <c r="P138" s="19">
        <f>IF(AND($M138,IF($J138&lt;=DATE(身障定額檢核總表!$F$7,身障定額檢核總表!$F$8,1),1,0)),1,0)</f>
        <v>0</v>
      </c>
      <c r="Q138" s="19">
        <f t="shared" si="1"/>
        <v>0</v>
      </c>
      <c r="R138" s="19">
        <f>IF(AND($Q138,OR(IF($G138="3.重度",1,0),IF($G138="4.極重度",1,0)),IF($K138="全時",1,0),IF($L138&gt;=基本工資設定!$B$2,1,0)),1,0)</f>
        <v>0</v>
      </c>
      <c r="S138" s="19">
        <f>IF(AND($Q138,OR(IF($G138="3.重度",1,0),IF($G138="4.極重度",1,0)),IF($K138="全時",1,0),IF(基本工資設定!$B$2&gt;$L138,1,0)),1,0)</f>
        <v>0</v>
      </c>
      <c r="T138" s="19">
        <f>IF(AND($Q138,OR(IF($G138="3.重度",1,0),IF($G138="4.極重度",1,0)),IF($K138="部分工時",1,0),IF($L138&gt;=基本工資設定!$B$2,1,0)),1,0)</f>
        <v>0</v>
      </c>
      <c r="U138" s="19">
        <f>IF(AND($Q138,OR(IF($G138="3.重度",1,0),IF($G138="4.極重度",1,0)),IF($K138="部分工時",1,0),IF(AND(基本工資設定!$B$2&gt;$L138,$L138&gt;=基本工資設定!$B$3),1,0)),1,0)</f>
        <v>0</v>
      </c>
      <c r="V138" s="19">
        <f>IF(AND($Q138,OR(IF($G138="3.重度",1,0),IF($G138="4.極重度",1,0)),IF($K138="部分工時",1,0),IF(基本工資設定!$B$3&gt;$L138,1,0)),1,0)</f>
        <v>0</v>
      </c>
      <c r="W138" s="19">
        <f>IF(AND($Q138,OR(IF($G138="1.輕度",1,0),IF($G138="2.中度",1,0)),IF($K138="全時",1,0),IF($L138&gt;=基本工資設定!$B$2,1,0)),1,0)</f>
        <v>0</v>
      </c>
      <c r="X138" s="19">
        <f>IF(AND($Q138,OR(IF($G138="1.輕度",1,0),IF($G138="2.中度",1,0)),IF($K138="全時",1,0),IF(基本工資設定!$B$2&gt;$L138,1,0)),1,0)</f>
        <v>0</v>
      </c>
      <c r="Y138" s="19">
        <f>IF(AND($Q138,OR(IF($G138="1.輕度",1,0),IF($G138="2.中度",1,0)),IF($K138="部分工時",1,0),IF($L138&gt;=基本工資設定!$B$2,1,0)),1,0)</f>
        <v>0</v>
      </c>
      <c r="Z138" s="19">
        <f>IF(AND($Q138,OR(IF($G138="1.輕度",1,0),IF($G138="2.中度",1,0)),IF($K138="部分工時",1,0),IF(AND(基本工資設定!$B$2&gt;$L138,$L138&gt;=基本工資設定!$B$3),1,0)),1,0)</f>
        <v>0</v>
      </c>
      <c r="AA138" s="19">
        <f>IF(AND($Q138,OR(IF($G138="1.輕度",1,0),IF($G138="2.中度",1,0)),IF($K138="部分工時",1,0),IF(基本工資設定!$B$3&gt;$L138,1,0)),1,0)</f>
        <v>0</v>
      </c>
    </row>
    <row r="139" spans="1:27" ht="14.25">
      <c r="A139" s="19">
        <f t="shared" si="2"/>
        <v>137</v>
      </c>
      <c r="B139" s="8"/>
      <c r="C139" s="8"/>
      <c r="D139" s="9"/>
      <c r="E139" s="8"/>
      <c r="F139" s="8"/>
      <c r="G139" s="8"/>
      <c r="H139" s="9"/>
      <c r="I139" s="9"/>
      <c r="J139" s="9"/>
      <c r="K139" s="8"/>
      <c r="L139" s="10"/>
      <c r="M139" s="19" t="b">
        <f t="shared" si="0"/>
        <v>0</v>
      </c>
      <c r="N139" s="19">
        <f>IF(AND($M139,IF($H139&lt;=DATE(身障定額檢核總表!$F$7,身障定額檢核總表!$F$8,1),1,0)),1,0)</f>
        <v>0</v>
      </c>
      <c r="O139" s="19">
        <f>IF(AND(ISBLANK($I139),$M139),1,IF($E139="1.公保",
IF($I139&gt;DATE(身障定額檢核總表!$F$7,身障定額檢核總表!$F$8,1),1,0),
IF($I139&gt;=DATE(身障定額檢核總表!$F$7,身障定額檢核總表!$F$8,1),1,0)))</f>
        <v>0</v>
      </c>
      <c r="P139" s="19">
        <f>IF(AND($M139,IF($J139&lt;=DATE(身障定額檢核總表!$F$7,身障定額檢核總表!$F$8,1),1,0)),1,0)</f>
        <v>0</v>
      </c>
      <c r="Q139" s="19">
        <f t="shared" si="1"/>
        <v>0</v>
      </c>
      <c r="R139" s="19">
        <f>IF(AND($Q139,OR(IF($G139="3.重度",1,0),IF($G139="4.極重度",1,0)),IF($K139="全時",1,0),IF($L139&gt;=基本工資設定!$B$2,1,0)),1,0)</f>
        <v>0</v>
      </c>
      <c r="S139" s="19">
        <f>IF(AND($Q139,OR(IF($G139="3.重度",1,0),IF($G139="4.極重度",1,0)),IF($K139="全時",1,0),IF(基本工資設定!$B$2&gt;$L139,1,0)),1,0)</f>
        <v>0</v>
      </c>
      <c r="T139" s="19">
        <f>IF(AND($Q139,OR(IF($G139="3.重度",1,0),IF($G139="4.極重度",1,0)),IF($K139="部分工時",1,0),IF($L139&gt;=基本工資設定!$B$2,1,0)),1,0)</f>
        <v>0</v>
      </c>
      <c r="U139" s="19">
        <f>IF(AND($Q139,OR(IF($G139="3.重度",1,0),IF($G139="4.極重度",1,0)),IF($K139="部分工時",1,0),IF(AND(基本工資設定!$B$2&gt;$L139,$L139&gt;=基本工資設定!$B$3),1,0)),1,0)</f>
        <v>0</v>
      </c>
      <c r="V139" s="19">
        <f>IF(AND($Q139,OR(IF($G139="3.重度",1,0),IF($G139="4.極重度",1,0)),IF($K139="部分工時",1,0),IF(基本工資設定!$B$3&gt;$L139,1,0)),1,0)</f>
        <v>0</v>
      </c>
      <c r="W139" s="19">
        <f>IF(AND($Q139,OR(IF($G139="1.輕度",1,0),IF($G139="2.中度",1,0)),IF($K139="全時",1,0),IF($L139&gt;=基本工資設定!$B$2,1,0)),1,0)</f>
        <v>0</v>
      </c>
      <c r="X139" s="19">
        <f>IF(AND($Q139,OR(IF($G139="1.輕度",1,0),IF($G139="2.中度",1,0)),IF($K139="全時",1,0),IF(基本工資設定!$B$2&gt;$L139,1,0)),1,0)</f>
        <v>0</v>
      </c>
      <c r="Y139" s="19">
        <f>IF(AND($Q139,OR(IF($G139="1.輕度",1,0),IF($G139="2.中度",1,0)),IF($K139="部分工時",1,0),IF($L139&gt;=基本工資設定!$B$2,1,0)),1,0)</f>
        <v>0</v>
      </c>
      <c r="Z139" s="19">
        <f>IF(AND($Q139,OR(IF($G139="1.輕度",1,0),IF($G139="2.中度",1,0)),IF($K139="部分工時",1,0),IF(AND(基本工資設定!$B$2&gt;$L139,$L139&gt;=基本工資設定!$B$3),1,0)),1,0)</f>
        <v>0</v>
      </c>
      <c r="AA139" s="19">
        <f>IF(AND($Q139,OR(IF($G139="1.輕度",1,0),IF($G139="2.中度",1,0)),IF($K139="部分工時",1,0),IF(基本工資設定!$B$3&gt;$L139,1,0)),1,0)</f>
        <v>0</v>
      </c>
    </row>
    <row r="140" spans="1:27" ht="14.25">
      <c r="A140" s="19">
        <f t="shared" si="2"/>
        <v>138</v>
      </c>
      <c r="B140" s="8"/>
      <c r="C140" s="8"/>
      <c r="D140" s="9"/>
      <c r="E140" s="8"/>
      <c r="F140" s="8"/>
      <c r="G140" s="8"/>
      <c r="H140" s="9"/>
      <c r="I140" s="9"/>
      <c r="J140" s="9"/>
      <c r="K140" s="8"/>
      <c r="L140" s="10"/>
      <c r="M140" s="19" t="b">
        <f t="shared" si="0"/>
        <v>0</v>
      </c>
      <c r="N140" s="19">
        <f>IF(AND($M140,IF($H140&lt;=DATE(身障定額檢核總表!$F$7,身障定額檢核總表!$F$8,1),1,0)),1,0)</f>
        <v>0</v>
      </c>
      <c r="O140" s="19">
        <f>IF(AND(ISBLANK($I140),$M140),1,IF($E140="1.公保",
IF($I140&gt;DATE(身障定額檢核總表!$F$7,身障定額檢核總表!$F$8,1),1,0),
IF($I140&gt;=DATE(身障定額檢核總表!$F$7,身障定額檢核總表!$F$8,1),1,0)))</f>
        <v>0</v>
      </c>
      <c r="P140" s="19">
        <f>IF(AND($M140,IF($J140&lt;=DATE(身障定額檢核總表!$F$7,身障定額檢核總表!$F$8,1),1,0)),1,0)</f>
        <v>0</v>
      </c>
      <c r="Q140" s="19">
        <f t="shared" si="1"/>
        <v>0</v>
      </c>
      <c r="R140" s="19">
        <f>IF(AND($Q140,OR(IF($G140="3.重度",1,0),IF($G140="4.極重度",1,0)),IF($K140="全時",1,0),IF($L140&gt;=基本工資設定!$B$2,1,0)),1,0)</f>
        <v>0</v>
      </c>
      <c r="S140" s="19">
        <f>IF(AND($Q140,OR(IF($G140="3.重度",1,0),IF($G140="4.極重度",1,0)),IF($K140="全時",1,0),IF(基本工資設定!$B$2&gt;$L140,1,0)),1,0)</f>
        <v>0</v>
      </c>
      <c r="T140" s="19">
        <f>IF(AND($Q140,OR(IF($G140="3.重度",1,0),IF($G140="4.極重度",1,0)),IF($K140="部分工時",1,0),IF($L140&gt;=基本工資設定!$B$2,1,0)),1,0)</f>
        <v>0</v>
      </c>
      <c r="U140" s="19">
        <f>IF(AND($Q140,OR(IF($G140="3.重度",1,0),IF($G140="4.極重度",1,0)),IF($K140="部分工時",1,0),IF(AND(基本工資設定!$B$2&gt;$L140,$L140&gt;=基本工資設定!$B$3),1,0)),1,0)</f>
        <v>0</v>
      </c>
      <c r="V140" s="19">
        <f>IF(AND($Q140,OR(IF($G140="3.重度",1,0),IF($G140="4.極重度",1,0)),IF($K140="部分工時",1,0),IF(基本工資設定!$B$3&gt;$L140,1,0)),1,0)</f>
        <v>0</v>
      </c>
      <c r="W140" s="19">
        <f>IF(AND($Q140,OR(IF($G140="1.輕度",1,0),IF($G140="2.中度",1,0)),IF($K140="全時",1,0),IF($L140&gt;=基本工資設定!$B$2,1,0)),1,0)</f>
        <v>0</v>
      </c>
      <c r="X140" s="19">
        <f>IF(AND($Q140,OR(IF($G140="1.輕度",1,0),IF($G140="2.中度",1,0)),IF($K140="全時",1,0),IF(基本工資設定!$B$2&gt;$L140,1,0)),1,0)</f>
        <v>0</v>
      </c>
      <c r="Y140" s="19">
        <f>IF(AND($Q140,OR(IF($G140="1.輕度",1,0),IF($G140="2.中度",1,0)),IF($K140="部分工時",1,0),IF($L140&gt;=基本工資設定!$B$2,1,0)),1,0)</f>
        <v>0</v>
      </c>
      <c r="Z140" s="19">
        <f>IF(AND($Q140,OR(IF($G140="1.輕度",1,0),IF($G140="2.中度",1,0)),IF($K140="部分工時",1,0),IF(AND(基本工資設定!$B$2&gt;$L140,$L140&gt;=基本工資設定!$B$3),1,0)),1,0)</f>
        <v>0</v>
      </c>
      <c r="AA140" s="19">
        <f>IF(AND($Q140,OR(IF($G140="1.輕度",1,0),IF($G140="2.中度",1,0)),IF($K140="部分工時",1,0),IF(基本工資設定!$B$3&gt;$L140,1,0)),1,0)</f>
        <v>0</v>
      </c>
    </row>
    <row r="141" spans="1:27" ht="14.25">
      <c r="A141" s="19">
        <f t="shared" si="2"/>
        <v>139</v>
      </c>
      <c r="B141" s="8"/>
      <c r="C141" s="8"/>
      <c r="D141" s="9"/>
      <c r="E141" s="8"/>
      <c r="F141" s="8"/>
      <c r="G141" s="8"/>
      <c r="H141" s="9"/>
      <c r="I141" s="9"/>
      <c r="J141" s="9"/>
      <c r="K141" s="8"/>
      <c r="L141" s="10"/>
      <c r="M141" s="19" t="b">
        <f t="shared" si="0"/>
        <v>0</v>
      </c>
      <c r="N141" s="19">
        <f>IF(AND($M141,IF($H141&lt;=DATE(身障定額檢核總表!$F$7,身障定額檢核總表!$F$8,1),1,0)),1,0)</f>
        <v>0</v>
      </c>
      <c r="O141" s="19">
        <f>IF(AND(ISBLANK($I141),$M141),1,IF($E141="1.公保",
IF($I141&gt;DATE(身障定額檢核總表!$F$7,身障定額檢核總表!$F$8,1),1,0),
IF($I141&gt;=DATE(身障定額檢核總表!$F$7,身障定額檢核總表!$F$8,1),1,0)))</f>
        <v>0</v>
      </c>
      <c r="P141" s="19">
        <f>IF(AND($M141,IF($J141&lt;=DATE(身障定額檢核總表!$F$7,身障定額檢核總表!$F$8,1),1,0)),1,0)</f>
        <v>0</v>
      </c>
      <c r="Q141" s="19">
        <f t="shared" si="1"/>
        <v>0</v>
      </c>
      <c r="R141" s="19">
        <f>IF(AND($Q141,OR(IF($G141="3.重度",1,0),IF($G141="4.極重度",1,0)),IF($K141="全時",1,0),IF($L141&gt;=基本工資設定!$B$2,1,0)),1,0)</f>
        <v>0</v>
      </c>
      <c r="S141" s="19">
        <f>IF(AND($Q141,OR(IF($G141="3.重度",1,0),IF($G141="4.極重度",1,0)),IF($K141="全時",1,0),IF(基本工資設定!$B$2&gt;$L141,1,0)),1,0)</f>
        <v>0</v>
      </c>
      <c r="T141" s="19">
        <f>IF(AND($Q141,OR(IF($G141="3.重度",1,0),IF($G141="4.極重度",1,0)),IF($K141="部分工時",1,0),IF($L141&gt;=基本工資設定!$B$2,1,0)),1,0)</f>
        <v>0</v>
      </c>
      <c r="U141" s="19">
        <f>IF(AND($Q141,OR(IF($G141="3.重度",1,0),IF($G141="4.極重度",1,0)),IF($K141="部分工時",1,0),IF(AND(基本工資設定!$B$2&gt;$L141,$L141&gt;=基本工資設定!$B$3),1,0)),1,0)</f>
        <v>0</v>
      </c>
      <c r="V141" s="19">
        <f>IF(AND($Q141,OR(IF($G141="3.重度",1,0),IF($G141="4.極重度",1,0)),IF($K141="部分工時",1,0),IF(基本工資設定!$B$3&gt;$L141,1,0)),1,0)</f>
        <v>0</v>
      </c>
      <c r="W141" s="19">
        <f>IF(AND($Q141,OR(IF($G141="1.輕度",1,0),IF($G141="2.中度",1,0)),IF($K141="全時",1,0),IF($L141&gt;=基本工資設定!$B$2,1,0)),1,0)</f>
        <v>0</v>
      </c>
      <c r="X141" s="19">
        <f>IF(AND($Q141,OR(IF($G141="1.輕度",1,0),IF($G141="2.中度",1,0)),IF($K141="全時",1,0),IF(基本工資設定!$B$2&gt;$L141,1,0)),1,0)</f>
        <v>0</v>
      </c>
      <c r="Y141" s="19">
        <f>IF(AND($Q141,OR(IF($G141="1.輕度",1,0),IF($G141="2.中度",1,0)),IF($K141="部分工時",1,0),IF($L141&gt;=基本工資設定!$B$2,1,0)),1,0)</f>
        <v>0</v>
      </c>
      <c r="Z141" s="19">
        <f>IF(AND($Q141,OR(IF($G141="1.輕度",1,0),IF($G141="2.中度",1,0)),IF($K141="部分工時",1,0),IF(AND(基本工資設定!$B$2&gt;$L141,$L141&gt;=基本工資設定!$B$3),1,0)),1,0)</f>
        <v>0</v>
      </c>
      <c r="AA141" s="19">
        <f>IF(AND($Q141,OR(IF($G141="1.輕度",1,0),IF($G141="2.中度",1,0)),IF($K141="部分工時",1,0),IF(基本工資設定!$B$3&gt;$L141,1,0)),1,0)</f>
        <v>0</v>
      </c>
    </row>
    <row r="142" spans="1:27" ht="14.25">
      <c r="A142" s="19">
        <f t="shared" si="2"/>
        <v>140</v>
      </c>
      <c r="B142" s="8"/>
      <c r="C142" s="8"/>
      <c r="D142" s="9"/>
      <c r="E142" s="8"/>
      <c r="F142" s="8"/>
      <c r="G142" s="8"/>
      <c r="H142" s="9"/>
      <c r="I142" s="9"/>
      <c r="J142" s="9"/>
      <c r="K142" s="8"/>
      <c r="L142" s="10"/>
      <c r="M142" s="19" t="b">
        <f t="shared" si="0"/>
        <v>0</v>
      </c>
      <c r="N142" s="19">
        <f>IF(AND($M142,IF($H142&lt;=DATE(身障定額檢核總表!$F$7,身障定額檢核總表!$F$8,1),1,0)),1,0)</f>
        <v>0</v>
      </c>
      <c r="O142" s="19">
        <f>IF(AND(ISBLANK($I142),$M142),1,IF($E142="1.公保",
IF($I142&gt;DATE(身障定額檢核總表!$F$7,身障定額檢核總表!$F$8,1),1,0),
IF($I142&gt;=DATE(身障定額檢核總表!$F$7,身障定額檢核總表!$F$8,1),1,0)))</f>
        <v>0</v>
      </c>
      <c r="P142" s="19">
        <f>IF(AND($M142,IF($J142&lt;=DATE(身障定額檢核總表!$F$7,身障定額檢核總表!$F$8,1),1,0)),1,0)</f>
        <v>0</v>
      </c>
      <c r="Q142" s="19">
        <f t="shared" si="1"/>
        <v>0</v>
      </c>
      <c r="R142" s="19">
        <f>IF(AND($Q142,OR(IF($G142="3.重度",1,0),IF($G142="4.極重度",1,0)),IF($K142="全時",1,0),IF($L142&gt;=基本工資設定!$B$2,1,0)),1,0)</f>
        <v>0</v>
      </c>
      <c r="S142" s="19">
        <f>IF(AND($Q142,OR(IF($G142="3.重度",1,0),IF($G142="4.極重度",1,0)),IF($K142="全時",1,0),IF(基本工資設定!$B$2&gt;$L142,1,0)),1,0)</f>
        <v>0</v>
      </c>
      <c r="T142" s="19">
        <f>IF(AND($Q142,OR(IF($G142="3.重度",1,0),IF($G142="4.極重度",1,0)),IF($K142="部分工時",1,0),IF($L142&gt;=基本工資設定!$B$2,1,0)),1,0)</f>
        <v>0</v>
      </c>
      <c r="U142" s="19">
        <f>IF(AND($Q142,OR(IF($G142="3.重度",1,0),IF($G142="4.極重度",1,0)),IF($K142="部分工時",1,0),IF(AND(基本工資設定!$B$2&gt;$L142,$L142&gt;=基本工資設定!$B$3),1,0)),1,0)</f>
        <v>0</v>
      </c>
      <c r="V142" s="19">
        <f>IF(AND($Q142,OR(IF($G142="3.重度",1,0),IF($G142="4.極重度",1,0)),IF($K142="部分工時",1,0),IF(基本工資設定!$B$3&gt;$L142,1,0)),1,0)</f>
        <v>0</v>
      </c>
      <c r="W142" s="19">
        <f>IF(AND($Q142,OR(IF($G142="1.輕度",1,0),IF($G142="2.中度",1,0)),IF($K142="全時",1,0),IF($L142&gt;=基本工資設定!$B$2,1,0)),1,0)</f>
        <v>0</v>
      </c>
      <c r="X142" s="19">
        <f>IF(AND($Q142,OR(IF($G142="1.輕度",1,0),IF($G142="2.中度",1,0)),IF($K142="全時",1,0),IF(基本工資設定!$B$2&gt;$L142,1,0)),1,0)</f>
        <v>0</v>
      </c>
      <c r="Y142" s="19">
        <f>IF(AND($Q142,OR(IF($G142="1.輕度",1,0),IF($G142="2.中度",1,0)),IF($K142="部分工時",1,0),IF($L142&gt;=基本工資設定!$B$2,1,0)),1,0)</f>
        <v>0</v>
      </c>
      <c r="Z142" s="19">
        <f>IF(AND($Q142,OR(IF($G142="1.輕度",1,0),IF($G142="2.中度",1,0)),IF($K142="部分工時",1,0),IF(AND(基本工資設定!$B$2&gt;$L142,$L142&gt;=基本工資設定!$B$3),1,0)),1,0)</f>
        <v>0</v>
      </c>
      <c r="AA142" s="19">
        <f>IF(AND($Q142,OR(IF($G142="1.輕度",1,0),IF($G142="2.中度",1,0)),IF($K142="部分工時",1,0),IF(基本工資設定!$B$3&gt;$L142,1,0)),1,0)</f>
        <v>0</v>
      </c>
    </row>
    <row r="143" spans="1:27" ht="14.25">
      <c r="A143" s="19">
        <f t="shared" si="2"/>
        <v>141</v>
      </c>
      <c r="B143" s="8"/>
      <c r="C143" s="8"/>
      <c r="D143" s="9"/>
      <c r="E143" s="8"/>
      <c r="F143" s="8"/>
      <c r="G143" s="8"/>
      <c r="H143" s="9"/>
      <c r="I143" s="9"/>
      <c r="J143" s="9"/>
      <c r="K143" s="8"/>
      <c r="L143" s="10"/>
      <c r="M143" s="19" t="b">
        <f t="shared" si="0"/>
        <v>0</v>
      </c>
      <c r="N143" s="19">
        <f>IF(AND($M143,IF($H143&lt;=DATE(身障定額檢核總表!$F$7,身障定額檢核總表!$F$8,1),1,0)),1,0)</f>
        <v>0</v>
      </c>
      <c r="O143" s="19">
        <f>IF(AND(ISBLANK($I143),$M143),1,IF($E143="1.公保",
IF($I143&gt;DATE(身障定額檢核總表!$F$7,身障定額檢核總表!$F$8,1),1,0),
IF($I143&gt;=DATE(身障定額檢核總表!$F$7,身障定額檢核總表!$F$8,1),1,0)))</f>
        <v>0</v>
      </c>
      <c r="P143" s="19">
        <f>IF(AND($M143,IF($J143&lt;=DATE(身障定額檢核總表!$F$7,身障定額檢核總表!$F$8,1),1,0)),1,0)</f>
        <v>0</v>
      </c>
      <c r="Q143" s="19">
        <f t="shared" si="1"/>
        <v>0</v>
      </c>
      <c r="R143" s="19">
        <f>IF(AND($Q143,OR(IF($G143="3.重度",1,0),IF($G143="4.極重度",1,0)),IF($K143="全時",1,0),IF($L143&gt;=基本工資設定!$B$2,1,0)),1,0)</f>
        <v>0</v>
      </c>
      <c r="S143" s="19">
        <f>IF(AND($Q143,OR(IF($G143="3.重度",1,0),IF($G143="4.極重度",1,0)),IF($K143="全時",1,0),IF(基本工資設定!$B$2&gt;$L143,1,0)),1,0)</f>
        <v>0</v>
      </c>
      <c r="T143" s="19">
        <f>IF(AND($Q143,OR(IF($G143="3.重度",1,0),IF($G143="4.極重度",1,0)),IF($K143="部分工時",1,0),IF($L143&gt;=基本工資設定!$B$2,1,0)),1,0)</f>
        <v>0</v>
      </c>
      <c r="U143" s="19">
        <f>IF(AND($Q143,OR(IF($G143="3.重度",1,0),IF($G143="4.極重度",1,0)),IF($K143="部分工時",1,0),IF(AND(基本工資設定!$B$2&gt;$L143,$L143&gt;=基本工資設定!$B$3),1,0)),1,0)</f>
        <v>0</v>
      </c>
      <c r="V143" s="19">
        <f>IF(AND($Q143,OR(IF($G143="3.重度",1,0),IF($G143="4.極重度",1,0)),IF($K143="部分工時",1,0),IF(基本工資設定!$B$3&gt;$L143,1,0)),1,0)</f>
        <v>0</v>
      </c>
      <c r="W143" s="19">
        <f>IF(AND($Q143,OR(IF($G143="1.輕度",1,0),IF($G143="2.中度",1,0)),IF($K143="全時",1,0),IF($L143&gt;=基本工資設定!$B$2,1,0)),1,0)</f>
        <v>0</v>
      </c>
      <c r="X143" s="19">
        <f>IF(AND($Q143,OR(IF($G143="1.輕度",1,0),IF($G143="2.中度",1,0)),IF($K143="全時",1,0),IF(基本工資設定!$B$2&gt;$L143,1,0)),1,0)</f>
        <v>0</v>
      </c>
      <c r="Y143" s="19">
        <f>IF(AND($Q143,OR(IF($G143="1.輕度",1,0),IF($G143="2.中度",1,0)),IF($K143="部分工時",1,0),IF($L143&gt;=基本工資設定!$B$2,1,0)),1,0)</f>
        <v>0</v>
      </c>
      <c r="Z143" s="19">
        <f>IF(AND($Q143,OR(IF($G143="1.輕度",1,0),IF($G143="2.中度",1,0)),IF($K143="部分工時",1,0),IF(AND(基本工資設定!$B$2&gt;$L143,$L143&gt;=基本工資設定!$B$3),1,0)),1,0)</f>
        <v>0</v>
      </c>
      <c r="AA143" s="19">
        <f>IF(AND($Q143,OR(IF($G143="1.輕度",1,0),IF($G143="2.中度",1,0)),IF($K143="部分工時",1,0),IF(基本工資設定!$B$3&gt;$L143,1,0)),1,0)</f>
        <v>0</v>
      </c>
    </row>
    <row r="144" spans="1:27" ht="14.25">
      <c r="A144" s="19">
        <f t="shared" si="2"/>
        <v>142</v>
      </c>
      <c r="B144" s="8"/>
      <c r="C144" s="8"/>
      <c r="D144" s="9"/>
      <c r="E144" s="8"/>
      <c r="F144" s="8"/>
      <c r="G144" s="8"/>
      <c r="H144" s="9"/>
      <c r="I144" s="9"/>
      <c r="J144" s="9"/>
      <c r="K144" s="8"/>
      <c r="L144" s="10"/>
      <c r="M144" s="19" t="b">
        <f t="shared" si="0"/>
        <v>0</v>
      </c>
      <c r="N144" s="19">
        <f>IF(AND($M144,IF($H144&lt;=DATE(身障定額檢核總表!$F$7,身障定額檢核總表!$F$8,1),1,0)),1,0)</f>
        <v>0</v>
      </c>
      <c r="O144" s="19">
        <f>IF(AND(ISBLANK($I144),$M144),1,IF($E144="1.公保",
IF($I144&gt;DATE(身障定額檢核總表!$F$7,身障定額檢核總表!$F$8,1),1,0),
IF($I144&gt;=DATE(身障定額檢核總表!$F$7,身障定額檢核總表!$F$8,1),1,0)))</f>
        <v>0</v>
      </c>
      <c r="P144" s="19">
        <f>IF(AND($M144,IF($J144&lt;=DATE(身障定額檢核總表!$F$7,身障定額檢核總表!$F$8,1),1,0)),1,0)</f>
        <v>0</v>
      </c>
      <c r="Q144" s="19">
        <f t="shared" si="1"/>
        <v>0</v>
      </c>
      <c r="R144" s="19">
        <f>IF(AND($Q144,OR(IF($G144="3.重度",1,0),IF($G144="4.極重度",1,0)),IF($K144="全時",1,0),IF($L144&gt;=基本工資設定!$B$2,1,0)),1,0)</f>
        <v>0</v>
      </c>
      <c r="S144" s="19">
        <f>IF(AND($Q144,OR(IF($G144="3.重度",1,0),IF($G144="4.極重度",1,0)),IF($K144="全時",1,0),IF(基本工資設定!$B$2&gt;$L144,1,0)),1,0)</f>
        <v>0</v>
      </c>
      <c r="T144" s="19">
        <f>IF(AND($Q144,OR(IF($G144="3.重度",1,0),IF($G144="4.極重度",1,0)),IF($K144="部分工時",1,0),IF($L144&gt;=基本工資設定!$B$2,1,0)),1,0)</f>
        <v>0</v>
      </c>
      <c r="U144" s="19">
        <f>IF(AND($Q144,OR(IF($G144="3.重度",1,0),IF($G144="4.極重度",1,0)),IF($K144="部分工時",1,0),IF(AND(基本工資設定!$B$2&gt;$L144,$L144&gt;=基本工資設定!$B$3),1,0)),1,0)</f>
        <v>0</v>
      </c>
      <c r="V144" s="19">
        <f>IF(AND($Q144,OR(IF($G144="3.重度",1,0),IF($G144="4.極重度",1,0)),IF($K144="部分工時",1,0),IF(基本工資設定!$B$3&gt;$L144,1,0)),1,0)</f>
        <v>0</v>
      </c>
      <c r="W144" s="19">
        <f>IF(AND($Q144,OR(IF($G144="1.輕度",1,0),IF($G144="2.中度",1,0)),IF($K144="全時",1,0),IF($L144&gt;=基本工資設定!$B$2,1,0)),1,0)</f>
        <v>0</v>
      </c>
      <c r="X144" s="19">
        <f>IF(AND($Q144,OR(IF($G144="1.輕度",1,0),IF($G144="2.中度",1,0)),IF($K144="全時",1,0),IF(基本工資設定!$B$2&gt;$L144,1,0)),1,0)</f>
        <v>0</v>
      </c>
      <c r="Y144" s="19">
        <f>IF(AND($Q144,OR(IF($G144="1.輕度",1,0),IF($G144="2.中度",1,0)),IF($K144="部分工時",1,0),IF($L144&gt;=基本工資設定!$B$2,1,0)),1,0)</f>
        <v>0</v>
      </c>
      <c r="Z144" s="19">
        <f>IF(AND($Q144,OR(IF($G144="1.輕度",1,0),IF($G144="2.中度",1,0)),IF($K144="部分工時",1,0),IF(AND(基本工資設定!$B$2&gt;$L144,$L144&gt;=基本工資設定!$B$3),1,0)),1,0)</f>
        <v>0</v>
      </c>
      <c r="AA144" s="19">
        <f>IF(AND($Q144,OR(IF($G144="1.輕度",1,0),IF($G144="2.中度",1,0)),IF($K144="部分工時",1,0),IF(基本工資設定!$B$3&gt;$L144,1,0)),1,0)</f>
        <v>0</v>
      </c>
    </row>
    <row r="145" spans="1:27" ht="14.25">
      <c r="A145" s="19">
        <f t="shared" si="2"/>
        <v>143</v>
      </c>
      <c r="B145" s="8"/>
      <c r="C145" s="8"/>
      <c r="D145" s="9"/>
      <c r="E145" s="8"/>
      <c r="F145" s="8"/>
      <c r="G145" s="8"/>
      <c r="H145" s="9"/>
      <c r="I145" s="9"/>
      <c r="J145" s="9"/>
      <c r="K145" s="8"/>
      <c r="L145" s="10"/>
      <c r="M145" s="19" t="b">
        <f t="shared" si="0"/>
        <v>0</v>
      </c>
      <c r="N145" s="19">
        <f>IF(AND($M145,IF($H145&lt;=DATE(身障定額檢核總表!$F$7,身障定額檢核總表!$F$8,1),1,0)),1,0)</f>
        <v>0</v>
      </c>
      <c r="O145" s="19">
        <f>IF(AND(ISBLANK($I145),$M145),1,IF($E145="1.公保",
IF($I145&gt;DATE(身障定額檢核總表!$F$7,身障定額檢核總表!$F$8,1),1,0),
IF($I145&gt;=DATE(身障定額檢核總表!$F$7,身障定額檢核總表!$F$8,1),1,0)))</f>
        <v>0</v>
      </c>
      <c r="P145" s="19">
        <f>IF(AND($M145,IF($J145&lt;=DATE(身障定額檢核總表!$F$7,身障定額檢核總表!$F$8,1),1,0)),1,0)</f>
        <v>0</v>
      </c>
      <c r="Q145" s="19">
        <f t="shared" si="1"/>
        <v>0</v>
      </c>
      <c r="R145" s="19">
        <f>IF(AND($Q145,OR(IF($G145="3.重度",1,0),IF($G145="4.極重度",1,0)),IF($K145="全時",1,0),IF($L145&gt;=基本工資設定!$B$2,1,0)),1,0)</f>
        <v>0</v>
      </c>
      <c r="S145" s="19">
        <f>IF(AND($Q145,OR(IF($G145="3.重度",1,0),IF($G145="4.極重度",1,0)),IF($K145="全時",1,0),IF(基本工資設定!$B$2&gt;$L145,1,0)),1,0)</f>
        <v>0</v>
      </c>
      <c r="T145" s="19">
        <f>IF(AND($Q145,OR(IF($G145="3.重度",1,0),IF($G145="4.極重度",1,0)),IF($K145="部分工時",1,0),IF($L145&gt;=基本工資設定!$B$2,1,0)),1,0)</f>
        <v>0</v>
      </c>
      <c r="U145" s="19">
        <f>IF(AND($Q145,OR(IF($G145="3.重度",1,0),IF($G145="4.極重度",1,0)),IF($K145="部分工時",1,0),IF(AND(基本工資設定!$B$2&gt;$L145,$L145&gt;=基本工資設定!$B$3),1,0)),1,0)</f>
        <v>0</v>
      </c>
      <c r="V145" s="19">
        <f>IF(AND($Q145,OR(IF($G145="3.重度",1,0),IF($G145="4.極重度",1,0)),IF($K145="部分工時",1,0),IF(基本工資設定!$B$3&gt;$L145,1,0)),1,0)</f>
        <v>0</v>
      </c>
      <c r="W145" s="19">
        <f>IF(AND($Q145,OR(IF($G145="1.輕度",1,0),IF($G145="2.中度",1,0)),IF($K145="全時",1,0),IF($L145&gt;=基本工資設定!$B$2,1,0)),1,0)</f>
        <v>0</v>
      </c>
      <c r="X145" s="19">
        <f>IF(AND($Q145,OR(IF($G145="1.輕度",1,0),IF($G145="2.中度",1,0)),IF($K145="全時",1,0),IF(基本工資設定!$B$2&gt;$L145,1,0)),1,0)</f>
        <v>0</v>
      </c>
      <c r="Y145" s="19">
        <f>IF(AND($Q145,OR(IF($G145="1.輕度",1,0),IF($G145="2.中度",1,0)),IF($K145="部分工時",1,0),IF($L145&gt;=基本工資設定!$B$2,1,0)),1,0)</f>
        <v>0</v>
      </c>
      <c r="Z145" s="19">
        <f>IF(AND($Q145,OR(IF($G145="1.輕度",1,0),IF($G145="2.中度",1,0)),IF($K145="部分工時",1,0),IF(AND(基本工資設定!$B$2&gt;$L145,$L145&gt;=基本工資設定!$B$3),1,0)),1,0)</f>
        <v>0</v>
      </c>
      <c r="AA145" s="19">
        <f>IF(AND($Q145,OR(IF($G145="1.輕度",1,0),IF($G145="2.中度",1,0)),IF($K145="部分工時",1,0),IF(基本工資設定!$B$3&gt;$L145,1,0)),1,0)</f>
        <v>0</v>
      </c>
    </row>
    <row r="146" spans="1:27" ht="14.25">
      <c r="A146" s="19">
        <f t="shared" si="2"/>
        <v>144</v>
      </c>
      <c r="B146" s="8"/>
      <c r="C146" s="8"/>
      <c r="D146" s="9"/>
      <c r="E146" s="8"/>
      <c r="F146" s="8"/>
      <c r="G146" s="8"/>
      <c r="H146" s="9"/>
      <c r="I146" s="9"/>
      <c r="J146" s="9"/>
      <c r="K146" s="8"/>
      <c r="L146" s="10"/>
      <c r="M146" s="19" t="b">
        <f t="shared" si="0"/>
        <v>0</v>
      </c>
      <c r="N146" s="19">
        <f>IF(AND($M146,IF($H146&lt;=DATE(身障定額檢核總表!$F$7,身障定額檢核總表!$F$8,1),1,0)),1,0)</f>
        <v>0</v>
      </c>
      <c r="O146" s="19">
        <f>IF(AND(ISBLANK($I146),$M146),1,IF($E146="1.公保",
IF($I146&gt;DATE(身障定額檢核總表!$F$7,身障定額檢核總表!$F$8,1),1,0),
IF($I146&gt;=DATE(身障定額檢核總表!$F$7,身障定額檢核總表!$F$8,1),1,0)))</f>
        <v>0</v>
      </c>
      <c r="P146" s="19">
        <f>IF(AND($M146,IF($J146&lt;=DATE(身障定額檢核總表!$F$7,身障定額檢核總表!$F$8,1),1,0)),1,0)</f>
        <v>0</v>
      </c>
      <c r="Q146" s="19">
        <f t="shared" si="1"/>
        <v>0</v>
      </c>
      <c r="R146" s="19">
        <f>IF(AND($Q146,OR(IF($G146="3.重度",1,0),IF($G146="4.極重度",1,0)),IF($K146="全時",1,0),IF($L146&gt;=基本工資設定!$B$2,1,0)),1,0)</f>
        <v>0</v>
      </c>
      <c r="S146" s="19">
        <f>IF(AND($Q146,OR(IF($G146="3.重度",1,0),IF($G146="4.極重度",1,0)),IF($K146="全時",1,0),IF(基本工資設定!$B$2&gt;$L146,1,0)),1,0)</f>
        <v>0</v>
      </c>
      <c r="T146" s="19">
        <f>IF(AND($Q146,OR(IF($G146="3.重度",1,0),IF($G146="4.極重度",1,0)),IF($K146="部分工時",1,0),IF($L146&gt;=基本工資設定!$B$2,1,0)),1,0)</f>
        <v>0</v>
      </c>
      <c r="U146" s="19">
        <f>IF(AND($Q146,OR(IF($G146="3.重度",1,0),IF($G146="4.極重度",1,0)),IF($K146="部分工時",1,0),IF(AND(基本工資設定!$B$2&gt;$L146,$L146&gt;=基本工資設定!$B$3),1,0)),1,0)</f>
        <v>0</v>
      </c>
      <c r="V146" s="19">
        <f>IF(AND($Q146,OR(IF($G146="3.重度",1,0),IF($G146="4.極重度",1,0)),IF($K146="部分工時",1,0),IF(基本工資設定!$B$3&gt;$L146,1,0)),1,0)</f>
        <v>0</v>
      </c>
      <c r="W146" s="19">
        <f>IF(AND($Q146,OR(IF($G146="1.輕度",1,0),IF($G146="2.中度",1,0)),IF($K146="全時",1,0),IF($L146&gt;=基本工資設定!$B$2,1,0)),1,0)</f>
        <v>0</v>
      </c>
      <c r="X146" s="19">
        <f>IF(AND($Q146,OR(IF($G146="1.輕度",1,0),IF($G146="2.中度",1,0)),IF($K146="全時",1,0),IF(基本工資設定!$B$2&gt;$L146,1,0)),1,0)</f>
        <v>0</v>
      </c>
      <c r="Y146" s="19">
        <f>IF(AND($Q146,OR(IF($G146="1.輕度",1,0),IF($G146="2.中度",1,0)),IF($K146="部分工時",1,0),IF($L146&gt;=基本工資設定!$B$2,1,0)),1,0)</f>
        <v>0</v>
      </c>
      <c r="Z146" s="19">
        <f>IF(AND($Q146,OR(IF($G146="1.輕度",1,0),IF($G146="2.中度",1,0)),IF($K146="部分工時",1,0),IF(AND(基本工資設定!$B$2&gt;$L146,$L146&gt;=基本工資設定!$B$3),1,0)),1,0)</f>
        <v>0</v>
      </c>
      <c r="AA146" s="19">
        <f>IF(AND($Q146,OR(IF($G146="1.輕度",1,0),IF($G146="2.中度",1,0)),IF($K146="部分工時",1,0),IF(基本工資設定!$B$3&gt;$L146,1,0)),1,0)</f>
        <v>0</v>
      </c>
    </row>
    <row r="147" spans="1:27" ht="14.25">
      <c r="A147" s="19">
        <f t="shared" si="2"/>
        <v>145</v>
      </c>
      <c r="B147" s="8"/>
      <c r="C147" s="8"/>
      <c r="D147" s="9"/>
      <c r="E147" s="8"/>
      <c r="F147" s="8"/>
      <c r="G147" s="8"/>
      <c r="H147" s="9"/>
      <c r="I147" s="9"/>
      <c r="J147" s="9"/>
      <c r="K147" s="8"/>
      <c r="L147" s="10"/>
      <c r="M147" s="19" t="b">
        <f t="shared" si="0"/>
        <v>0</v>
      </c>
      <c r="N147" s="19">
        <f>IF(AND($M147,IF($H147&lt;=DATE(身障定額檢核總表!$F$7,身障定額檢核總表!$F$8,1),1,0)),1,0)</f>
        <v>0</v>
      </c>
      <c r="O147" s="19">
        <f>IF(AND(ISBLANK($I147),$M147),1,IF($E147="1.公保",
IF($I147&gt;DATE(身障定額檢核總表!$F$7,身障定額檢核總表!$F$8,1),1,0),
IF($I147&gt;=DATE(身障定額檢核總表!$F$7,身障定額檢核總表!$F$8,1),1,0)))</f>
        <v>0</v>
      </c>
      <c r="P147" s="19">
        <f>IF(AND($M147,IF($J147&lt;=DATE(身障定額檢核總表!$F$7,身障定額檢核總表!$F$8,1),1,0)),1,0)</f>
        <v>0</v>
      </c>
      <c r="Q147" s="19">
        <f t="shared" si="1"/>
        <v>0</v>
      </c>
      <c r="R147" s="19">
        <f>IF(AND($Q147,OR(IF($G147="3.重度",1,0),IF($G147="4.極重度",1,0)),IF($K147="全時",1,0),IF($L147&gt;=基本工資設定!$B$2,1,0)),1,0)</f>
        <v>0</v>
      </c>
      <c r="S147" s="19">
        <f>IF(AND($Q147,OR(IF($G147="3.重度",1,0),IF($G147="4.極重度",1,0)),IF($K147="全時",1,0),IF(基本工資設定!$B$2&gt;$L147,1,0)),1,0)</f>
        <v>0</v>
      </c>
      <c r="T147" s="19">
        <f>IF(AND($Q147,OR(IF($G147="3.重度",1,0),IF($G147="4.極重度",1,0)),IF($K147="部分工時",1,0),IF($L147&gt;=基本工資設定!$B$2,1,0)),1,0)</f>
        <v>0</v>
      </c>
      <c r="U147" s="19">
        <f>IF(AND($Q147,OR(IF($G147="3.重度",1,0),IF($G147="4.極重度",1,0)),IF($K147="部分工時",1,0),IF(AND(基本工資設定!$B$2&gt;$L147,$L147&gt;=基本工資設定!$B$3),1,0)),1,0)</f>
        <v>0</v>
      </c>
      <c r="V147" s="19">
        <f>IF(AND($Q147,OR(IF($G147="3.重度",1,0),IF($G147="4.極重度",1,0)),IF($K147="部分工時",1,0),IF(基本工資設定!$B$3&gt;$L147,1,0)),1,0)</f>
        <v>0</v>
      </c>
      <c r="W147" s="19">
        <f>IF(AND($Q147,OR(IF($G147="1.輕度",1,0),IF($G147="2.中度",1,0)),IF($K147="全時",1,0),IF($L147&gt;=基本工資設定!$B$2,1,0)),1,0)</f>
        <v>0</v>
      </c>
      <c r="X147" s="19">
        <f>IF(AND($Q147,OR(IF($G147="1.輕度",1,0),IF($G147="2.中度",1,0)),IF($K147="全時",1,0),IF(基本工資設定!$B$2&gt;$L147,1,0)),1,0)</f>
        <v>0</v>
      </c>
      <c r="Y147" s="19">
        <f>IF(AND($Q147,OR(IF($G147="1.輕度",1,0),IF($G147="2.中度",1,0)),IF($K147="部分工時",1,0),IF($L147&gt;=基本工資設定!$B$2,1,0)),1,0)</f>
        <v>0</v>
      </c>
      <c r="Z147" s="19">
        <f>IF(AND($Q147,OR(IF($G147="1.輕度",1,0),IF($G147="2.中度",1,0)),IF($K147="部分工時",1,0),IF(AND(基本工資設定!$B$2&gt;$L147,$L147&gt;=基本工資設定!$B$3),1,0)),1,0)</f>
        <v>0</v>
      </c>
      <c r="AA147" s="19">
        <f>IF(AND($Q147,OR(IF($G147="1.輕度",1,0),IF($G147="2.中度",1,0)),IF($K147="部分工時",1,0),IF(基本工資設定!$B$3&gt;$L147,1,0)),1,0)</f>
        <v>0</v>
      </c>
    </row>
    <row r="148" spans="1:27" ht="14.25">
      <c r="A148" s="19">
        <f t="shared" si="2"/>
        <v>146</v>
      </c>
      <c r="B148" s="8"/>
      <c r="C148" s="8"/>
      <c r="D148" s="9"/>
      <c r="E148" s="8"/>
      <c r="F148" s="8"/>
      <c r="G148" s="8"/>
      <c r="H148" s="9"/>
      <c r="I148" s="9"/>
      <c r="J148" s="9"/>
      <c r="K148" s="8"/>
      <c r="L148" s="10"/>
      <c r="M148" s="19" t="b">
        <f t="shared" si="0"/>
        <v>0</v>
      </c>
      <c r="N148" s="19">
        <f>IF(AND($M148,IF($H148&lt;=DATE(身障定額檢核總表!$F$7,身障定額檢核總表!$F$8,1),1,0)),1,0)</f>
        <v>0</v>
      </c>
      <c r="O148" s="19">
        <f>IF(AND(ISBLANK($I148),$M148),1,IF($E148="1.公保",
IF($I148&gt;DATE(身障定額檢核總表!$F$7,身障定額檢核總表!$F$8,1),1,0),
IF($I148&gt;=DATE(身障定額檢核總表!$F$7,身障定額檢核總表!$F$8,1),1,0)))</f>
        <v>0</v>
      </c>
      <c r="P148" s="19">
        <f>IF(AND($M148,IF($J148&lt;=DATE(身障定額檢核總表!$F$7,身障定額檢核總表!$F$8,1),1,0)),1,0)</f>
        <v>0</v>
      </c>
      <c r="Q148" s="19">
        <f t="shared" si="1"/>
        <v>0</v>
      </c>
      <c r="R148" s="19">
        <f>IF(AND($Q148,OR(IF($G148="3.重度",1,0),IF($G148="4.極重度",1,0)),IF($K148="全時",1,0),IF($L148&gt;=基本工資設定!$B$2,1,0)),1,0)</f>
        <v>0</v>
      </c>
      <c r="S148" s="19">
        <f>IF(AND($Q148,OR(IF($G148="3.重度",1,0),IF($G148="4.極重度",1,0)),IF($K148="全時",1,0),IF(基本工資設定!$B$2&gt;$L148,1,0)),1,0)</f>
        <v>0</v>
      </c>
      <c r="T148" s="19">
        <f>IF(AND($Q148,OR(IF($G148="3.重度",1,0),IF($G148="4.極重度",1,0)),IF($K148="部分工時",1,0),IF($L148&gt;=基本工資設定!$B$2,1,0)),1,0)</f>
        <v>0</v>
      </c>
      <c r="U148" s="19">
        <f>IF(AND($Q148,OR(IF($G148="3.重度",1,0),IF($G148="4.極重度",1,0)),IF($K148="部分工時",1,0),IF(AND(基本工資設定!$B$2&gt;$L148,$L148&gt;=基本工資設定!$B$3),1,0)),1,0)</f>
        <v>0</v>
      </c>
      <c r="V148" s="19">
        <f>IF(AND($Q148,OR(IF($G148="3.重度",1,0),IF($G148="4.極重度",1,0)),IF($K148="部分工時",1,0),IF(基本工資設定!$B$3&gt;$L148,1,0)),1,0)</f>
        <v>0</v>
      </c>
      <c r="W148" s="19">
        <f>IF(AND($Q148,OR(IF($G148="1.輕度",1,0),IF($G148="2.中度",1,0)),IF($K148="全時",1,0),IF($L148&gt;=基本工資設定!$B$2,1,0)),1,0)</f>
        <v>0</v>
      </c>
      <c r="X148" s="19">
        <f>IF(AND($Q148,OR(IF($G148="1.輕度",1,0),IF($G148="2.中度",1,0)),IF($K148="全時",1,0),IF(基本工資設定!$B$2&gt;$L148,1,0)),1,0)</f>
        <v>0</v>
      </c>
      <c r="Y148" s="19">
        <f>IF(AND($Q148,OR(IF($G148="1.輕度",1,0),IF($G148="2.中度",1,0)),IF($K148="部分工時",1,0),IF($L148&gt;=基本工資設定!$B$2,1,0)),1,0)</f>
        <v>0</v>
      </c>
      <c r="Z148" s="19">
        <f>IF(AND($Q148,OR(IF($G148="1.輕度",1,0),IF($G148="2.中度",1,0)),IF($K148="部分工時",1,0),IF(AND(基本工資設定!$B$2&gt;$L148,$L148&gt;=基本工資設定!$B$3),1,0)),1,0)</f>
        <v>0</v>
      </c>
      <c r="AA148" s="19">
        <f>IF(AND($Q148,OR(IF($G148="1.輕度",1,0),IF($G148="2.中度",1,0)),IF($K148="部分工時",1,0),IF(基本工資設定!$B$3&gt;$L148,1,0)),1,0)</f>
        <v>0</v>
      </c>
    </row>
    <row r="149" spans="1:27" ht="14.25">
      <c r="A149" s="19">
        <f t="shared" si="2"/>
        <v>147</v>
      </c>
      <c r="B149" s="8"/>
      <c r="C149" s="8"/>
      <c r="D149" s="9"/>
      <c r="E149" s="8"/>
      <c r="F149" s="8"/>
      <c r="G149" s="8"/>
      <c r="H149" s="9"/>
      <c r="I149" s="9"/>
      <c r="J149" s="9"/>
      <c r="K149" s="8"/>
      <c r="L149" s="10"/>
      <c r="M149" s="19" t="b">
        <f t="shared" si="0"/>
        <v>0</v>
      </c>
      <c r="N149" s="19">
        <f>IF(AND($M149,IF($H149&lt;=DATE(身障定額檢核總表!$F$7,身障定額檢核總表!$F$8,1),1,0)),1,0)</f>
        <v>0</v>
      </c>
      <c r="O149" s="19">
        <f>IF(AND(ISBLANK($I149),$M149),1,IF($E149="1.公保",
IF($I149&gt;DATE(身障定額檢核總表!$F$7,身障定額檢核總表!$F$8,1),1,0),
IF($I149&gt;=DATE(身障定額檢核總表!$F$7,身障定額檢核總表!$F$8,1),1,0)))</f>
        <v>0</v>
      </c>
      <c r="P149" s="19">
        <f>IF(AND($M149,IF($J149&lt;=DATE(身障定額檢核總表!$F$7,身障定額檢核總表!$F$8,1),1,0)),1,0)</f>
        <v>0</v>
      </c>
      <c r="Q149" s="19">
        <f t="shared" si="1"/>
        <v>0</v>
      </c>
      <c r="R149" s="19">
        <f>IF(AND($Q149,OR(IF($G149="3.重度",1,0),IF($G149="4.極重度",1,0)),IF($K149="全時",1,0),IF($L149&gt;=基本工資設定!$B$2,1,0)),1,0)</f>
        <v>0</v>
      </c>
      <c r="S149" s="19">
        <f>IF(AND($Q149,OR(IF($G149="3.重度",1,0),IF($G149="4.極重度",1,0)),IF($K149="全時",1,0),IF(基本工資設定!$B$2&gt;$L149,1,0)),1,0)</f>
        <v>0</v>
      </c>
      <c r="T149" s="19">
        <f>IF(AND($Q149,OR(IF($G149="3.重度",1,0),IF($G149="4.極重度",1,0)),IF($K149="部分工時",1,0),IF($L149&gt;=基本工資設定!$B$2,1,0)),1,0)</f>
        <v>0</v>
      </c>
      <c r="U149" s="19">
        <f>IF(AND($Q149,OR(IF($G149="3.重度",1,0),IF($G149="4.極重度",1,0)),IF($K149="部分工時",1,0),IF(AND(基本工資設定!$B$2&gt;$L149,$L149&gt;=基本工資設定!$B$3),1,0)),1,0)</f>
        <v>0</v>
      </c>
      <c r="V149" s="19">
        <f>IF(AND($Q149,OR(IF($G149="3.重度",1,0),IF($G149="4.極重度",1,0)),IF($K149="部分工時",1,0),IF(基本工資設定!$B$3&gt;$L149,1,0)),1,0)</f>
        <v>0</v>
      </c>
      <c r="W149" s="19">
        <f>IF(AND($Q149,OR(IF($G149="1.輕度",1,0),IF($G149="2.中度",1,0)),IF($K149="全時",1,0),IF($L149&gt;=基本工資設定!$B$2,1,0)),1,0)</f>
        <v>0</v>
      </c>
      <c r="X149" s="19">
        <f>IF(AND($Q149,OR(IF($G149="1.輕度",1,0),IF($G149="2.中度",1,0)),IF($K149="全時",1,0),IF(基本工資設定!$B$2&gt;$L149,1,0)),1,0)</f>
        <v>0</v>
      </c>
      <c r="Y149" s="19">
        <f>IF(AND($Q149,OR(IF($G149="1.輕度",1,0),IF($G149="2.中度",1,0)),IF($K149="部分工時",1,0),IF($L149&gt;=基本工資設定!$B$2,1,0)),1,0)</f>
        <v>0</v>
      </c>
      <c r="Z149" s="19">
        <f>IF(AND($Q149,OR(IF($G149="1.輕度",1,0),IF($G149="2.中度",1,0)),IF($K149="部分工時",1,0),IF(AND(基本工資設定!$B$2&gt;$L149,$L149&gt;=基本工資設定!$B$3),1,0)),1,0)</f>
        <v>0</v>
      </c>
      <c r="AA149" s="19">
        <f>IF(AND($Q149,OR(IF($G149="1.輕度",1,0),IF($G149="2.中度",1,0)),IF($K149="部分工時",1,0),IF(基本工資設定!$B$3&gt;$L149,1,0)),1,0)</f>
        <v>0</v>
      </c>
    </row>
    <row r="150" spans="1:27" ht="14.25">
      <c r="A150" s="19">
        <f t="shared" si="2"/>
        <v>148</v>
      </c>
      <c r="B150" s="8"/>
      <c r="C150" s="8"/>
      <c r="D150" s="9"/>
      <c r="E150" s="8"/>
      <c r="F150" s="8"/>
      <c r="G150" s="8"/>
      <c r="H150" s="9"/>
      <c r="I150" s="9"/>
      <c r="J150" s="9"/>
      <c r="K150" s="8"/>
      <c r="L150" s="10"/>
      <c r="M150" s="19" t="b">
        <f t="shared" si="0"/>
        <v>0</v>
      </c>
      <c r="N150" s="19">
        <f>IF(AND($M150,IF($H150&lt;=DATE(身障定額檢核總表!$F$7,身障定額檢核總表!$F$8,1),1,0)),1,0)</f>
        <v>0</v>
      </c>
      <c r="O150" s="19">
        <f>IF(AND(ISBLANK($I150),$M150),1,IF($E150="1.公保",
IF($I150&gt;DATE(身障定額檢核總表!$F$7,身障定額檢核總表!$F$8,1),1,0),
IF($I150&gt;=DATE(身障定額檢核總表!$F$7,身障定額檢核總表!$F$8,1),1,0)))</f>
        <v>0</v>
      </c>
      <c r="P150" s="19">
        <f>IF(AND($M150,IF($J150&lt;=DATE(身障定額檢核總表!$F$7,身障定額檢核總表!$F$8,1),1,0)),1,0)</f>
        <v>0</v>
      </c>
      <c r="Q150" s="19">
        <f t="shared" si="1"/>
        <v>0</v>
      </c>
      <c r="R150" s="19">
        <f>IF(AND($Q150,OR(IF($G150="3.重度",1,0),IF($G150="4.極重度",1,0)),IF($K150="全時",1,0),IF($L150&gt;=基本工資設定!$B$2,1,0)),1,0)</f>
        <v>0</v>
      </c>
      <c r="S150" s="19">
        <f>IF(AND($Q150,OR(IF($G150="3.重度",1,0),IF($G150="4.極重度",1,0)),IF($K150="全時",1,0),IF(基本工資設定!$B$2&gt;$L150,1,0)),1,0)</f>
        <v>0</v>
      </c>
      <c r="T150" s="19">
        <f>IF(AND($Q150,OR(IF($G150="3.重度",1,0),IF($G150="4.極重度",1,0)),IF($K150="部分工時",1,0),IF($L150&gt;=基本工資設定!$B$2,1,0)),1,0)</f>
        <v>0</v>
      </c>
      <c r="U150" s="19">
        <f>IF(AND($Q150,OR(IF($G150="3.重度",1,0),IF($G150="4.極重度",1,0)),IF($K150="部分工時",1,0),IF(AND(基本工資設定!$B$2&gt;$L150,$L150&gt;=基本工資設定!$B$3),1,0)),1,0)</f>
        <v>0</v>
      </c>
      <c r="V150" s="19">
        <f>IF(AND($Q150,OR(IF($G150="3.重度",1,0),IF($G150="4.極重度",1,0)),IF($K150="部分工時",1,0),IF(基本工資設定!$B$3&gt;$L150,1,0)),1,0)</f>
        <v>0</v>
      </c>
      <c r="W150" s="19">
        <f>IF(AND($Q150,OR(IF($G150="1.輕度",1,0),IF($G150="2.中度",1,0)),IF($K150="全時",1,0),IF($L150&gt;=基本工資設定!$B$2,1,0)),1,0)</f>
        <v>0</v>
      </c>
      <c r="X150" s="19">
        <f>IF(AND($Q150,OR(IF($G150="1.輕度",1,0),IF($G150="2.中度",1,0)),IF($K150="全時",1,0),IF(基本工資設定!$B$2&gt;$L150,1,0)),1,0)</f>
        <v>0</v>
      </c>
      <c r="Y150" s="19">
        <f>IF(AND($Q150,OR(IF($G150="1.輕度",1,0),IF($G150="2.中度",1,0)),IF($K150="部分工時",1,0),IF($L150&gt;=基本工資設定!$B$2,1,0)),1,0)</f>
        <v>0</v>
      </c>
      <c r="Z150" s="19">
        <f>IF(AND($Q150,OR(IF($G150="1.輕度",1,0),IF($G150="2.中度",1,0)),IF($K150="部分工時",1,0),IF(AND(基本工資設定!$B$2&gt;$L150,$L150&gt;=基本工資設定!$B$3),1,0)),1,0)</f>
        <v>0</v>
      </c>
      <c r="AA150" s="19">
        <f>IF(AND($Q150,OR(IF($G150="1.輕度",1,0),IF($G150="2.中度",1,0)),IF($K150="部分工時",1,0),IF(基本工資設定!$B$3&gt;$L150,1,0)),1,0)</f>
        <v>0</v>
      </c>
    </row>
    <row r="151" spans="1:27" ht="14.25">
      <c r="A151" s="19">
        <f t="shared" si="2"/>
        <v>149</v>
      </c>
      <c r="B151" s="8"/>
      <c r="C151" s="8"/>
      <c r="D151" s="9"/>
      <c r="E151" s="8"/>
      <c r="F151" s="8"/>
      <c r="G151" s="8"/>
      <c r="H151" s="9"/>
      <c r="I151" s="9"/>
      <c r="J151" s="9"/>
      <c r="K151" s="8"/>
      <c r="L151" s="10"/>
      <c r="M151" s="19" t="b">
        <f t="shared" si="0"/>
        <v>0</v>
      </c>
      <c r="N151" s="19">
        <f>IF(AND($M151,IF($H151&lt;=DATE(身障定額檢核總表!$F$7,身障定額檢核總表!$F$8,1),1,0)),1,0)</f>
        <v>0</v>
      </c>
      <c r="O151" s="19">
        <f>IF(AND(ISBLANK($I151),$M151),1,IF($E151="1.公保",
IF($I151&gt;DATE(身障定額檢核總表!$F$7,身障定額檢核總表!$F$8,1),1,0),
IF($I151&gt;=DATE(身障定額檢核總表!$F$7,身障定額檢核總表!$F$8,1),1,0)))</f>
        <v>0</v>
      </c>
      <c r="P151" s="19">
        <f>IF(AND($M151,IF($J151&lt;=DATE(身障定額檢核總表!$F$7,身障定額檢核總表!$F$8,1),1,0)),1,0)</f>
        <v>0</v>
      </c>
      <c r="Q151" s="19">
        <f t="shared" si="1"/>
        <v>0</v>
      </c>
      <c r="R151" s="19">
        <f>IF(AND($Q151,OR(IF($G151="3.重度",1,0),IF($G151="4.極重度",1,0)),IF($K151="全時",1,0),IF($L151&gt;=基本工資設定!$B$2,1,0)),1,0)</f>
        <v>0</v>
      </c>
      <c r="S151" s="19">
        <f>IF(AND($Q151,OR(IF($G151="3.重度",1,0),IF($G151="4.極重度",1,0)),IF($K151="全時",1,0),IF(基本工資設定!$B$2&gt;$L151,1,0)),1,0)</f>
        <v>0</v>
      </c>
      <c r="T151" s="19">
        <f>IF(AND($Q151,OR(IF($G151="3.重度",1,0),IF($G151="4.極重度",1,0)),IF($K151="部分工時",1,0),IF($L151&gt;=基本工資設定!$B$2,1,0)),1,0)</f>
        <v>0</v>
      </c>
      <c r="U151" s="19">
        <f>IF(AND($Q151,OR(IF($G151="3.重度",1,0),IF($G151="4.極重度",1,0)),IF($K151="部分工時",1,0),IF(AND(基本工資設定!$B$2&gt;$L151,$L151&gt;=基本工資設定!$B$3),1,0)),1,0)</f>
        <v>0</v>
      </c>
      <c r="V151" s="19">
        <f>IF(AND($Q151,OR(IF($G151="3.重度",1,0),IF($G151="4.極重度",1,0)),IF($K151="部分工時",1,0),IF(基本工資設定!$B$3&gt;$L151,1,0)),1,0)</f>
        <v>0</v>
      </c>
      <c r="W151" s="19">
        <f>IF(AND($Q151,OR(IF($G151="1.輕度",1,0),IF($G151="2.中度",1,0)),IF($K151="全時",1,0),IF($L151&gt;=基本工資設定!$B$2,1,0)),1,0)</f>
        <v>0</v>
      </c>
      <c r="X151" s="19">
        <f>IF(AND($Q151,OR(IF($G151="1.輕度",1,0),IF($G151="2.中度",1,0)),IF($K151="全時",1,0),IF(基本工資設定!$B$2&gt;$L151,1,0)),1,0)</f>
        <v>0</v>
      </c>
      <c r="Y151" s="19">
        <f>IF(AND($Q151,OR(IF($G151="1.輕度",1,0),IF($G151="2.中度",1,0)),IF($K151="部分工時",1,0),IF($L151&gt;=基本工資設定!$B$2,1,0)),1,0)</f>
        <v>0</v>
      </c>
      <c r="Z151" s="19">
        <f>IF(AND($Q151,OR(IF($G151="1.輕度",1,0),IF($G151="2.中度",1,0)),IF($K151="部分工時",1,0),IF(AND(基本工資設定!$B$2&gt;$L151,$L151&gt;=基本工資設定!$B$3),1,0)),1,0)</f>
        <v>0</v>
      </c>
      <c r="AA151" s="19">
        <f>IF(AND($Q151,OR(IF($G151="1.輕度",1,0),IF($G151="2.中度",1,0)),IF($K151="部分工時",1,0),IF(基本工資設定!$B$3&gt;$L151,1,0)),1,0)</f>
        <v>0</v>
      </c>
    </row>
    <row r="152" spans="1:27" ht="14.25">
      <c r="A152" s="19">
        <f t="shared" si="2"/>
        <v>150</v>
      </c>
      <c r="B152" s="8"/>
      <c r="C152" s="8"/>
      <c r="D152" s="9"/>
      <c r="E152" s="8"/>
      <c r="F152" s="8"/>
      <c r="G152" s="8"/>
      <c r="H152" s="9"/>
      <c r="I152" s="9"/>
      <c r="J152" s="9"/>
      <c r="K152" s="8"/>
      <c r="L152" s="10"/>
      <c r="M152" s="19" t="b">
        <f t="shared" si="0"/>
        <v>0</v>
      </c>
      <c r="N152" s="19">
        <f>IF(AND($M152,IF($H152&lt;=DATE(身障定額檢核總表!$F$7,身障定額檢核總表!$F$8,1),1,0)),1,0)</f>
        <v>0</v>
      </c>
      <c r="O152" s="19">
        <f>IF(AND(ISBLANK($I152),$M152),1,IF($E152="1.公保",
IF($I152&gt;DATE(身障定額檢核總表!$F$7,身障定額檢核總表!$F$8,1),1,0),
IF($I152&gt;=DATE(身障定額檢核總表!$F$7,身障定額檢核總表!$F$8,1),1,0)))</f>
        <v>0</v>
      </c>
      <c r="P152" s="19">
        <f>IF(AND($M152,IF($J152&lt;=DATE(身障定額檢核總表!$F$7,身障定額檢核總表!$F$8,1),1,0)),1,0)</f>
        <v>0</v>
      </c>
      <c r="Q152" s="19">
        <f t="shared" si="1"/>
        <v>0</v>
      </c>
      <c r="R152" s="19">
        <f>IF(AND($Q152,OR(IF($G152="3.重度",1,0),IF($G152="4.極重度",1,0)),IF($K152="全時",1,0),IF($L152&gt;=基本工資設定!$B$2,1,0)),1,0)</f>
        <v>0</v>
      </c>
      <c r="S152" s="19">
        <f>IF(AND($Q152,OR(IF($G152="3.重度",1,0),IF($G152="4.極重度",1,0)),IF($K152="全時",1,0),IF(基本工資設定!$B$2&gt;$L152,1,0)),1,0)</f>
        <v>0</v>
      </c>
      <c r="T152" s="19">
        <f>IF(AND($Q152,OR(IF($G152="3.重度",1,0),IF($G152="4.極重度",1,0)),IF($K152="部分工時",1,0),IF($L152&gt;=基本工資設定!$B$2,1,0)),1,0)</f>
        <v>0</v>
      </c>
      <c r="U152" s="19">
        <f>IF(AND($Q152,OR(IF($G152="3.重度",1,0),IF($G152="4.極重度",1,0)),IF($K152="部分工時",1,0),IF(AND(基本工資設定!$B$2&gt;$L152,$L152&gt;=基本工資設定!$B$3),1,0)),1,0)</f>
        <v>0</v>
      </c>
      <c r="V152" s="19">
        <f>IF(AND($Q152,OR(IF($G152="3.重度",1,0),IF($G152="4.極重度",1,0)),IF($K152="部分工時",1,0),IF(基本工資設定!$B$3&gt;$L152,1,0)),1,0)</f>
        <v>0</v>
      </c>
      <c r="W152" s="19">
        <f>IF(AND($Q152,OR(IF($G152="1.輕度",1,0),IF($G152="2.中度",1,0)),IF($K152="全時",1,0),IF($L152&gt;=基本工資設定!$B$2,1,0)),1,0)</f>
        <v>0</v>
      </c>
      <c r="X152" s="19">
        <f>IF(AND($Q152,OR(IF($G152="1.輕度",1,0),IF($G152="2.中度",1,0)),IF($K152="全時",1,0),IF(基本工資設定!$B$2&gt;$L152,1,0)),1,0)</f>
        <v>0</v>
      </c>
      <c r="Y152" s="19">
        <f>IF(AND($Q152,OR(IF($G152="1.輕度",1,0),IF($G152="2.中度",1,0)),IF($K152="部分工時",1,0),IF($L152&gt;=基本工資設定!$B$2,1,0)),1,0)</f>
        <v>0</v>
      </c>
      <c r="Z152" s="19">
        <f>IF(AND($Q152,OR(IF($G152="1.輕度",1,0),IF($G152="2.中度",1,0)),IF($K152="部分工時",1,0),IF(AND(基本工資設定!$B$2&gt;$L152,$L152&gt;=基本工資設定!$B$3),1,0)),1,0)</f>
        <v>0</v>
      </c>
      <c r="AA152" s="19">
        <f>IF(AND($Q152,OR(IF($G152="1.輕度",1,0),IF($G152="2.中度",1,0)),IF($K152="部分工時",1,0),IF(基本工資設定!$B$3&gt;$L152,1,0)),1,0)</f>
        <v>0</v>
      </c>
    </row>
    <row r="153" spans="1:27" ht="14.25">
      <c r="A153" s="19">
        <f t="shared" si="2"/>
        <v>151</v>
      </c>
      <c r="B153" s="8"/>
      <c r="C153" s="8"/>
      <c r="D153" s="9"/>
      <c r="E153" s="8"/>
      <c r="F153" s="8"/>
      <c r="G153" s="8"/>
      <c r="H153" s="9"/>
      <c r="I153" s="9"/>
      <c r="J153" s="9"/>
      <c r="K153" s="8"/>
      <c r="L153" s="10"/>
      <c r="M153" s="19" t="b">
        <f t="shared" si="0"/>
        <v>0</v>
      </c>
      <c r="N153" s="19">
        <f>IF(AND($M153,IF($H153&lt;=DATE(身障定額檢核總表!$F$7,身障定額檢核總表!$F$8,1),1,0)),1,0)</f>
        <v>0</v>
      </c>
      <c r="O153" s="19">
        <f>IF(AND(ISBLANK($I153),$M153),1,IF($E153="1.公保",
IF($I153&gt;DATE(身障定額檢核總表!$F$7,身障定額檢核總表!$F$8,1),1,0),
IF($I153&gt;=DATE(身障定額檢核總表!$F$7,身障定額檢核總表!$F$8,1),1,0)))</f>
        <v>0</v>
      </c>
      <c r="P153" s="19">
        <f>IF(AND($M153,IF($J153&lt;=DATE(身障定額檢核總表!$F$7,身障定額檢核總表!$F$8,1),1,0)),1,0)</f>
        <v>0</v>
      </c>
      <c r="Q153" s="19">
        <f t="shared" si="1"/>
        <v>0</v>
      </c>
      <c r="R153" s="19">
        <f>IF(AND($Q153,OR(IF($G153="3.重度",1,0),IF($G153="4.極重度",1,0)),IF($K153="全時",1,0),IF($L153&gt;=基本工資設定!$B$2,1,0)),1,0)</f>
        <v>0</v>
      </c>
      <c r="S153" s="19">
        <f>IF(AND($Q153,OR(IF($G153="3.重度",1,0),IF($G153="4.極重度",1,0)),IF($K153="全時",1,0),IF(基本工資設定!$B$2&gt;$L153,1,0)),1,0)</f>
        <v>0</v>
      </c>
      <c r="T153" s="19">
        <f>IF(AND($Q153,OR(IF($G153="3.重度",1,0),IF($G153="4.極重度",1,0)),IF($K153="部分工時",1,0),IF($L153&gt;=基本工資設定!$B$2,1,0)),1,0)</f>
        <v>0</v>
      </c>
      <c r="U153" s="19">
        <f>IF(AND($Q153,OR(IF($G153="3.重度",1,0),IF($G153="4.極重度",1,0)),IF($K153="部分工時",1,0),IF(AND(基本工資設定!$B$2&gt;$L153,$L153&gt;=基本工資設定!$B$3),1,0)),1,0)</f>
        <v>0</v>
      </c>
      <c r="V153" s="19">
        <f>IF(AND($Q153,OR(IF($G153="3.重度",1,0),IF($G153="4.極重度",1,0)),IF($K153="部分工時",1,0),IF(基本工資設定!$B$3&gt;$L153,1,0)),1,0)</f>
        <v>0</v>
      </c>
      <c r="W153" s="19">
        <f>IF(AND($Q153,OR(IF($G153="1.輕度",1,0),IF($G153="2.中度",1,0)),IF($K153="全時",1,0),IF($L153&gt;=基本工資設定!$B$2,1,0)),1,0)</f>
        <v>0</v>
      </c>
      <c r="X153" s="19">
        <f>IF(AND($Q153,OR(IF($G153="1.輕度",1,0),IF($G153="2.中度",1,0)),IF($K153="全時",1,0),IF(基本工資設定!$B$2&gt;$L153,1,0)),1,0)</f>
        <v>0</v>
      </c>
      <c r="Y153" s="19">
        <f>IF(AND($Q153,OR(IF($G153="1.輕度",1,0),IF($G153="2.中度",1,0)),IF($K153="部分工時",1,0),IF($L153&gt;=基本工資設定!$B$2,1,0)),1,0)</f>
        <v>0</v>
      </c>
      <c r="Z153" s="19">
        <f>IF(AND($Q153,OR(IF($G153="1.輕度",1,0),IF($G153="2.中度",1,0)),IF($K153="部分工時",1,0),IF(AND(基本工資設定!$B$2&gt;$L153,$L153&gt;=基本工資設定!$B$3),1,0)),1,0)</f>
        <v>0</v>
      </c>
      <c r="AA153" s="19">
        <f>IF(AND($Q153,OR(IF($G153="1.輕度",1,0),IF($G153="2.中度",1,0)),IF($K153="部分工時",1,0),IF(基本工資設定!$B$3&gt;$L153,1,0)),1,0)</f>
        <v>0</v>
      </c>
    </row>
    <row r="154" spans="1:27" ht="14.25">
      <c r="A154" s="19">
        <f t="shared" si="2"/>
        <v>152</v>
      </c>
      <c r="B154" s="8"/>
      <c r="C154" s="8"/>
      <c r="D154" s="9"/>
      <c r="E154" s="8"/>
      <c r="F154" s="8"/>
      <c r="G154" s="8"/>
      <c r="H154" s="9"/>
      <c r="I154" s="9"/>
      <c r="J154" s="9"/>
      <c r="K154" s="8"/>
      <c r="L154" s="10"/>
      <c r="M154" s="19" t="b">
        <f t="shared" si="0"/>
        <v>0</v>
      </c>
      <c r="N154" s="19">
        <f>IF(AND($M154,IF($H154&lt;=DATE(身障定額檢核總表!$F$7,身障定額檢核總表!$F$8,1),1,0)),1,0)</f>
        <v>0</v>
      </c>
      <c r="O154" s="19">
        <f>IF(AND(ISBLANK($I154),$M154),1,IF($E154="1.公保",
IF($I154&gt;DATE(身障定額檢核總表!$F$7,身障定額檢核總表!$F$8,1),1,0),
IF($I154&gt;=DATE(身障定額檢核總表!$F$7,身障定額檢核總表!$F$8,1),1,0)))</f>
        <v>0</v>
      </c>
      <c r="P154" s="19">
        <f>IF(AND($M154,IF($J154&lt;=DATE(身障定額檢核總表!$F$7,身障定額檢核總表!$F$8,1),1,0)),1,0)</f>
        <v>0</v>
      </c>
      <c r="Q154" s="19">
        <f t="shared" si="1"/>
        <v>0</v>
      </c>
      <c r="R154" s="19">
        <f>IF(AND($Q154,OR(IF($G154="3.重度",1,0),IF($G154="4.極重度",1,0)),IF($K154="全時",1,0),IF($L154&gt;=基本工資設定!$B$2,1,0)),1,0)</f>
        <v>0</v>
      </c>
      <c r="S154" s="19">
        <f>IF(AND($Q154,OR(IF($G154="3.重度",1,0),IF($G154="4.極重度",1,0)),IF($K154="全時",1,0),IF(基本工資設定!$B$2&gt;$L154,1,0)),1,0)</f>
        <v>0</v>
      </c>
      <c r="T154" s="19">
        <f>IF(AND($Q154,OR(IF($G154="3.重度",1,0),IF($G154="4.極重度",1,0)),IF($K154="部分工時",1,0),IF($L154&gt;=基本工資設定!$B$2,1,0)),1,0)</f>
        <v>0</v>
      </c>
      <c r="U154" s="19">
        <f>IF(AND($Q154,OR(IF($G154="3.重度",1,0),IF($G154="4.極重度",1,0)),IF($K154="部分工時",1,0),IF(AND(基本工資設定!$B$2&gt;$L154,$L154&gt;=基本工資設定!$B$3),1,0)),1,0)</f>
        <v>0</v>
      </c>
      <c r="V154" s="19">
        <f>IF(AND($Q154,OR(IF($G154="3.重度",1,0),IF($G154="4.極重度",1,0)),IF($K154="部分工時",1,0),IF(基本工資設定!$B$3&gt;$L154,1,0)),1,0)</f>
        <v>0</v>
      </c>
      <c r="W154" s="19">
        <f>IF(AND($Q154,OR(IF($G154="1.輕度",1,0),IF($G154="2.中度",1,0)),IF($K154="全時",1,0),IF($L154&gt;=基本工資設定!$B$2,1,0)),1,0)</f>
        <v>0</v>
      </c>
      <c r="X154" s="19">
        <f>IF(AND($Q154,OR(IF($G154="1.輕度",1,0),IF($G154="2.中度",1,0)),IF($K154="全時",1,0),IF(基本工資設定!$B$2&gt;$L154,1,0)),1,0)</f>
        <v>0</v>
      </c>
      <c r="Y154" s="19">
        <f>IF(AND($Q154,OR(IF($G154="1.輕度",1,0),IF($G154="2.中度",1,0)),IF($K154="部分工時",1,0),IF($L154&gt;=基本工資設定!$B$2,1,0)),1,0)</f>
        <v>0</v>
      </c>
      <c r="Z154" s="19">
        <f>IF(AND($Q154,OR(IF($G154="1.輕度",1,0),IF($G154="2.中度",1,0)),IF($K154="部分工時",1,0),IF(AND(基本工資設定!$B$2&gt;$L154,$L154&gt;=基本工資設定!$B$3),1,0)),1,0)</f>
        <v>0</v>
      </c>
      <c r="AA154" s="19">
        <f>IF(AND($Q154,OR(IF($G154="1.輕度",1,0),IF($G154="2.中度",1,0)),IF($K154="部分工時",1,0),IF(基本工資設定!$B$3&gt;$L154,1,0)),1,0)</f>
        <v>0</v>
      </c>
    </row>
    <row r="155" spans="1:27" ht="14.25">
      <c r="A155" s="19">
        <f t="shared" si="2"/>
        <v>153</v>
      </c>
      <c r="B155" s="8"/>
      <c r="C155" s="8"/>
      <c r="D155" s="9"/>
      <c r="E155" s="8"/>
      <c r="F155" s="8"/>
      <c r="G155" s="8"/>
      <c r="H155" s="9"/>
      <c r="I155" s="9"/>
      <c r="J155" s="9"/>
      <c r="K155" s="8"/>
      <c r="L155" s="10"/>
      <c r="M155" s="19" t="b">
        <f t="shared" si="0"/>
        <v>0</v>
      </c>
      <c r="N155" s="19">
        <f>IF(AND($M155,IF($H155&lt;=DATE(身障定額檢核總表!$F$7,身障定額檢核總表!$F$8,1),1,0)),1,0)</f>
        <v>0</v>
      </c>
      <c r="O155" s="19">
        <f>IF(AND(ISBLANK($I155),$M155),1,IF($E155="1.公保",
IF($I155&gt;DATE(身障定額檢核總表!$F$7,身障定額檢核總表!$F$8,1),1,0),
IF($I155&gt;=DATE(身障定額檢核總表!$F$7,身障定額檢核總表!$F$8,1),1,0)))</f>
        <v>0</v>
      </c>
      <c r="P155" s="19">
        <f>IF(AND($M155,IF($J155&lt;=DATE(身障定額檢核總表!$F$7,身障定額檢核總表!$F$8,1),1,0)),1,0)</f>
        <v>0</v>
      </c>
      <c r="Q155" s="19">
        <f t="shared" si="1"/>
        <v>0</v>
      </c>
      <c r="R155" s="19">
        <f>IF(AND($Q155,OR(IF($G155="3.重度",1,0),IF($G155="4.極重度",1,0)),IF($K155="全時",1,0),IF($L155&gt;=基本工資設定!$B$2,1,0)),1,0)</f>
        <v>0</v>
      </c>
      <c r="S155" s="19">
        <f>IF(AND($Q155,OR(IF($G155="3.重度",1,0),IF($G155="4.極重度",1,0)),IF($K155="全時",1,0),IF(基本工資設定!$B$2&gt;$L155,1,0)),1,0)</f>
        <v>0</v>
      </c>
      <c r="T155" s="19">
        <f>IF(AND($Q155,OR(IF($G155="3.重度",1,0),IF($G155="4.極重度",1,0)),IF($K155="部分工時",1,0),IF($L155&gt;=基本工資設定!$B$2,1,0)),1,0)</f>
        <v>0</v>
      </c>
      <c r="U155" s="19">
        <f>IF(AND($Q155,OR(IF($G155="3.重度",1,0),IF($G155="4.極重度",1,0)),IF($K155="部分工時",1,0),IF(AND(基本工資設定!$B$2&gt;$L155,$L155&gt;=基本工資設定!$B$3),1,0)),1,0)</f>
        <v>0</v>
      </c>
      <c r="V155" s="19">
        <f>IF(AND($Q155,OR(IF($G155="3.重度",1,0),IF($G155="4.極重度",1,0)),IF($K155="部分工時",1,0),IF(基本工資設定!$B$3&gt;$L155,1,0)),1,0)</f>
        <v>0</v>
      </c>
      <c r="W155" s="19">
        <f>IF(AND($Q155,OR(IF($G155="1.輕度",1,0),IF($G155="2.中度",1,0)),IF($K155="全時",1,0),IF($L155&gt;=基本工資設定!$B$2,1,0)),1,0)</f>
        <v>0</v>
      </c>
      <c r="X155" s="19">
        <f>IF(AND($Q155,OR(IF($G155="1.輕度",1,0),IF($G155="2.中度",1,0)),IF($K155="全時",1,0),IF(基本工資設定!$B$2&gt;$L155,1,0)),1,0)</f>
        <v>0</v>
      </c>
      <c r="Y155" s="19">
        <f>IF(AND($Q155,OR(IF($G155="1.輕度",1,0),IF($G155="2.中度",1,0)),IF($K155="部分工時",1,0),IF($L155&gt;=基本工資設定!$B$2,1,0)),1,0)</f>
        <v>0</v>
      </c>
      <c r="Z155" s="19">
        <f>IF(AND($Q155,OR(IF($G155="1.輕度",1,0),IF($G155="2.中度",1,0)),IF($K155="部分工時",1,0),IF(AND(基本工資設定!$B$2&gt;$L155,$L155&gt;=基本工資設定!$B$3),1,0)),1,0)</f>
        <v>0</v>
      </c>
      <c r="AA155" s="19">
        <f>IF(AND($Q155,OR(IF($G155="1.輕度",1,0),IF($G155="2.中度",1,0)),IF($K155="部分工時",1,0),IF(基本工資設定!$B$3&gt;$L155,1,0)),1,0)</f>
        <v>0</v>
      </c>
    </row>
    <row r="156" spans="1:27" ht="14.25">
      <c r="A156" s="19">
        <f t="shared" si="2"/>
        <v>154</v>
      </c>
      <c r="B156" s="8"/>
      <c r="C156" s="8"/>
      <c r="D156" s="9"/>
      <c r="E156" s="8"/>
      <c r="F156" s="8"/>
      <c r="G156" s="8"/>
      <c r="H156" s="9"/>
      <c r="I156" s="9"/>
      <c r="J156" s="9"/>
      <c r="K156" s="8"/>
      <c r="L156" s="10"/>
      <c r="M156" s="19" t="b">
        <f t="shared" si="0"/>
        <v>0</v>
      </c>
      <c r="N156" s="19">
        <f>IF(AND($M156,IF($H156&lt;=DATE(身障定額檢核總表!$F$7,身障定額檢核總表!$F$8,1),1,0)),1,0)</f>
        <v>0</v>
      </c>
      <c r="O156" s="19">
        <f>IF(AND(ISBLANK($I156),$M156),1,IF($E156="1.公保",
IF($I156&gt;DATE(身障定額檢核總表!$F$7,身障定額檢核總表!$F$8,1),1,0),
IF($I156&gt;=DATE(身障定額檢核總表!$F$7,身障定額檢核總表!$F$8,1),1,0)))</f>
        <v>0</v>
      </c>
      <c r="P156" s="19">
        <f>IF(AND($M156,IF($J156&lt;=DATE(身障定額檢核總表!$F$7,身障定額檢核總表!$F$8,1),1,0)),1,0)</f>
        <v>0</v>
      </c>
      <c r="Q156" s="19">
        <f t="shared" si="1"/>
        <v>0</v>
      </c>
      <c r="R156" s="19">
        <f>IF(AND($Q156,OR(IF($G156="3.重度",1,0),IF($G156="4.極重度",1,0)),IF($K156="全時",1,0),IF($L156&gt;=基本工資設定!$B$2,1,0)),1,0)</f>
        <v>0</v>
      </c>
      <c r="S156" s="19">
        <f>IF(AND($Q156,OR(IF($G156="3.重度",1,0),IF($G156="4.極重度",1,0)),IF($K156="全時",1,0),IF(基本工資設定!$B$2&gt;$L156,1,0)),1,0)</f>
        <v>0</v>
      </c>
      <c r="T156" s="19">
        <f>IF(AND($Q156,OR(IF($G156="3.重度",1,0),IF($G156="4.極重度",1,0)),IF($K156="部分工時",1,0),IF($L156&gt;=基本工資設定!$B$2,1,0)),1,0)</f>
        <v>0</v>
      </c>
      <c r="U156" s="19">
        <f>IF(AND($Q156,OR(IF($G156="3.重度",1,0),IF($G156="4.極重度",1,0)),IF($K156="部分工時",1,0),IF(AND(基本工資設定!$B$2&gt;$L156,$L156&gt;=基本工資設定!$B$3),1,0)),1,0)</f>
        <v>0</v>
      </c>
      <c r="V156" s="19">
        <f>IF(AND($Q156,OR(IF($G156="3.重度",1,0),IF($G156="4.極重度",1,0)),IF($K156="部分工時",1,0),IF(基本工資設定!$B$3&gt;$L156,1,0)),1,0)</f>
        <v>0</v>
      </c>
      <c r="W156" s="19">
        <f>IF(AND($Q156,OR(IF($G156="1.輕度",1,0),IF($G156="2.中度",1,0)),IF($K156="全時",1,0),IF($L156&gt;=基本工資設定!$B$2,1,0)),1,0)</f>
        <v>0</v>
      </c>
      <c r="X156" s="19">
        <f>IF(AND($Q156,OR(IF($G156="1.輕度",1,0),IF($G156="2.中度",1,0)),IF($K156="全時",1,0),IF(基本工資設定!$B$2&gt;$L156,1,0)),1,0)</f>
        <v>0</v>
      </c>
      <c r="Y156" s="19">
        <f>IF(AND($Q156,OR(IF($G156="1.輕度",1,0),IF($G156="2.中度",1,0)),IF($K156="部分工時",1,0),IF($L156&gt;=基本工資設定!$B$2,1,0)),1,0)</f>
        <v>0</v>
      </c>
      <c r="Z156" s="19">
        <f>IF(AND($Q156,OR(IF($G156="1.輕度",1,0),IF($G156="2.中度",1,0)),IF($K156="部分工時",1,0),IF(AND(基本工資設定!$B$2&gt;$L156,$L156&gt;=基本工資設定!$B$3),1,0)),1,0)</f>
        <v>0</v>
      </c>
      <c r="AA156" s="19">
        <f>IF(AND($Q156,OR(IF($G156="1.輕度",1,0),IF($G156="2.中度",1,0)),IF($K156="部分工時",1,0),IF(基本工資設定!$B$3&gt;$L156,1,0)),1,0)</f>
        <v>0</v>
      </c>
    </row>
    <row r="157" spans="1:27" ht="14.25">
      <c r="A157" s="19">
        <f t="shared" si="2"/>
        <v>155</v>
      </c>
      <c r="B157" s="8"/>
      <c r="C157" s="8"/>
      <c r="D157" s="9"/>
      <c r="E157" s="8"/>
      <c r="F157" s="8"/>
      <c r="G157" s="8"/>
      <c r="H157" s="9"/>
      <c r="I157" s="9"/>
      <c r="J157" s="9"/>
      <c r="K157" s="8"/>
      <c r="L157" s="10"/>
      <c r="M157" s="19" t="b">
        <f t="shared" si="0"/>
        <v>0</v>
      </c>
      <c r="N157" s="19">
        <f>IF(AND($M157,IF($H157&lt;=DATE(身障定額檢核總表!$F$7,身障定額檢核總表!$F$8,1),1,0)),1,0)</f>
        <v>0</v>
      </c>
      <c r="O157" s="19">
        <f>IF(AND(ISBLANK($I157),$M157),1,IF($E157="1.公保",
IF($I157&gt;DATE(身障定額檢核總表!$F$7,身障定額檢核總表!$F$8,1),1,0),
IF($I157&gt;=DATE(身障定額檢核總表!$F$7,身障定額檢核總表!$F$8,1),1,0)))</f>
        <v>0</v>
      </c>
      <c r="P157" s="19">
        <f>IF(AND($M157,IF($J157&lt;=DATE(身障定額檢核總表!$F$7,身障定額檢核總表!$F$8,1),1,0)),1,0)</f>
        <v>0</v>
      </c>
      <c r="Q157" s="19">
        <f t="shared" si="1"/>
        <v>0</v>
      </c>
      <c r="R157" s="19">
        <f>IF(AND($Q157,OR(IF($G157="3.重度",1,0),IF($G157="4.極重度",1,0)),IF($K157="全時",1,0),IF($L157&gt;=基本工資設定!$B$2,1,0)),1,0)</f>
        <v>0</v>
      </c>
      <c r="S157" s="19">
        <f>IF(AND($Q157,OR(IF($G157="3.重度",1,0),IF($G157="4.極重度",1,0)),IF($K157="全時",1,0),IF(基本工資設定!$B$2&gt;$L157,1,0)),1,0)</f>
        <v>0</v>
      </c>
      <c r="T157" s="19">
        <f>IF(AND($Q157,OR(IF($G157="3.重度",1,0),IF($G157="4.極重度",1,0)),IF($K157="部分工時",1,0),IF($L157&gt;=基本工資設定!$B$2,1,0)),1,0)</f>
        <v>0</v>
      </c>
      <c r="U157" s="19">
        <f>IF(AND($Q157,OR(IF($G157="3.重度",1,0),IF($G157="4.極重度",1,0)),IF($K157="部分工時",1,0),IF(AND(基本工資設定!$B$2&gt;$L157,$L157&gt;=基本工資設定!$B$3),1,0)),1,0)</f>
        <v>0</v>
      </c>
      <c r="V157" s="19">
        <f>IF(AND($Q157,OR(IF($G157="3.重度",1,0),IF($G157="4.極重度",1,0)),IF($K157="部分工時",1,0),IF(基本工資設定!$B$3&gt;$L157,1,0)),1,0)</f>
        <v>0</v>
      </c>
      <c r="W157" s="19">
        <f>IF(AND($Q157,OR(IF($G157="1.輕度",1,0),IF($G157="2.中度",1,0)),IF($K157="全時",1,0),IF($L157&gt;=基本工資設定!$B$2,1,0)),1,0)</f>
        <v>0</v>
      </c>
      <c r="X157" s="19">
        <f>IF(AND($Q157,OR(IF($G157="1.輕度",1,0),IF($G157="2.中度",1,0)),IF($K157="全時",1,0),IF(基本工資設定!$B$2&gt;$L157,1,0)),1,0)</f>
        <v>0</v>
      </c>
      <c r="Y157" s="19">
        <f>IF(AND($Q157,OR(IF($G157="1.輕度",1,0),IF($G157="2.中度",1,0)),IF($K157="部分工時",1,0),IF($L157&gt;=基本工資設定!$B$2,1,0)),1,0)</f>
        <v>0</v>
      </c>
      <c r="Z157" s="19">
        <f>IF(AND($Q157,OR(IF($G157="1.輕度",1,0),IF($G157="2.中度",1,0)),IF($K157="部分工時",1,0),IF(AND(基本工資設定!$B$2&gt;$L157,$L157&gt;=基本工資設定!$B$3),1,0)),1,0)</f>
        <v>0</v>
      </c>
      <c r="AA157" s="19">
        <f>IF(AND($Q157,OR(IF($G157="1.輕度",1,0),IF($G157="2.中度",1,0)),IF($K157="部分工時",1,0),IF(基本工資設定!$B$3&gt;$L157,1,0)),1,0)</f>
        <v>0</v>
      </c>
    </row>
    <row r="158" spans="1:27" ht="14.25">
      <c r="A158" s="19">
        <f t="shared" si="2"/>
        <v>156</v>
      </c>
      <c r="B158" s="8"/>
      <c r="C158" s="8"/>
      <c r="D158" s="9"/>
      <c r="E158" s="8"/>
      <c r="F158" s="8"/>
      <c r="G158" s="8"/>
      <c r="H158" s="9"/>
      <c r="I158" s="9"/>
      <c r="J158" s="9"/>
      <c r="K158" s="8"/>
      <c r="L158" s="10"/>
      <c r="M158" s="19" t="b">
        <f t="shared" si="0"/>
        <v>0</v>
      </c>
      <c r="N158" s="19">
        <f>IF(AND($M158,IF($H158&lt;=DATE(身障定額檢核總表!$F$7,身障定額檢核總表!$F$8,1),1,0)),1,0)</f>
        <v>0</v>
      </c>
      <c r="O158" s="19">
        <f>IF(AND(ISBLANK($I158),$M158),1,IF($E158="1.公保",
IF($I158&gt;DATE(身障定額檢核總表!$F$7,身障定額檢核總表!$F$8,1),1,0),
IF($I158&gt;=DATE(身障定額檢核總表!$F$7,身障定額檢核總表!$F$8,1),1,0)))</f>
        <v>0</v>
      </c>
      <c r="P158" s="19">
        <f>IF(AND($M158,IF($J158&lt;=DATE(身障定額檢核總表!$F$7,身障定額檢核總表!$F$8,1),1,0)),1,0)</f>
        <v>0</v>
      </c>
      <c r="Q158" s="19">
        <f t="shared" si="1"/>
        <v>0</v>
      </c>
      <c r="R158" s="19">
        <f>IF(AND($Q158,OR(IF($G158="3.重度",1,0),IF($G158="4.極重度",1,0)),IF($K158="全時",1,0),IF($L158&gt;=基本工資設定!$B$2,1,0)),1,0)</f>
        <v>0</v>
      </c>
      <c r="S158" s="19">
        <f>IF(AND($Q158,OR(IF($G158="3.重度",1,0),IF($G158="4.極重度",1,0)),IF($K158="全時",1,0),IF(基本工資設定!$B$2&gt;$L158,1,0)),1,0)</f>
        <v>0</v>
      </c>
      <c r="T158" s="19">
        <f>IF(AND($Q158,OR(IF($G158="3.重度",1,0),IF($G158="4.極重度",1,0)),IF($K158="部分工時",1,0),IF($L158&gt;=基本工資設定!$B$2,1,0)),1,0)</f>
        <v>0</v>
      </c>
      <c r="U158" s="19">
        <f>IF(AND($Q158,OR(IF($G158="3.重度",1,0),IF($G158="4.極重度",1,0)),IF($K158="部分工時",1,0),IF(AND(基本工資設定!$B$2&gt;$L158,$L158&gt;=基本工資設定!$B$3),1,0)),1,0)</f>
        <v>0</v>
      </c>
      <c r="V158" s="19">
        <f>IF(AND($Q158,OR(IF($G158="3.重度",1,0),IF($G158="4.極重度",1,0)),IF($K158="部分工時",1,0),IF(基本工資設定!$B$3&gt;$L158,1,0)),1,0)</f>
        <v>0</v>
      </c>
      <c r="W158" s="19">
        <f>IF(AND($Q158,OR(IF($G158="1.輕度",1,0),IF($G158="2.中度",1,0)),IF($K158="全時",1,0),IF($L158&gt;=基本工資設定!$B$2,1,0)),1,0)</f>
        <v>0</v>
      </c>
      <c r="X158" s="19">
        <f>IF(AND($Q158,OR(IF($G158="1.輕度",1,0),IF($G158="2.中度",1,0)),IF($K158="全時",1,0),IF(基本工資設定!$B$2&gt;$L158,1,0)),1,0)</f>
        <v>0</v>
      </c>
      <c r="Y158" s="19">
        <f>IF(AND($Q158,OR(IF($G158="1.輕度",1,0),IF($G158="2.中度",1,0)),IF($K158="部分工時",1,0),IF($L158&gt;=基本工資設定!$B$2,1,0)),1,0)</f>
        <v>0</v>
      </c>
      <c r="Z158" s="19">
        <f>IF(AND($Q158,OR(IF($G158="1.輕度",1,0),IF($G158="2.中度",1,0)),IF($K158="部分工時",1,0),IF(AND(基本工資設定!$B$2&gt;$L158,$L158&gt;=基本工資設定!$B$3),1,0)),1,0)</f>
        <v>0</v>
      </c>
      <c r="AA158" s="19">
        <f>IF(AND($Q158,OR(IF($G158="1.輕度",1,0),IF($G158="2.中度",1,0)),IF($K158="部分工時",1,0),IF(基本工資設定!$B$3&gt;$L158,1,0)),1,0)</f>
        <v>0</v>
      </c>
    </row>
    <row r="159" spans="1:27" ht="14.25">
      <c r="A159" s="19">
        <f t="shared" si="2"/>
        <v>157</v>
      </c>
      <c r="B159" s="8"/>
      <c r="C159" s="8"/>
      <c r="D159" s="9"/>
      <c r="E159" s="8"/>
      <c r="F159" s="8"/>
      <c r="G159" s="8"/>
      <c r="H159" s="9"/>
      <c r="I159" s="9"/>
      <c r="J159" s="9"/>
      <c r="K159" s="8"/>
      <c r="L159" s="10"/>
      <c r="M159" s="19" t="b">
        <f t="shared" si="0"/>
        <v>0</v>
      </c>
      <c r="N159" s="19">
        <f>IF(AND($M159,IF($H159&lt;=DATE(身障定額檢核總表!$F$7,身障定額檢核總表!$F$8,1),1,0)),1,0)</f>
        <v>0</v>
      </c>
      <c r="O159" s="19">
        <f>IF(AND(ISBLANK($I159),$M159),1,IF($E159="1.公保",
IF($I159&gt;DATE(身障定額檢核總表!$F$7,身障定額檢核總表!$F$8,1),1,0),
IF($I159&gt;=DATE(身障定額檢核總表!$F$7,身障定額檢核總表!$F$8,1),1,0)))</f>
        <v>0</v>
      </c>
      <c r="P159" s="19">
        <f>IF(AND($M159,IF($J159&lt;=DATE(身障定額檢核總表!$F$7,身障定額檢核總表!$F$8,1),1,0)),1,0)</f>
        <v>0</v>
      </c>
      <c r="Q159" s="19">
        <f t="shared" si="1"/>
        <v>0</v>
      </c>
      <c r="R159" s="19">
        <f>IF(AND($Q159,OR(IF($G159="3.重度",1,0),IF($G159="4.極重度",1,0)),IF($K159="全時",1,0),IF($L159&gt;=基本工資設定!$B$2,1,0)),1,0)</f>
        <v>0</v>
      </c>
      <c r="S159" s="19">
        <f>IF(AND($Q159,OR(IF($G159="3.重度",1,0),IF($G159="4.極重度",1,0)),IF($K159="全時",1,0),IF(基本工資設定!$B$2&gt;$L159,1,0)),1,0)</f>
        <v>0</v>
      </c>
      <c r="T159" s="19">
        <f>IF(AND($Q159,OR(IF($G159="3.重度",1,0),IF($G159="4.極重度",1,0)),IF($K159="部分工時",1,0),IF($L159&gt;=基本工資設定!$B$2,1,0)),1,0)</f>
        <v>0</v>
      </c>
      <c r="U159" s="19">
        <f>IF(AND($Q159,OR(IF($G159="3.重度",1,0),IF($G159="4.極重度",1,0)),IF($K159="部分工時",1,0),IF(AND(基本工資設定!$B$2&gt;$L159,$L159&gt;=基本工資設定!$B$3),1,0)),1,0)</f>
        <v>0</v>
      </c>
      <c r="V159" s="19">
        <f>IF(AND($Q159,OR(IF($G159="3.重度",1,0),IF($G159="4.極重度",1,0)),IF($K159="部分工時",1,0),IF(基本工資設定!$B$3&gt;$L159,1,0)),1,0)</f>
        <v>0</v>
      </c>
      <c r="W159" s="19">
        <f>IF(AND($Q159,OR(IF($G159="1.輕度",1,0),IF($G159="2.中度",1,0)),IF($K159="全時",1,0),IF($L159&gt;=基本工資設定!$B$2,1,0)),1,0)</f>
        <v>0</v>
      </c>
      <c r="X159" s="19">
        <f>IF(AND($Q159,OR(IF($G159="1.輕度",1,0),IF($G159="2.中度",1,0)),IF($K159="全時",1,0),IF(基本工資設定!$B$2&gt;$L159,1,0)),1,0)</f>
        <v>0</v>
      </c>
      <c r="Y159" s="19">
        <f>IF(AND($Q159,OR(IF($G159="1.輕度",1,0),IF($G159="2.中度",1,0)),IF($K159="部分工時",1,0),IF($L159&gt;=基本工資設定!$B$2,1,0)),1,0)</f>
        <v>0</v>
      </c>
      <c r="Z159" s="19">
        <f>IF(AND($Q159,OR(IF($G159="1.輕度",1,0),IF($G159="2.中度",1,0)),IF($K159="部分工時",1,0),IF(AND(基本工資設定!$B$2&gt;$L159,$L159&gt;=基本工資設定!$B$3),1,0)),1,0)</f>
        <v>0</v>
      </c>
      <c r="AA159" s="19">
        <f>IF(AND($Q159,OR(IF($G159="1.輕度",1,0),IF($G159="2.中度",1,0)),IF($K159="部分工時",1,0),IF(基本工資設定!$B$3&gt;$L159,1,0)),1,0)</f>
        <v>0</v>
      </c>
    </row>
    <row r="160" spans="1:27" ht="14.25">
      <c r="A160" s="19">
        <f t="shared" si="2"/>
        <v>158</v>
      </c>
      <c r="B160" s="8"/>
      <c r="C160" s="8"/>
      <c r="D160" s="9"/>
      <c r="E160" s="8"/>
      <c r="F160" s="8"/>
      <c r="G160" s="8"/>
      <c r="H160" s="9"/>
      <c r="I160" s="9"/>
      <c r="J160" s="9"/>
      <c r="K160" s="8"/>
      <c r="L160" s="10"/>
      <c r="M160" s="19" t="b">
        <f t="shared" si="0"/>
        <v>0</v>
      </c>
      <c r="N160" s="19">
        <f>IF(AND($M160,IF($H160&lt;=DATE(身障定額檢核總表!$F$7,身障定額檢核總表!$F$8,1),1,0)),1,0)</f>
        <v>0</v>
      </c>
      <c r="O160" s="19">
        <f>IF(AND(ISBLANK($I160),$M160),1,IF($E160="1.公保",
IF($I160&gt;DATE(身障定額檢核總表!$F$7,身障定額檢核總表!$F$8,1),1,0),
IF($I160&gt;=DATE(身障定額檢核總表!$F$7,身障定額檢核總表!$F$8,1),1,0)))</f>
        <v>0</v>
      </c>
      <c r="P160" s="19">
        <f>IF(AND($M160,IF($J160&lt;=DATE(身障定額檢核總表!$F$7,身障定額檢核總表!$F$8,1),1,0)),1,0)</f>
        <v>0</v>
      </c>
      <c r="Q160" s="19">
        <f t="shared" si="1"/>
        <v>0</v>
      </c>
      <c r="R160" s="19">
        <f>IF(AND($Q160,OR(IF($G160="3.重度",1,0),IF($G160="4.極重度",1,0)),IF($K160="全時",1,0),IF($L160&gt;=基本工資設定!$B$2,1,0)),1,0)</f>
        <v>0</v>
      </c>
      <c r="S160" s="19">
        <f>IF(AND($Q160,OR(IF($G160="3.重度",1,0),IF($G160="4.極重度",1,0)),IF($K160="全時",1,0),IF(基本工資設定!$B$2&gt;$L160,1,0)),1,0)</f>
        <v>0</v>
      </c>
      <c r="T160" s="19">
        <f>IF(AND($Q160,OR(IF($G160="3.重度",1,0),IF($G160="4.極重度",1,0)),IF($K160="部分工時",1,0),IF($L160&gt;=基本工資設定!$B$2,1,0)),1,0)</f>
        <v>0</v>
      </c>
      <c r="U160" s="19">
        <f>IF(AND($Q160,OR(IF($G160="3.重度",1,0),IF($G160="4.極重度",1,0)),IF($K160="部分工時",1,0),IF(AND(基本工資設定!$B$2&gt;$L160,$L160&gt;=基本工資設定!$B$3),1,0)),1,0)</f>
        <v>0</v>
      </c>
      <c r="V160" s="19">
        <f>IF(AND($Q160,OR(IF($G160="3.重度",1,0),IF($G160="4.極重度",1,0)),IF($K160="部分工時",1,0),IF(基本工資設定!$B$3&gt;$L160,1,0)),1,0)</f>
        <v>0</v>
      </c>
      <c r="W160" s="19">
        <f>IF(AND($Q160,OR(IF($G160="1.輕度",1,0),IF($G160="2.中度",1,0)),IF($K160="全時",1,0),IF($L160&gt;=基本工資設定!$B$2,1,0)),1,0)</f>
        <v>0</v>
      </c>
      <c r="X160" s="19">
        <f>IF(AND($Q160,OR(IF($G160="1.輕度",1,0),IF($G160="2.中度",1,0)),IF($K160="全時",1,0),IF(基本工資設定!$B$2&gt;$L160,1,0)),1,0)</f>
        <v>0</v>
      </c>
      <c r="Y160" s="19">
        <f>IF(AND($Q160,OR(IF($G160="1.輕度",1,0),IF($G160="2.中度",1,0)),IF($K160="部分工時",1,0),IF($L160&gt;=基本工資設定!$B$2,1,0)),1,0)</f>
        <v>0</v>
      </c>
      <c r="Z160" s="19">
        <f>IF(AND($Q160,OR(IF($G160="1.輕度",1,0),IF($G160="2.中度",1,0)),IF($K160="部分工時",1,0),IF(AND(基本工資設定!$B$2&gt;$L160,$L160&gt;=基本工資設定!$B$3),1,0)),1,0)</f>
        <v>0</v>
      </c>
      <c r="AA160" s="19">
        <f>IF(AND($Q160,OR(IF($G160="1.輕度",1,0),IF($G160="2.中度",1,0)),IF($K160="部分工時",1,0),IF(基本工資設定!$B$3&gt;$L160,1,0)),1,0)</f>
        <v>0</v>
      </c>
    </row>
    <row r="161" spans="1:27" ht="14.25">
      <c r="A161" s="19">
        <f t="shared" si="2"/>
        <v>159</v>
      </c>
      <c r="B161" s="8"/>
      <c r="C161" s="8"/>
      <c r="D161" s="9"/>
      <c r="E161" s="8"/>
      <c r="F161" s="8"/>
      <c r="G161" s="8"/>
      <c r="H161" s="9"/>
      <c r="I161" s="9"/>
      <c r="J161" s="9"/>
      <c r="K161" s="8"/>
      <c r="L161" s="10"/>
      <c r="M161" s="19" t="b">
        <f t="shared" si="0"/>
        <v>0</v>
      </c>
      <c r="N161" s="19">
        <f>IF(AND($M161,IF($H161&lt;=DATE(身障定額檢核總表!$F$7,身障定額檢核總表!$F$8,1),1,0)),1,0)</f>
        <v>0</v>
      </c>
      <c r="O161" s="19">
        <f>IF(AND(ISBLANK($I161),$M161),1,IF($E161="1.公保",
IF($I161&gt;DATE(身障定額檢核總表!$F$7,身障定額檢核總表!$F$8,1),1,0),
IF($I161&gt;=DATE(身障定額檢核總表!$F$7,身障定額檢核總表!$F$8,1),1,0)))</f>
        <v>0</v>
      </c>
      <c r="P161" s="19">
        <f>IF(AND($M161,IF($J161&lt;=DATE(身障定額檢核總表!$F$7,身障定額檢核總表!$F$8,1),1,0)),1,0)</f>
        <v>0</v>
      </c>
      <c r="Q161" s="19">
        <f t="shared" si="1"/>
        <v>0</v>
      </c>
      <c r="R161" s="19">
        <f>IF(AND($Q161,OR(IF($G161="3.重度",1,0),IF($G161="4.極重度",1,0)),IF($K161="全時",1,0),IF($L161&gt;=基本工資設定!$B$2,1,0)),1,0)</f>
        <v>0</v>
      </c>
      <c r="S161" s="19">
        <f>IF(AND($Q161,OR(IF($G161="3.重度",1,0),IF($G161="4.極重度",1,0)),IF($K161="全時",1,0),IF(基本工資設定!$B$2&gt;$L161,1,0)),1,0)</f>
        <v>0</v>
      </c>
      <c r="T161" s="19">
        <f>IF(AND($Q161,OR(IF($G161="3.重度",1,0),IF($G161="4.極重度",1,0)),IF($K161="部分工時",1,0),IF($L161&gt;=基本工資設定!$B$2,1,0)),1,0)</f>
        <v>0</v>
      </c>
      <c r="U161" s="19">
        <f>IF(AND($Q161,OR(IF($G161="3.重度",1,0),IF($G161="4.極重度",1,0)),IF($K161="部分工時",1,0),IF(AND(基本工資設定!$B$2&gt;$L161,$L161&gt;=基本工資設定!$B$3),1,0)),1,0)</f>
        <v>0</v>
      </c>
      <c r="V161" s="19">
        <f>IF(AND($Q161,OR(IF($G161="3.重度",1,0),IF($G161="4.極重度",1,0)),IF($K161="部分工時",1,0),IF(基本工資設定!$B$3&gt;$L161,1,0)),1,0)</f>
        <v>0</v>
      </c>
      <c r="W161" s="19">
        <f>IF(AND($Q161,OR(IF($G161="1.輕度",1,0),IF($G161="2.中度",1,0)),IF($K161="全時",1,0),IF($L161&gt;=基本工資設定!$B$2,1,0)),1,0)</f>
        <v>0</v>
      </c>
      <c r="X161" s="19">
        <f>IF(AND($Q161,OR(IF($G161="1.輕度",1,0),IF($G161="2.中度",1,0)),IF($K161="全時",1,0),IF(基本工資設定!$B$2&gt;$L161,1,0)),1,0)</f>
        <v>0</v>
      </c>
      <c r="Y161" s="19">
        <f>IF(AND($Q161,OR(IF($G161="1.輕度",1,0),IF($G161="2.中度",1,0)),IF($K161="部分工時",1,0),IF($L161&gt;=基本工資設定!$B$2,1,0)),1,0)</f>
        <v>0</v>
      </c>
      <c r="Z161" s="19">
        <f>IF(AND($Q161,OR(IF($G161="1.輕度",1,0),IF($G161="2.中度",1,0)),IF($K161="部分工時",1,0),IF(AND(基本工資設定!$B$2&gt;$L161,$L161&gt;=基本工資設定!$B$3),1,0)),1,0)</f>
        <v>0</v>
      </c>
      <c r="AA161" s="19">
        <f>IF(AND($Q161,OR(IF($G161="1.輕度",1,0),IF($G161="2.中度",1,0)),IF($K161="部分工時",1,0),IF(基本工資設定!$B$3&gt;$L161,1,0)),1,0)</f>
        <v>0</v>
      </c>
    </row>
    <row r="162" spans="1:27" ht="14.25">
      <c r="A162" s="19">
        <f t="shared" si="2"/>
        <v>160</v>
      </c>
      <c r="B162" s="8"/>
      <c r="C162" s="8"/>
      <c r="D162" s="9"/>
      <c r="E162" s="8"/>
      <c r="F162" s="8"/>
      <c r="G162" s="8"/>
      <c r="H162" s="9"/>
      <c r="I162" s="9"/>
      <c r="J162" s="9"/>
      <c r="K162" s="8"/>
      <c r="L162" s="10"/>
      <c r="M162" s="19" t="b">
        <f t="shared" si="0"/>
        <v>0</v>
      </c>
      <c r="N162" s="19">
        <f>IF(AND($M162,IF($H162&lt;=DATE(身障定額檢核總表!$F$7,身障定額檢核總表!$F$8,1),1,0)),1,0)</f>
        <v>0</v>
      </c>
      <c r="O162" s="19">
        <f>IF(AND(ISBLANK($I162),$M162),1,IF($E162="1.公保",
IF($I162&gt;DATE(身障定額檢核總表!$F$7,身障定額檢核總表!$F$8,1),1,0),
IF($I162&gt;=DATE(身障定額檢核總表!$F$7,身障定額檢核總表!$F$8,1),1,0)))</f>
        <v>0</v>
      </c>
      <c r="P162" s="19">
        <f>IF(AND($M162,IF($J162&lt;=DATE(身障定額檢核總表!$F$7,身障定額檢核總表!$F$8,1),1,0)),1,0)</f>
        <v>0</v>
      </c>
      <c r="Q162" s="19">
        <f t="shared" si="1"/>
        <v>0</v>
      </c>
      <c r="R162" s="19">
        <f>IF(AND($Q162,OR(IF($G162="3.重度",1,0),IF($G162="4.極重度",1,0)),IF($K162="全時",1,0),IF($L162&gt;=基本工資設定!$B$2,1,0)),1,0)</f>
        <v>0</v>
      </c>
      <c r="S162" s="19">
        <f>IF(AND($Q162,OR(IF($G162="3.重度",1,0),IF($G162="4.極重度",1,0)),IF($K162="全時",1,0),IF(基本工資設定!$B$2&gt;$L162,1,0)),1,0)</f>
        <v>0</v>
      </c>
      <c r="T162" s="19">
        <f>IF(AND($Q162,OR(IF($G162="3.重度",1,0),IF($G162="4.極重度",1,0)),IF($K162="部分工時",1,0),IF($L162&gt;=基本工資設定!$B$2,1,0)),1,0)</f>
        <v>0</v>
      </c>
      <c r="U162" s="19">
        <f>IF(AND($Q162,OR(IF($G162="3.重度",1,0),IF($G162="4.極重度",1,0)),IF($K162="部分工時",1,0),IF(AND(基本工資設定!$B$2&gt;$L162,$L162&gt;=基本工資設定!$B$3),1,0)),1,0)</f>
        <v>0</v>
      </c>
      <c r="V162" s="19">
        <f>IF(AND($Q162,OR(IF($G162="3.重度",1,0),IF($G162="4.極重度",1,0)),IF($K162="部分工時",1,0),IF(基本工資設定!$B$3&gt;$L162,1,0)),1,0)</f>
        <v>0</v>
      </c>
      <c r="W162" s="19">
        <f>IF(AND($Q162,OR(IF($G162="1.輕度",1,0),IF($G162="2.中度",1,0)),IF($K162="全時",1,0),IF($L162&gt;=基本工資設定!$B$2,1,0)),1,0)</f>
        <v>0</v>
      </c>
      <c r="X162" s="19">
        <f>IF(AND($Q162,OR(IF($G162="1.輕度",1,0),IF($G162="2.中度",1,0)),IF($K162="全時",1,0),IF(基本工資設定!$B$2&gt;$L162,1,0)),1,0)</f>
        <v>0</v>
      </c>
      <c r="Y162" s="19">
        <f>IF(AND($Q162,OR(IF($G162="1.輕度",1,0),IF($G162="2.中度",1,0)),IF($K162="部分工時",1,0),IF($L162&gt;=基本工資設定!$B$2,1,0)),1,0)</f>
        <v>0</v>
      </c>
      <c r="Z162" s="19">
        <f>IF(AND($Q162,OR(IF($G162="1.輕度",1,0),IF($G162="2.中度",1,0)),IF($K162="部分工時",1,0),IF(AND(基本工資設定!$B$2&gt;$L162,$L162&gt;=基本工資設定!$B$3),1,0)),1,0)</f>
        <v>0</v>
      </c>
      <c r="AA162" s="19">
        <f>IF(AND($Q162,OR(IF($G162="1.輕度",1,0),IF($G162="2.中度",1,0)),IF($K162="部分工時",1,0),IF(基本工資設定!$B$3&gt;$L162,1,0)),1,0)</f>
        <v>0</v>
      </c>
    </row>
    <row r="163" spans="1:27" ht="14.25">
      <c r="A163" s="19">
        <f t="shared" si="2"/>
        <v>161</v>
      </c>
      <c r="B163" s="8"/>
      <c r="C163" s="8"/>
      <c r="D163" s="9"/>
      <c r="E163" s="8"/>
      <c r="F163" s="8"/>
      <c r="G163" s="8"/>
      <c r="H163" s="9"/>
      <c r="I163" s="9"/>
      <c r="J163" s="9"/>
      <c r="K163" s="8"/>
      <c r="L163" s="10"/>
      <c r="M163" s="19" t="b">
        <f t="shared" si="0"/>
        <v>0</v>
      </c>
      <c r="N163" s="19">
        <f>IF(AND($M163,IF($H163&lt;=DATE(身障定額檢核總表!$F$7,身障定額檢核總表!$F$8,1),1,0)),1,0)</f>
        <v>0</v>
      </c>
      <c r="O163" s="19">
        <f>IF(AND(ISBLANK($I163),$M163),1,IF($E163="1.公保",
IF($I163&gt;DATE(身障定額檢核總表!$F$7,身障定額檢核總表!$F$8,1),1,0),
IF($I163&gt;=DATE(身障定額檢核總表!$F$7,身障定額檢核總表!$F$8,1),1,0)))</f>
        <v>0</v>
      </c>
      <c r="P163" s="19">
        <f>IF(AND($M163,IF($J163&lt;=DATE(身障定額檢核總表!$F$7,身障定額檢核總表!$F$8,1),1,0)),1,0)</f>
        <v>0</v>
      </c>
      <c r="Q163" s="19">
        <f t="shared" si="1"/>
        <v>0</v>
      </c>
      <c r="R163" s="19">
        <f>IF(AND($Q163,OR(IF($G163="3.重度",1,0),IF($G163="4.極重度",1,0)),IF($K163="全時",1,0),IF($L163&gt;=基本工資設定!$B$2,1,0)),1,0)</f>
        <v>0</v>
      </c>
      <c r="S163" s="19">
        <f>IF(AND($Q163,OR(IF($G163="3.重度",1,0),IF($G163="4.極重度",1,0)),IF($K163="全時",1,0),IF(基本工資設定!$B$2&gt;$L163,1,0)),1,0)</f>
        <v>0</v>
      </c>
      <c r="T163" s="19">
        <f>IF(AND($Q163,OR(IF($G163="3.重度",1,0),IF($G163="4.極重度",1,0)),IF($K163="部分工時",1,0),IF($L163&gt;=基本工資設定!$B$2,1,0)),1,0)</f>
        <v>0</v>
      </c>
      <c r="U163" s="19">
        <f>IF(AND($Q163,OR(IF($G163="3.重度",1,0),IF($G163="4.極重度",1,0)),IF($K163="部分工時",1,0),IF(AND(基本工資設定!$B$2&gt;$L163,$L163&gt;=基本工資設定!$B$3),1,0)),1,0)</f>
        <v>0</v>
      </c>
      <c r="V163" s="19">
        <f>IF(AND($Q163,OR(IF($G163="3.重度",1,0),IF($G163="4.極重度",1,0)),IF($K163="部分工時",1,0),IF(基本工資設定!$B$3&gt;$L163,1,0)),1,0)</f>
        <v>0</v>
      </c>
      <c r="W163" s="19">
        <f>IF(AND($Q163,OR(IF($G163="1.輕度",1,0),IF($G163="2.中度",1,0)),IF($K163="全時",1,0),IF($L163&gt;=基本工資設定!$B$2,1,0)),1,0)</f>
        <v>0</v>
      </c>
      <c r="X163" s="19">
        <f>IF(AND($Q163,OR(IF($G163="1.輕度",1,0),IF($G163="2.中度",1,0)),IF($K163="全時",1,0),IF(基本工資設定!$B$2&gt;$L163,1,0)),1,0)</f>
        <v>0</v>
      </c>
      <c r="Y163" s="19">
        <f>IF(AND($Q163,OR(IF($G163="1.輕度",1,0),IF($G163="2.中度",1,0)),IF($K163="部分工時",1,0),IF($L163&gt;=基本工資設定!$B$2,1,0)),1,0)</f>
        <v>0</v>
      </c>
      <c r="Z163" s="19">
        <f>IF(AND($Q163,OR(IF($G163="1.輕度",1,0),IF($G163="2.中度",1,0)),IF($K163="部分工時",1,0),IF(AND(基本工資設定!$B$2&gt;$L163,$L163&gt;=基本工資設定!$B$3),1,0)),1,0)</f>
        <v>0</v>
      </c>
      <c r="AA163" s="19">
        <f>IF(AND($Q163,OR(IF($G163="1.輕度",1,0),IF($G163="2.中度",1,0)),IF($K163="部分工時",1,0),IF(基本工資設定!$B$3&gt;$L163,1,0)),1,0)</f>
        <v>0</v>
      </c>
    </row>
    <row r="164" spans="1:27" ht="14.25">
      <c r="A164" s="19">
        <f t="shared" si="2"/>
        <v>162</v>
      </c>
      <c r="B164" s="8"/>
      <c r="C164" s="8"/>
      <c r="D164" s="9"/>
      <c r="E164" s="8"/>
      <c r="F164" s="8"/>
      <c r="G164" s="8"/>
      <c r="H164" s="9"/>
      <c r="I164" s="9"/>
      <c r="J164" s="9"/>
      <c r="K164" s="8"/>
      <c r="L164" s="10"/>
      <c r="M164" s="19" t="b">
        <f t="shared" si="0"/>
        <v>0</v>
      </c>
      <c r="N164" s="19">
        <f>IF(AND($M164,IF($H164&lt;=DATE(身障定額檢核總表!$F$7,身障定額檢核總表!$F$8,1),1,0)),1,0)</f>
        <v>0</v>
      </c>
      <c r="O164" s="19">
        <f>IF(AND(ISBLANK($I164),$M164),1,IF($E164="1.公保",
IF($I164&gt;DATE(身障定額檢核總表!$F$7,身障定額檢核總表!$F$8,1),1,0),
IF($I164&gt;=DATE(身障定額檢核總表!$F$7,身障定額檢核總表!$F$8,1),1,0)))</f>
        <v>0</v>
      </c>
      <c r="P164" s="19">
        <f>IF(AND($M164,IF($J164&lt;=DATE(身障定額檢核總表!$F$7,身障定額檢核總表!$F$8,1),1,0)),1,0)</f>
        <v>0</v>
      </c>
      <c r="Q164" s="19">
        <f t="shared" si="1"/>
        <v>0</v>
      </c>
      <c r="R164" s="19">
        <f>IF(AND($Q164,OR(IF($G164="3.重度",1,0),IF($G164="4.極重度",1,0)),IF($K164="全時",1,0),IF($L164&gt;=基本工資設定!$B$2,1,0)),1,0)</f>
        <v>0</v>
      </c>
      <c r="S164" s="19">
        <f>IF(AND($Q164,OR(IF($G164="3.重度",1,0),IF($G164="4.極重度",1,0)),IF($K164="全時",1,0),IF(基本工資設定!$B$2&gt;$L164,1,0)),1,0)</f>
        <v>0</v>
      </c>
      <c r="T164" s="19">
        <f>IF(AND($Q164,OR(IF($G164="3.重度",1,0),IF($G164="4.極重度",1,0)),IF($K164="部分工時",1,0),IF($L164&gt;=基本工資設定!$B$2,1,0)),1,0)</f>
        <v>0</v>
      </c>
      <c r="U164" s="19">
        <f>IF(AND($Q164,OR(IF($G164="3.重度",1,0),IF($G164="4.極重度",1,0)),IF($K164="部分工時",1,0),IF(AND(基本工資設定!$B$2&gt;$L164,$L164&gt;=基本工資設定!$B$3),1,0)),1,0)</f>
        <v>0</v>
      </c>
      <c r="V164" s="19">
        <f>IF(AND($Q164,OR(IF($G164="3.重度",1,0),IF($G164="4.極重度",1,0)),IF($K164="部分工時",1,0),IF(基本工資設定!$B$3&gt;$L164,1,0)),1,0)</f>
        <v>0</v>
      </c>
      <c r="W164" s="19">
        <f>IF(AND($Q164,OR(IF($G164="1.輕度",1,0),IF($G164="2.中度",1,0)),IF($K164="全時",1,0),IF($L164&gt;=基本工資設定!$B$2,1,0)),1,0)</f>
        <v>0</v>
      </c>
      <c r="X164" s="19">
        <f>IF(AND($Q164,OR(IF($G164="1.輕度",1,0),IF($G164="2.中度",1,0)),IF($K164="全時",1,0),IF(基本工資設定!$B$2&gt;$L164,1,0)),1,0)</f>
        <v>0</v>
      </c>
      <c r="Y164" s="19">
        <f>IF(AND($Q164,OR(IF($G164="1.輕度",1,0),IF($G164="2.中度",1,0)),IF($K164="部分工時",1,0),IF($L164&gt;=基本工資設定!$B$2,1,0)),1,0)</f>
        <v>0</v>
      </c>
      <c r="Z164" s="19">
        <f>IF(AND($Q164,OR(IF($G164="1.輕度",1,0),IF($G164="2.中度",1,0)),IF($K164="部分工時",1,0),IF(AND(基本工資設定!$B$2&gt;$L164,$L164&gt;=基本工資設定!$B$3),1,0)),1,0)</f>
        <v>0</v>
      </c>
      <c r="AA164" s="19">
        <f>IF(AND($Q164,OR(IF($G164="1.輕度",1,0),IF($G164="2.中度",1,0)),IF($K164="部分工時",1,0),IF(基本工資設定!$B$3&gt;$L164,1,0)),1,0)</f>
        <v>0</v>
      </c>
    </row>
    <row r="165" spans="1:27" ht="14.25">
      <c r="A165" s="19">
        <f t="shared" si="2"/>
        <v>163</v>
      </c>
      <c r="B165" s="8"/>
      <c r="C165" s="8"/>
      <c r="D165" s="9"/>
      <c r="E165" s="8"/>
      <c r="F165" s="8"/>
      <c r="G165" s="8"/>
      <c r="H165" s="9"/>
      <c r="I165" s="9"/>
      <c r="J165" s="9"/>
      <c r="K165" s="8"/>
      <c r="L165" s="10"/>
      <c r="M165" s="19" t="b">
        <f t="shared" si="0"/>
        <v>0</v>
      </c>
      <c r="N165" s="19">
        <f>IF(AND($M165,IF($H165&lt;=DATE(身障定額檢核總表!$F$7,身障定額檢核總表!$F$8,1),1,0)),1,0)</f>
        <v>0</v>
      </c>
      <c r="O165" s="19">
        <f>IF(AND(ISBLANK($I165),$M165),1,IF($E165="1.公保",
IF($I165&gt;DATE(身障定額檢核總表!$F$7,身障定額檢核總表!$F$8,1),1,0),
IF($I165&gt;=DATE(身障定額檢核總表!$F$7,身障定額檢核總表!$F$8,1),1,0)))</f>
        <v>0</v>
      </c>
      <c r="P165" s="19">
        <f>IF(AND($M165,IF($J165&lt;=DATE(身障定額檢核總表!$F$7,身障定額檢核總表!$F$8,1),1,0)),1,0)</f>
        <v>0</v>
      </c>
      <c r="Q165" s="19">
        <f t="shared" si="1"/>
        <v>0</v>
      </c>
      <c r="R165" s="19">
        <f>IF(AND($Q165,OR(IF($G165="3.重度",1,0),IF($G165="4.極重度",1,0)),IF($K165="全時",1,0),IF($L165&gt;=基本工資設定!$B$2,1,0)),1,0)</f>
        <v>0</v>
      </c>
      <c r="S165" s="19">
        <f>IF(AND($Q165,OR(IF($G165="3.重度",1,0),IF($G165="4.極重度",1,0)),IF($K165="全時",1,0),IF(基本工資設定!$B$2&gt;$L165,1,0)),1,0)</f>
        <v>0</v>
      </c>
      <c r="T165" s="19">
        <f>IF(AND($Q165,OR(IF($G165="3.重度",1,0),IF($G165="4.極重度",1,0)),IF($K165="部分工時",1,0),IF($L165&gt;=基本工資設定!$B$2,1,0)),1,0)</f>
        <v>0</v>
      </c>
      <c r="U165" s="19">
        <f>IF(AND($Q165,OR(IF($G165="3.重度",1,0),IF($G165="4.極重度",1,0)),IF($K165="部分工時",1,0),IF(AND(基本工資設定!$B$2&gt;$L165,$L165&gt;=基本工資設定!$B$3),1,0)),1,0)</f>
        <v>0</v>
      </c>
      <c r="V165" s="19">
        <f>IF(AND($Q165,OR(IF($G165="3.重度",1,0),IF($G165="4.極重度",1,0)),IF($K165="部分工時",1,0),IF(基本工資設定!$B$3&gt;$L165,1,0)),1,0)</f>
        <v>0</v>
      </c>
      <c r="W165" s="19">
        <f>IF(AND($Q165,OR(IF($G165="1.輕度",1,0),IF($G165="2.中度",1,0)),IF($K165="全時",1,0),IF($L165&gt;=基本工資設定!$B$2,1,0)),1,0)</f>
        <v>0</v>
      </c>
      <c r="X165" s="19">
        <f>IF(AND($Q165,OR(IF($G165="1.輕度",1,0),IF($G165="2.中度",1,0)),IF($K165="全時",1,0),IF(基本工資設定!$B$2&gt;$L165,1,0)),1,0)</f>
        <v>0</v>
      </c>
      <c r="Y165" s="19">
        <f>IF(AND($Q165,OR(IF($G165="1.輕度",1,0),IF($G165="2.中度",1,0)),IF($K165="部分工時",1,0),IF($L165&gt;=基本工資設定!$B$2,1,0)),1,0)</f>
        <v>0</v>
      </c>
      <c r="Z165" s="19">
        <f>IF(AND($Q165,OR(IF($G165="1.輕度",1,0),IF($G165="2.中度",1,0)),IF($K165="部分工時",1,0),IF(AND(基本工資設定!$B$2&gt;$L165,$L165&gt;=基本工資設定!$B$3),1,0)),1,0)</f>
        <v>0</v>
      </c>
      <c r="AA165" s="19">
        <f>IF(AND($Q165,OR(IF($G165="1.輕度",1,0),IF($G165="2.中度",1,0)),IF($K165="部分工時",1,0),IF(基本工資設定!$B$3&gt;$L165,1,0)),1,0)</f>
        <v>0</v>
      </c>
    </row>
    <row r="166" spans="1:27" ht="14.25">
      <c r="A166" s="19">
        <f t="shared" si="2"/>
        <v>164</v>
      </c>
      <c r="B166" s="8"/>
      <c r="C166" s="8"/>
      <c r="D166" s="9"/>
      <c r="E166" s="8"/>
      <c r="F166" s="8"/>
      <c r="G166" s="8"/>
      <c r="H166" s="9"/>
      <c r="I166" s="9"/>
      <c r="J166" s="9"/>
      <c r="K166" s="8"/>
      <c r="L166" s="10"/>
      <c r="M166" s="19" t="b">
        <f t="shared" si="0"/>
        <v>0</v>
      </c>
      <c r="N166" s="19">
        <f>IF(AND($M166,IF($H166&lt;=DATE(身障定額檢核總表!$F$7,身障定額檢核總表!$F$8,1),1,0)),1,0)</f>
        <v>0</v>
      </c>
      <c r="O166" s="19">
        <f>IF(AND(ISBLANK($I166),$M166),1,IF($E166="1.公保",
IF($I166&gt;DATE(身障定額檢核總表!$F$7,身障定額檢核總表!$F$8,1),1,0),
IF($I166&gt;=DATE(身障定額檢核總表!$F$7,身障定額檢核總表!$F$8,1),1,0)))</f>
        <v>0</v>
      </c>
      <c r="P166" s="19">
        <f>IF(AND($M166,IF($J166&lt;=DATE(身障定額檢核總表!$F$7,身障定額檢核總表!$F$8,1),1,0)),1,0)</f>
        <v>0</v>
      </c>
      <c r="Q166" s="19">
        <f t="shared" si="1"/>
        <v>0</v>
      </c>
      <c r="R166" s="19">
        <f>IF(AND($Q166,OR(IF($G166="3.重度",1,0),IF($G166="4.極重度",1,0)),IF($K166="全時",1,0),IF($L166&gt;=基本工資設定!$B$2,1,0)),1,0)</f>
        <v>0</v>
      </c>
      <c r="S166" s="19">
        <f>IF(AND($Q166,OR(IF($G166="3.重度",1,0),IF($G166="4.極重度",1,0)),IF($K166="全時",1,0),IF(基本工資設定!$B$2&gt;$L166,1,0)),1,0)</f>
        <v>0</v>
      </c>
      <c r="T166" s="19">
        <f>IF(AND($Q166,OR(IF($G166="3.重度",1,0),IF($G166="4.極重度",1,0)),IF($K166="部分工時",1,0),IF($L166&gt;=基本工資設定!$B$2,1,0)),1,0)</f>
        <v>0</v>
      </c>
      <c r="U166" s="19">
        <f>IF(AND($Q166,OR(IF($G166="3.重度",1,0),IF($G166="4.極重度",1,0)),IF($K166="部分工時",1,0),IF(AND(基本工資設定!$B$2&gt;$L166,$L166&gt;=基本工資設定!$B$3),1,0)),1,0)</f>
        <v>0</v>
      </c>
      <c r="V166" s="19">
        <f>IF(AND($Q166,OR(IF($G166="3.重度",1,0),IF($G166="4.極重度",1,0)),IF($K166="部分工時",1,0),IF(基本工資設定!$B$3&gt;$L166,1,0)),1,0)</f>
        <v>0</v>
      </c>
      <c r="W166" s="19">
        <f>IF(AND($Q166,OR(IF($G166="1.輕度",1,0),IF($G166="2.中度",1,0)),IF($K166="全時",1,0),IF($L166&gt;=基本工資設定!$B$2,1,0)),1,0)</f>
        <v>0</v>
      </c>
      <c r="X166" s="19">
        <f>IF(AND($Q166,OR(IF($G166="1.輕度",1,0),IF($G166="2.中度",1,0)),IF($K166="全時",1,0),IF(基本工資設定!$B$2&gt;$L166,1,0)),1,0)</f>
        <v>0</v>
      </c>
      <c r="Y166" s="19">
        <f>IF(AND($Q166,OR(IF($G166="1.輕度",1,0),IF($G166="2.中度",1,0)),IF($K166="部分工時",1,0),IF($L166&gt;=基本工資設定!$B$2,1,0)),1,0)</f>
        <v>0</v>
      </c>
      <c r="Z166" s="19">
        <f>IF(AND($Q166,OR(IF($G166="1.輕度",1,0),IF($G166="2.中度",1,0)),IF($K166="部分工時",1,0),IF(AND(基本工資設定!$B$2&gt;$L166,$L166&gt;=基本工資設定!$B$3),1,0)),1,0)</f>
        <v>0</v>
      </c>
      <c r="AA166" s="19">
        <f>IF(AND($Q166,OR(IF($G166="1.輕度",1,0),IF($G166="2.中度",1,0)),IF($K166="部分工時",1,0),IF(基本工資設定!$B$3&gt;$L166,1,0)),1,0)</f>
        <v>0</v>
      </c>
    </row>
    <row r="167" spans="1:27" ht="14.25">
      <c r="A167" s="19">
        <f t="shared" si="2"/>
        <v>165</v>
      </c>
      <c r="B167" s="8"/>
      <c r="C167" s="8"/>
      <c r="D167" s="9"/>
      <c r="E167" s="8"/>
      <c r="F167" s="8"/>
      <c r="G167" s="8"/>
      <c r="H167" s="9"/>
      <c r="I167" s="9"/>
      <c r="J167" s="9"/>
      <c r="K167" s="8"/>
      <c r="L167" s="10"/>
      <c r="M167" s="19" t="b">
        <f t="shared" si="0"/>
        <v>0</v>
      </c>
      <c r="N167" s="19">
        <f>IF(AND($M167,IF($H167&lt;=DATE(身障定額檢核總表!$F$7,身障定額檢核總表!$F$8,1),1,0)),1,0)</f>
        <v>0</v>
      </c>
      <c r="O167" s="19">
        <f>IF(AND(ISBLANK($I167),$M167),1,IF($E167="1.公保",
IF($I167&gt;DATE(身障定額檢核總表!$F$7,身障定額檢核總表!$F$8,1),1,0),
IF($I167&gt;=DATE(身障定額檢核總表!$F$7,身障定額檢核總表!$F$8,1),1,0)))</f>
        <v>0</v>
      </c>
      <c r="P167" s="19">
        <f>IF(AND($M167,IF($J167&lt;=DATE(身障定額檢核總表!$F$7,身障定額檢核總表!$F$8,1),1,0)),1,0)</f>
        <v>0</v>
      </c>
      <c r="Q167" s="19">
        <f t="shared" si="1"/>
        <v>0</v>
      </c>
      <c r="R167" s="19">
        <f>IF(AND($Q167,OR(IF($G167="3.重度",1,0),IF($G167="4.極重度",1,0)),IF($K167="全時",1,0),IF($L167&gt;=基本工資設定!$B$2,1,0)),1,0)</f>
        <v>0</v>
      </c>
      <c r="S167" s="19">
        <f>IF(AND($Q167,OR(IF($G167="3.重度",1,0),IF($G167="4.極重度",1,0)),IF($K167="全時",1,0),IF(基本工資設定!$B$2&gt;$L167,1,0)),1,0)</f>
        <v>0</v>
      </c>
      <c r="T167" s="19">
        <f>IF(AND($Q167,OR(IF($G167="3.重度",1,0),IF($G167="4.極重度",1,0)),IF($K167="部分工時",1,0),IF($L167&gt;=基本工資設定!$B$2,1,0)),1,0)</f>
        <v>0</v>
      </c>
      <c r="U167" s="19">
        <f>IF(AND($Q167,OR(IF($G167="3.重度",1,0),IF($G167="4.極重度",1,0)),IF($K167="部分工時",1,0),IF(AND(基本工資設定!$B$2&gt;$L167,$L167&gt;=基本工資設定!$B$3),1,0)),1,0)</f>
        <v>0</v>
      </c>
      <c r="V167" s="19">
        <f>IF(AND($Q167,OR(IF($G167="3.重度",1,0),IF($G167="4.極重度",1,0)),IF($K167="部分工時",1,0),IF(基本工資設定!$B$3&gt;$L167,1,0)),1,0)</f>
        <v>0</v>
      </c>
      <c r="W167" s="19">
        <f>IF(AND($Q167,OR(IF($G167="1.輕度",1,0),IF($G167="2.中度",1,0)),IF($K167="全時",1,0),IF($L167&gt;=基本工資設定!$B$2,1,0)),1,0)</f>
        <v>0</v>
      </c>
      <c r="X167" s="19">
        <f>IF(AND($Q167,OR(IF($G167="1.輕度",1,0),IF($G167="2.中度",1,0)),IF($K167="全時",1,0),IF(基本工資設定!$B$2&gt;$L167,1,0)),1,0)</f>
        <v>0</v>
      </c>
      <c r="Y167" s="19">
        <f>IF(AND($Q167,OR(IF($G167="1.輕度",1,0),IF($G167="2.中度",1,0)),IF($K167="部分工時",1,0),IF($L167&gt;=基本工資設定!$B$2,1,0)),1,0)</f>
        <v>0</v>
      </c>
      <c r="Z167" s="19">
        <f>IF(AND($Q167,OR(IF($G167="1.輕度",1,0),IF($G167="2.中度",1,0)),IF($K167="部分工時",1,0),IF(AND(基本工資設定!$B$2&gt;$L167,$L167&gt;=基本工資設定!$B$3),1,0)),1,0)</f>
        <v>0</v>
      </c>
      <c r="AA167" s="19">
        <f>IF(AND($Q167,OR(IF($G167="1.輕度",1,0),IF($G167="2.中度",1,0)),IF($K167="部分工時",1,0),IF(基本工資設定!$B$3&gt;$L167,1,0)),1,0)</f>
        <v>0</v>
      </c>
    </row>
    <row r="168" spans="1:27" ht="14.25">
      <c r="A168" s="19">
        <f t="shared" si="2"/>
        <v>166</v>
      </c>
      <c r="B168" s="8"/>
      <c r="C168" s="8"/>
      <c r="D168" s="9"/>
      <c r="E168" s="8"/>
      <c r="F168" s="8"/>
      <c r="G168" s="8"/>
      <c r="H168" s="9"/>
      <c r="I168" s="9"/>
      <c r="J168" s="9"/>
      <c r="K168" s="8"/>
      <c r="L168" s="10"/>
      <c r="M168" s="19" t="b">
        <f t="shared" si="0"/>
        <v>0</v>
      </c>
      <c r="N168" s="19">
        <f>IF(AND($M168,IF($H168&lt;=DATE(身障定額檢核總表!$F$7,身障定額檢核總表!$F$8,1),1,0)),1,0)</f>
        <v>0</v>
      </c>
      <c r="O168" s="19">
        <f>IF(AND(ISBLANK($I168),$M168),1,IF($E168="1.公保",
IF($I168&gt;DATE(身障定額檢核總表!$F$7,身障定額檢核總表!$F$8,1),1,0),
IF($I168&gt;=DATE(身障定額檢核總表!$F$7,身障定額檢核總表!$F$8,1),1,0)))</f>
        <v>0</v>
      </c>
      <c r="P168" s="19">
        <f>IF(AND($M168,IF($J168&lt;=DATE(身障定額檢核總表!$F$7,身障定額檢核總表!$F$8,1),1,0)),1,0)</f>
        <v>0</v>
      </c>
      <c r="Q168" s="19">
        <f t="shared" si="1"/>
        <v>0</v>
      </c>
      <c r="R168" s="19">
        <f>IF(AND($Q168,OR(IF($G168="3.重度",1,0),IF($G168="4.極重度",1,0)),IF($K168="全時",1,0),IF($L168&gt;=基本工資設定!$B$2,1,0)),1,0)</f>
        <v>0</v>
      </c>
      <c r="S168" s="19">
        <f>IF(AND($Q168,OR(IF($G168="3.重度",1,0),IF($G168="4.極重度",1,0)),IF($K168="全時",1,0),IF(基本工資設定!$B$2&gt;$L168,1,0)),1,0)</f>
        <v>0</v>
      </c>
      <c r="T168" s="19">
        <f>IF(AND($Q168,OR(IF($G168="3.重度",1,0),IF($G168="4.極重度",1,0)),IF($K168="部分工時",1,0),IF($L168&gt;=基本工資設定!$B$2,1,0)),1,0)</f>
        <v>0</v>
      </c>
      <c r="U168" s="19">
        <f>IF(AND($Q168,OR(IF($G168="3.重度",1,0),IF($G168="4.極重度",1,0)),IF($K168="部分工時",1,0),IF(AND(基本工資設定!$B$2&gt;$L168,$L168&gt;=基本工資設定!$B$3),1,0)),1,0)</f>
        <v>0</v>
      </c>
      <c r="V168" s="19">
        <f>IF(AND($Q168,OR(IF($G168="3.重度",1,0),IF($G168="4.極重度",1,0)),IF($K168="部分工時",1,0),IF(基本工資設定!$B$3&gt;$L168,1,0)),1,0)</f>
        <v>0</v>
      </c>
      <c r="W168" s="19">
        <f>IF(AND($Q168,OR(IF($G168="1.輕度",1,0),IF($G168="2.中度",1,0)),IF($K168="全時",1,0),IF($L168&gt;=基本工資設定!$B$2,1,0)),1,0)</f>
        <v>0</v>
      </c>
      <c r="X168" s="19">
        <f>IF(AND($Q168,OR(IF($G168="1.輕度",1,0),IF($G168="2.中度",1,0)),IF($K168="全時",1,0),IF(基本工資設定!$B$2&gt;$L168,1,0)),1,0)</f>
        <v>0</v>
      </c>
      <c r="Y168" s="19">
        <f>IF(AND($Q168,OR(IF($G168="1.輕度",1,0),IF($G168="2.中度",1,0)),IF($K168="部分工時",1,0),IF($L168&gt;=基本工資設定!$B$2,1,0)),1,0)</f>
        <v>0</v>
      </c>
      <c r="Z168" s="19">
        <f>IF(AND($Q168,OR(IF($G168="1.輕度",1,0),IF($G168="2.中度",1,0)),IF($K168="部分工時",1,0),IF(AND(基本工資設定!$B$2&gt;$L168,$L168&gt;=基本工資設定!$B$3),1,0)),1,0)</f>
        <v>0</v>
      </c>
      <c r="AA168" s="19">
        <f>IF(AND($Q168,OR(IF($G168="1.輕度",1,0),IF($G168="2.中度",1,0)),IF($K168="部分工時",1,0),IF(基本工資設定!$B$3&gt;$L168,1,0)),1,0)</f>
        <v>0</v>
      </c>
    </row>
    <row r="169" spans="1:27" ht="14.25">
      <c r="A169" s="19">
        <f t="shared" si="2"/>
        <v>167</v>
      </c>
      <c r="B169" s="8"/>
      <c r="C169" s="8"/>
      <c r="D169" s="9"/>
      <c r="E169" s="8"/>
      <c r="F169" s="8"/>
      <c r="G169" s="8"/>
      <c r="H169" s="9"/>
      <c r="I169" s="9"/>
      <c r="J169" s="9"/>
      <c r="K169" s="8"/>
      <c r="L169" s="10"/>
      <c r="M169" s="19" t="b">
        <f t="shared" si="0"/>
        <v>0</v>
      </c>
      <c r="N169" s="19">
        <f>IF(AND($M169,IF($H169&lt;=DATE(身障定額檢核總表!$F$7,身障定額檢核總表!$F$8,1),1,0)),1,0)</f>
        <v>0</v>
      </c>
      <c r="O169" s="19">
        <f>IF(AND(ISBLANK($I169),$M169),1,IF($E169="1.公保",
IF($I169&gt;DATE(身障定額檢核總表!$F$7,身障定額檢核總表!$F$8,1),1,0),
IF($I169&gt;=DATE(身障定額檢核總表!$F$7,身障定額檢核總表!$F$8,1),1,0)))</f>
        <v>0</v>
      </c>
      <c r="P169" s="19">
        <f>IF(AND($M169,IF($J169&lt;=DATE(身障定額檢核總表!$F$7,身障定額檢核總表!$F$8,1),1,0)),1,0)</f>
        <v>0</v>
      </c>
      <c r="Q169" s="19">
        <f t="shared" si="1"/>
        <v>0</v>
      </c>
      <c r="R169" s="19">
        <f>IF(AND($Q169,OR(IF($G169="3.重度",1,0),IF($G169="4.極重度",1,0)),IF($K169="全時",1,0),IF($L169&gt;=基本工資設定!$B$2,1,0)),1,0)</f>
        <v>0</v>
      </c>
      <c r="S169" s="19">
        <f>IF(AND($Q169,OR(IF($G169="3.重度",1,0),IF($G169="4.極重度",1,0)),IF($K169="全時",1,0),IF(基本工資設定!$B$2&gt;$L169,1,0)),1,0)</f>
        <v>0</v>
      </c>
      <c r="T169" s="19">
        <f>IF(AND($Q169,OR(IF($G169="3.重度",1,0),IF($G169="4.極重度",1,0)),IF($K169="部分工時",1,0),IF($L169&gt;=基本工資設定!$B$2,1,0)),1,0)</f>
        <v>0</v>
      </c>
      <c r="U169" s="19">
        <f>IF(AND($Q169,OR(IF($G169="3.重度",1,0),IF($G169="4.極重度",1,0)),IF($K169="部分工時",1,0),IF(AND(基本工資設定!$B$2&gt;$L169,$L169&gt;=基本工資設定!$B$3),1,0)),1,0)</f>
        <v>0</v>
      </c>
      <c r="V169" s="19">
        <f>IF(AND($Q169,OR(IF($G169="3.重度",1,0),IF($G169="4.極重度",1,0)),IF($K169="部分工時",1,0),IF(基本工資設定!$B$3&gt;$L169,1,0)),1,0)</f>
        <v>0</v>
      </c>
      <c r="W169" s="19">
        <f>IF(AND($Q169,OR(IF($G169="1.輕度",1,0),IF($G169="2.中度",1,0)),IF($K169="全時",1,0),IF($L169&gt;=基本工資設定!$B$2,1,0)),1,0)</f>
        <v>0</v>
      </c>
      <c r="X169" s="19">
        <f>IF(AND($Q169,OR(IF($G169="1.輕度",1,0),IF($G169="2.中度",1,0)),IF($K169="全時",1,0),IF(基本工資設定!$B$2&gt;$L169,1,0)),1,0)</f>
        <v>0</v>
      </c>
      <c r="Y169" s="19">
        <f>IF(AND($Q169,OR(IF($G169="1.輕度",1,0),IF($G169="2.中度",1,0)),IF($K169="部分工時",1,0),IF($L169&gt;=基本工資設定!$B$2,1,0)),1,0)</f>
        <v>0</v>
      </c>
      <c r="Z169" s="19">
        <f>IF(AND($Q169,OR(IF($G169="1.輕度",1,0),IF($G169="2.中度",1,0)),IF($K169="部分工時",1,0),IF(AND(基本工資設定!$B$2&gt;$L169,$L169&gt;=基本工資設定!$B$3),1,0)),1,0)</f>
        <v>0</v>
      </c>
      <c r="AA169" s="19">
        <f>IF(AND($Q169,OR(IF($G169="1.輕度",1,0),IF($G169="2.中度",1,0)),IF($K169="部分工時",1,0),IF(基本工資設定!$B$3&gt;$L169,1,0)),1,0)</f>
        <v>0</v>
      </c>
    </row>
    <row r="170" spans="1:27" ht="14.25">
      <c r="A170" s="19">
        <f t="shared" si="2"/>
        <v>168</v>
      </c>
      <c r="B170" s="8"/>
      <c r="C170" s="8"/>
      <c r="D170" s="9"/>
      <c r="E170" s="8"/>
      <c r="F170" s="8"/>
      <c r="G170" s="8"/>
      <c r="H170" s="9"/>
      <c r="I170" s="9"/>
      <c r="J170" s="9"/>
      <c r="K170" s="8"/>
      <c r="L170" s="10"/>
      <c r="M170" s="19" t="b">
        <f t="shared" si="0"/>
        <v>0</v>
      </c>
      <c r="N170" s="19">
        <f>IF(AND($M170,IF($H170&lt;=DATE(身障定額檢核總表!$F$7,身障定額檢核總表!$F$8,1),1,0)),1,0)</f>
        <v>0</v>
      </c>
      <c r="O170" s="19">
        <f>IF(AND(ISBLANK($I170),$M170),1,IF($E170="1.公保",
IF($I170&gt;DATE(身障定額檢核總表!$F$7,身障定額檢核總表!$F$8,1),1,0),
IF($I170&gt;=DATE(身障定額檢核總表!$F$7,身障定額檢核總表!$F$8,1),1,0)))</f>
        <v>0</v>
      </c>
      <c r="P170" s="19">
        <f>IF(AND($M170,IF($J170&lt;=DATE(身障定額檢核總表!$F$7,身障定額檢核總表!$F$8,1),1,0)),1,0)</f>
        <v>0</v>
      </c>
      <c r="Q170" s="19">
        <f t="shared" si="1"/>
        <v>0</v>
      </c>
      <c r="R170" s="19">
        <f>IF(AND($Q170,OR(IF($G170="3.重度",1,0),IF($G170="4.極重度",1,0)),IF($K170="全時",1,0),IF($L170&gt;=基本工資設定!$B$2,1,0)),1,0)</f>
        <v>0</v>
      </c>
      <c r="S170" s="19">
        <f>IF(AND($Q170,OR(IF($G170="3.重度",1,0),IF($G170="4.極重度",1,0)),IF($K170="全時",1,0),IF(基本工資設定!$B$2&gt;$L170,1,0)),1,0)</f>
        <v>0</v>
      </c>
      <c r="T170" s="19">
        <f>IF(AND($Q170,OR(IF($G170="3.重度",1,0),IF($G170="4.極重度",1,0)),IF($K170="部分工時",1,0),IF($L170&gt;=基本工資設定!$B$2,1,0)),1,0)</f>
        <v>0</v>
      </c>
      <c r="U170" s="19">
        <f>IF(AND($Q170,OR(IF($G170="3.重度",1,0),IF($G170="4.極重度",1,0)),IF($K170="部分工時",1,0),IF(AND(基本工資設定!$B$2&gt;$L170,$L170&gt;=基本工資設定!$B$3),1,0)),1,0)</f>
        <v>0</v>
      </c>
      <c r="V170" s="19">
        <f>IF(AND($Q170,OR(IF($G170="3.重度",1,0),IF($G170="4.極重度",1,0)),IF($K170="部分工時",1,0),IF(基本工資設定!$B$3&gt;$L170,1,0)),1,0)</f>
        <v>0</v>
      </c>
      <c r="W170" s="19">
        <f>IF(AND($Q170,OR(IF($G170="1.輕度",1,0),IF($G170="2.中度",1,0)),IF($K170="全時",1,0),IF($L170&gt;=基本工資設定!$B$2,1,0)),1,0)</f>
        <v>0</v>
      </c>
      <c r="X170" s="19">
        <f>IF(AND($Q170,OR(IF($G170="1.輕度",1,0),IF($G170="2.中度",1,0)),IF($K170="全時",1,0),IF(基本工資設定!$B$2&gt;$L170,1,0)),1,0)</f>
        <v>0</v>
      </c>
      <c r="Y170" s="19">
        <f>IF(AND($Q170,OR(IF($G170="1.輕度",1,0),IF($G170="2.中度",1,0)),IF($K170="部分工時",1,0),IF($L170&gt;=基本工資設定!$B$2,1,0)),1,0)</f>
        <v>0</v>
      </c>
      <c r="Z170" s="19">
        <f>IF(AND($Q170,OR(IF($G170="1.輕度",1,0),IF($G170="2.中度",1,0)),IF($K170="部分工時",1,0),IF(AND(基本工資設定!$B$2&gt;$L170,$L170&gt;=基本工資設定!$B$3),1,0)),1,0)</f>
        <v>0</v>
      </c>
      <c r="AA170" s="19">
        <f>IF(AND($Q170,OR(IF($G170="1.輕度",1,0),IF($G170="2.中度",1,0)),IF($K170="部分工時",1,0),IF(基本工資設定!$B$3&gt;$L170,1,0)),1,0)</f>
        <v>0</v>
      </c>
    </row>
    <row r="171" spans="1:27" ht="14.25">
      <c r="A171" s="19">
        <f t="shared" si="2"/>
        <v>169</v>
      </c>
      <c r="B171" s="8"/>
      <c r="C171" s="8"/>
      <c r="D171" s="9"/>
      <c r="E171" s="8"/>
      <c r="F171" s="8"/>
      <c r="G171" s="8"/>
      <c r="H171" s="9"/>
      <c r="I171" s="9"/>
      <c r="J171" s="9"/>
      <c r="K171" s="8"/>
      <c r="L171" s="10"/>
      <c r="M171" s="19" t="b">
        <f t="shared" si="0"/>
        <v>0</v>
      </c>
      <c r="N171" s="19">
        <f>IF(AND($M171,IF($H171&lt;=DATE(身障定額檢核總表!$F$7,身障定額檢核總表!$F$8,1),1,0)),1,0)</f>
        <v>0</v>
      </c>
      <c r="O171" s="19">
        <f>IF(AND(ISBLANK($I171),$M171),1,IF($E171="1.公保",
IF($I171&gt;DATE(身障定額檢核總表!$F$7,身障定額檢核總表!$F$8,1),1,0),
IF($I171&gt;=DATE(身障定額檢核總表!$F$7,身障定額檢核總表!$F$8,1),1,0)))</f>
        <v>0</v>
      </c>
      <c r="P171" s="19">
        <f>IF(AND($M171,IF($J171&lt;=DATE(身障定額檢核總表!$F$7,身障定額檢核總表!$F$8,1),1,0)),1,0)</f>
        <v>0</v>
      </c>
      <c r="Q171" s="19">
        <f t="shared" si="1"/>
        <v>0</v>
      </c>
      <c r="R171" s="19">
        <f>IF(AND($Q171,OR(IF($G171="3.重度",1,0),IF($G171="4.極重度",1,0)),IF($K171="全時",1,0),IF($L171&gt;=基本工資設定!$B$2,1,0)),1,0)</f>
        <v>0</v>
      </c>
      <c r="S171" s="19">
        <f>IF(AND($Q171,OR(IF($G171="3.重度",1,0),IF($G171="4.極重度",1,0)),IF($K171="全時",1,0),IF(基本工資設定!$B$2&gt;$L171,1,0)),1,0)</f>
        <v>0</v>
      </c>
      <c r="T171" s="19">
        <f>IF(AND($Q171,OR(IF($G171="3.重度",1,0),IF($G171="4.極重度",1,0)),IF($K171="部分工時",1,0),IF($L171&gt;=基本工資設定!$B$2,1,0)),1,0)</f>
        <v>0</v>
      </c>
      <c r="U171" s="19">
        <f>IF(AND($Q171,OR(IF($G171="3.重度",1,0),IF($G171="4.極重度",1,0)),IF($K171="部分工時",1,0),IF(AND(基本工資設定!$B$2&gt;$L171,$L171&gt;=基本工資設定!$B$3),1,0)),1,0)</f>
        <v>0</v>
      </c>
      <c r="V171" s="19">
        <f>IF(AND($Q171,OR(IF($G171="3.重度",1,0),IF($G171="4.極重度",1,0)),IF($K171="部分工時",1,0),IF(基本工資設定!$B$3&gt;$L171,1,0)),1,0)</f>
        <v>0</v>
      </c>
      <c r="W171" s="19">
        <f>IF(AND($Q171,OR(IF($G171="1.輕度",1,0),IF($G171="2.中度",1,0)),IF($K171="全時",1,0),IF($L171&gt;=基本工資設定!$B$2,1,0)),1,0)</f>
        <v>0</v>
      </c>
      <c r="X171" s="19">
        <f>IF(AND($Q171,OR(IF($G171="1.輕度",1,0),IF($G171="2.中度",1,0)),IF($K171="全時",1,0),IF(基本工資設定!$B$2&gt;$L171,1,0)),1,0)</f>
        <v>0</v>
      </c>
      <c r="Y171" s="19">
        <f>IF(AND($Q171,OR(IF($G171="1.輕度",1,0),IF($G171="2.中度",1,0)),IF($K171="部分工時",1,0),IF($L171&gt;=基本工資設定!$B$2,1,0)),1,0)</f>
        <v>0</v>
      </c>
      <c r="Z171" s="19">
        <f>IF(AND($Q171,OR(IF($G171="1.輕度",1,0),IF($G171="2.中度",1,0)),IF($K171="部分工時",1,0),IF(AND(基本工資設定!$B$2&gt;$L171,$L171&gt;=基本工資設定!$B$3),1,0)),1,0)</f>
        <v>0</v>
      </c>
      <c r="AA171" s="19">
        <f>IF(AND($Q171,OR(IF($G171="1.輕度",1,0),IF($G171="2.中度",1,0)),IF($K171="部分工時",1,0),IF(基本工資設定!$B$3&gt;$L171,1,0)),1,0)</f>
        <v>0</v>
      </c>
    </row>
    <row r="172" spans="1:27" ht="14.25">
      <c r="A172" s="19">
        <f t="shared" si="2"/>
        <v>170</v>
      </c>
      <c r="B172" s="8"/>
      <c r="C172" s="8"/>
      <c r="D172" s="9"/>
      <c r="E172" s="8"/>
      <c r="F172" s="8"/>
      <c r="G172" s="8"/>
      <c r="H172" s="9"/>
      <c r="I172" s="9"/>
      <c r="J172" s="9"/>
      <c r="K172" s="8"/>
      <c r="L172" s="10"/>
      <c r="M172" s="19" t="b">
        <f t="shared" si="0"/>
        <v>0</v>
      </c>
      <c r="N172" s="19">
        <f>IF(AND($M172,IF($H172&lt;=DATE(身障定額檢核總表!$F$7,身障定額檢核總表!$F$8,1),1,0)),1,0)</f>
        <v>0</v>
      </c>
      <c r="O172" s="19">
        <f>IF(AND(ISBLANK($I172),$M172),1,IF($E172="1.公保",
IF($I172&gt;DATE(身障定額檢核總表!$F$7,身障定額檢核總表!$F$8,1),1,0),
IF($I172&gt;=DATE(身障定額檢核總表!$F$7,身障定額檢核總表!$F$8,1),1,0)))</f>
        <v>0</v>
      </c>
      <c r="P172" s="19">
        <f>IF(AND($M172,IF($J172&lt;=DATE(身障定額檢核總表!$F$7,身障定額檢核總表!$F$8,1),1,0)),1,0)</f>
        <v>0</v>
      </c>
      <c r="Q172" s="19">
        <f t="shared" si="1"/>
        <v>0</v>
      </c>
      <c r="R172" s="19">
        <f>IF(AND($Q172,OR(IF($G172="3.重度",1,0),IF($G172="4.極重度",1,0)),IF($K172="全時",1,0),IF($L172&gt;=基本工資設定!$B$2,1,0)),1,0)</f>
        <v>0</v>
      </c>
      <c r="S172" s="19">
        <f>IF(AND($Q172,OR(IF($G172="3.重度",1,0),IF($G172="4.極重度",1,0)),IF($K172="全時",1,0),IF(基本工資設定!$B$2&gt;$L172,1,0)),1,0)</f>
        <v>0</v>
      </c>
      <c r="T172" s="19">
        <f>IF(AND($Q172,OR(IF($G172="3.重度",1,0),IF($G172="4.極重度",1,0)),IF($K172="部分工時",1,0),IF($L172&gt;=基本工資設定!$B$2,1,0)),1,0)</f>
        <v>0</v>
      </c>
      <c r="U172" s="19">
        <f>IF(AND($Q172,OR(IF($G172="3.重度",1,0),IF($G172="4.極重度",1,0)),IF($K172="部分工時",1,0),IF(AND(基本工資設定!$B$2&gt;$L172,$L172&gt;=基本工資設定!$B$3),1,0)),1,0)</f>
        <v>0</v>
      </c>
      <c r="V172" s="19">
        <f>IF(AND($Q172,OR(IF($G172="3.重度",1,0),IF($G172="4.極重度",1,0)),IF($K172="部分工時",1,0),IF(基本工資設定!$B$3&gt;$L172,1,0)),1,0)</f>
        <v>0</v>
      </c>
      <c r="W172" s="19">
        <f>IF(AND($Q172,OR(IF($G172="1.輕度",1,0),IF($G172="2.中度",1,0)),IF($K172="全時",1,0),IF($L172&gt;=基本工資設定!$B$2,1,0)),1,0)</f>
        <v>0</v>
      </c>
      <c r="X172" s="19">
        <f>IF(AND($Q172,OR(IF($G172="1.輕度",1,0),IF($G172="2.中度",1,0)),IF($K172="全時",1,0),IF(基本工資設定!$B$2&gt;$L172,1,0)),1,0)</f>
        <v>0</v>
      </c>
      <c r="Y172" s="19">
        <f>IF(AND($Q172,OR(IF($G172="1.輕度",1,0),IF($G172="2.中度",1,0)),IF($K172="部分工時",1,0),IF($L172&gt;=基本工資設定!$B$2,1,0)),1,0)</f>
        <v>0</v>
      </c>
      <c r="Z172" s="19">
        <f>IF(AND($Q172,OR(IF($G172="1.輕度",1,0),IF($G172="2.中度",1,0)),IF($K172="部分工時",1,0),IF(AND(基本工資設定!$B$2&gt;$L172,$L172&gt;=基本工資設定!$B$3),1,0)),1,0)</f>
        <v>0</v>
      </c>
      <c r="AA172" s="19">
        <f>IF(AND($Q172,OR(IF($G172="1.輕度",1,0),IF($G172="2.中度",1,0)),IF($K172="部分工時",1,0),IF(基本工資設定!$B$3&gt;$L172,1,0)),1,0)</f>
        <v>0</v>
      </c>
    </row>
    <row r="173" spans="1:27" ht="14.25">
      <c r="A173" s="19">
        <f t="shared" si="2"/>
        <v>171</v>
      </c>
      <c r="B173" s="8"/>
      <c r="C173" s="8"/>
      <c r="D173" s="9"/>
      <c r="E173" s="8"/>
      <c r="F173" s="8"/>
      <c r="G173" s="8"/>
      <c r="H173" s="9"/>
      <c r="I173" s="9"/>
      <c r="J173" s="9"/>
      <c r="K173" s="8"/>
      <c r="L173" s="10"/>
      <c r="M173" s="19" t="b">
        <f t="shared" si="0"/>
        <v>0</v>
      </c>
      <c r="N173" s="19">
        <f>IF(AND($M173,IF($H173&lt;=DATE(身障定額檢核總表!$F$7,身障定額檢核總表!$F$8,1),1,0)),1,0)</f>
        <v>0</v>
      </c>
      <c r="O173" s="19">
        <f>IF(AND(ISBLANK($I173),$M173),1,IF($E173="1.公保",
IF($I173&gt;DATE(身障定額檢核總表!$F$7,身障定額檢核總表!$F$8,1),1,0),
IF($I173&gt;=DATE(身障定額檢核總表!$F$7,身障定額檢核總表!$F$8,1),1,0)))</f>
        <v>0</v>
      </c>
      <c r="P173" s="19">
        <f>IF(AND($M173,IF($J173&lt;=DATE(身障定額檢核總表!$F$7,身障定額檢核總表!$F$8,1),1,0)),1,0)</f>
        <v>0</v>
      </c>
      <c r="Q173" s="19">
        <f t="shared" si="1"/>
        <v>0</v>
      </c>
      <c r="R173" s="19">
        <f>IF(AND($Q173,OR(IF($G173="3.重度",1,0),IF($G173="4.極重度",1,0)),IF($K173="全時",1,0),IF($L173&gt;=基本工資設定!$B$2,1,0)),1,0)</f>
        <v>0</v>
      </c>
      <c r="S173" s="19">
        <f>IF(AND($Q173,OR(IF($G173="3.重度",1,0),IF($G173="4.極重度",1,0)),IF($K173="全時",1,0),IF(基本工資設定!$B$2&gt;$L173,1,0)),1,0)</f>
        <v>0</v>
      </c>
      <c r="T173" s="19">
        <f>IF(AND($Q173,OR(IF($G173="3.重度",1,0),IF($G173="4.極重度",1,0)),IF($K173="部分工時",1,0),IF($L173&gt;=基本工資設定!$B$2,1,0)),1,0)</f>
        <v>0</v>
      </c>
      <c r="U173" s="19">
        <f>IF(AND($Q173,OR(IF($G173="3.重度",1,0),IF($G173="4.極重度",1,0)),IF($K173="部分工時",1,0),IF(AND(基本工資設定!$B$2&gt;$L173,$L173&gt;=基本工資設定!$B$3),1,0)),1,0)</f>
        <v>0</v>
      </c>
      <c r="V173" s="19">
        <f>IF(AND($Q173,OR(IF($G173="3.重度",1,0),IF($G173="4.極重度",1,0)),IF($K173="部分工時",1,0),IF(基本工資設定!$B$3&gt;$L173,1,0)),1,0)</f>
        <v>0</v>
      </c>
      <c r="W173" s="19">
        <f>IF(AND($Q173,OR(IF($G173="1.輕度",1,0),IF($G173="2.中度",1,0)),IF($K173="全時",1,0),IF($L173&gt;=基本工資設定!$B$2,1,0)),1,0)</f>
        <v>0</v>
      </c>
      <c r="X173" s="19">
        <f>IF(AND($Q173,OR(IF($G173="1.輕度",1,0),IF($G173="2.中度",1,0)),IF($K173="全時",1,0),IF(基本工資設定!$B$2&gt;$L173,1,0)),1,0)</f>
        <v>0</v>
      </c>
      <c r="Y173" s="19">
        <f>IF(AND($Q173,OR(IF($G173="1.輕度",1,0),IF($G173="2.中度",1,0)),IF($K173="部分工時",1,0),IF($L173&gt;=基本工資設定!$B$2,1,0)),1,0)</f>
        <v>0</v>
      </c>
      <c r="Z173" s="19">
        <f>IF(AND($Q173,OR(IF($G173="1.輕度",1,0),IF($G173="2.中度",1,0)),IF($K173="部分工時",1,0),IF(AND(基本工資設定!$B$2&gt;$L173,$L173&gt;=基本工資設定!$B$3),1,0)),1,0)</f>
        <v>0</v>
      </c>
      <c r="AA173" s="19">
        <f>IF(AND($Q173,OR(IF($G173="1.輕度",1,0),IF($G173="2.中度",1,0)),IF($K173="部分工時",1,0),IF(基本工資設定!$B$3&gt;$L173,1,0)),1,0)</f>
        <v>0</v>
      </c>
    </row>
    <row r="174" spans="1:27" ht="14.25">
      <c r="A174" s="19">
        <f t="shared" si="2"/>
        <v>172</v>
      </c>
      <c r="B174" s="8"/>
      <c r="C174" s="8"/>
      <c r="D174" s="9"/>
      <c r="E174" s="8"/>
      <c r="F174" s="8"/>
      <c r="G174" s="8"/>
      <c r="H174" s="9"/>
      <c r="I174" s="9"/>
      <c r="J174" s="9"/>
      <c r="K174" s="8"/>
      <c r="L174" s="10"/>
      <c r="M174" s="19" t="b">
        <f t="shared" si="0"/>
        <v>0</v>
      </c>
      <c r="N174" s="19">
        <f>IF(AND($M174,IF($H174&lt;=DATE(身障定額檢核總表!$F$7,身障定額檢核總表!$F$8,1),1,0)),1,0)</f>
        <v>0</v>
      </c>
      <c r="O174" s="19">
        <f>IF(AND(ISBLANK($I174),$M174),1,IF($E174="1.公保",
IF($I174&gt;DATE(身障定額檢核總表!$F$7,身障定額檢核總表!$F$8,1),1,0),
IF($I174&gt;=DATE(身障定額檢核總表!$F$7,身障定額檢核總表!$F$8,1),1,0)))</f>
        <v>0</v>
      </c>
      <c r="P174" s="19">
        <f>IF(AND($M174,IF($J174&lt;=DATE(身障定額檢核總表!$F$7,身障定額檢核總表!$F$8,1),1,0)),1,0)</f>
        <v>0</v>
      </c>
      <c r="Q174" s="19">
        <f t="shared" si="1"/>
        <v>0</v>
      </c>
      <c r="R174" s="19">
        <f>IF(AND($Q174,OR(IF($G174="3.重度",1,0),IF($G174="4.極重度",1,0)),IF($K174="全時",1,0),IF($L174&gt;=基本工資設定!$B$2,1,0)),1,0)</f>
        <v>0</v>
      </c>
      <c r="S174" s="19">
        <f>IF(AND($Q174,OR(IF($G174="3.重度",1,0),IF($G174="4.極重度",1,0)),IF($K174="全時",1,0),IF(基本工資設定!$B$2&gt;$L174,1,0)),1,0)</f>
        <v>0</v>
      </c>
      <c r="T174" s="19">
        <f>IF(AND($Q174,OR(IF($G174="3.重度",1,0),IF($G174="4.極重度",1,0)),IF($K174="部分工時",1,0),IF($L174&gt;=基本工資設定!$B$2,1,0)),1,0)</f>
        <v>0</v>
      </c>
      <c r="U174" s="19">
        <f>IF(AND($Q174,OR(IF($G174="3.重度",1,0),IF($G174="4.極重度",1,0)),IF($K174="部分工時",1,0),IF(AND(基本工資設定!$B$2&gt;$L174,$L174&gt;=基本工資設定!$B$3),1,0)),1,0)</f>
        <v>0</v>
      </c>
      <c r="V174" s="19">
        <f>IF(AND($Q174,OR(IF($G174="3.重度",1,0),IF($G174="4.極重度",1,0)),IF($K174="部分工時",1,0),IF(基本工資設定!$B$3&gt;$L174,1,0)),1,0)</f>
        <v>0</v>
      </c>
      <c r="W174" s="19">
        <f>IF(AND($Q174,OR(IF($G174="1.輕度",1,0),IF($G174="2.中度",1,0)),IF($K174="全時",1,0),IF($L174&gt;=基本工資設定!$B$2,1,0)),1,0)</f>
        <v>0</v>
      </c>
      <c r="X174" s="19">
        <f>IF(AND($Q174,OR(IF($G174="1.輕度",1,0),IF($G174="2.中度",1,0)),IF($K174="全時",1,0),IF(基本工資設定!$B$2&gt;$L174,1,0)),1,0)</f>
        <v>0</v>
      </c>
      <c r="Y174" s="19">
        <f>IF(AND($Q174,OR(IF($G174="1.輕度",1,0),IF($G174="2.中度",1,0)),IF($K174="部分工時",1,0),IF($L174&gt;=基本工資設定!$B$2,1,0)),1,0)</f>
        <v>0</v>
      </c>
      <c r="Z174" s="19">
        <f>IF(AND($Q174,OR(IF($G174="1.輕度",1,0),IF($G174="2.中度",1,0)),IF($K174="部分工時",1,0),IF(AND(基本工資設定!$B$2&gt;$L174,$L174&gt;=基本工資設定!$B$3),1,0)),1,0)</f>
        <v>0</v>
      </c>
      <c r="AA174" s="19">
        <f>IF(AND($Q174,OR(IF($G174="1.輕度",1,0),IF($G174="2.中度",1,0)),IF($K174="部分工時",1,0),IF(基本工資設定!$B$3&gt;$L174,1,0)),1,0)</f>
        <v>0</v>
      </c>
    </row>
    <row r="175" spans="1:27" ht="14.25">
      <c r="A175" s="19">
        <f t="shared" si="2"/>
        <v>173</v>
      </c>
      <c r="B175" s="8"/>
      <c r="C175" s="8"/>
      <c r="D175" s="9"/>
      <c r="E175" s="8"/>
      <c r="F175" s="8"/>
      <c r="G175" s="8"/>
      <c r="H175" s="9"/>
      <c r="I175" s="9"/>
      <c r="J175" s="9"/>
      <c r="K175" s="8"/>
      <c r="L175" s="10"/>
      <c r="M175" s="19" t="b">
        <f t="shared" si="0"/>
        <v>0</v>
      </c>
      <c r="N175" s="19">
        <f>IF(AND($M175,IF($H175&lt;=DATE(身障定額檢核總表!$F$7,身障定額檢核總表!$F$8,1),1,0)),1,0)</f>
        <v>0</v>
      </c>
      <c r="O175" s="19">
        <f>IF(AND(ISBLANK($I175),$M175),1,IF($E175="1.公保",
IF($I175&gt;DATE(身障定額檢核總表!$F$7,身障定額檢核總表!$F$8,1),1,0),
IF($I175&gt;=DATE(身障定額檢核總表!$F$7,身障定額檢核總表!$F$8,1),1,0)))</f>
        <v>0</v>
      </c>
      <c r="P175" s="19">
        <f>IF(AND($M175,IF($J175&lt;=DATE(身障定額檢核總表!$F$7,身障定額檢核總表!$F$8,1),1,0)),1,0)</f>
        <v>0</v>
      </c>
      <c r="Q175" s="19">
        <f t="shared" si="1"/>
        <v>0</v>
      </c>
      <c r="R175" s="19">
        <f>IF(AND($Q175,OR(IF($G175="3.重度",1,0),IF($G175="4.極重度",1,0)),IF($K175="全時",1,0),IF($L175&gt;=基本工資設定!$B$2,1,0)),1,0)</f>
        <v>0</v>
      </c>
      <c r="S175" s="19">
        <f>IF(AND($Q175,OR(IF($G175="3.重度",1,0),IF($G175="4.極重度",1,0)),IF($K175="全時",1,0),IF(基本工資設定!$B$2&gt;$L175,1,0)),1,0)</f>
        <v>0</v>
      </c>
      <c r="T175" s="19">
        <f>IF(AND($Q175,OR(IF($G175="3.重度",1,0),IF($G175="4.極重度",1,0)),IF($K175="部分工時",1,0),IF($L175&gt;=基本工資設定!$B$2,1,0)),1,0)</f>
        <v>0</v>
      </c>
      <c r="U175" s="19">
        <f>IF(AND($Q175,OR(IF($G175="3.重度",1,0),IF($G175="4.極重度",1,0)),IF($K175="部分工時",1,0),IF(AND(基本工資設定!$B$2&gt;$L175,$L175&gt;=基本工資設定!$B$3),1,0)),1,0)</f>
        <v>0</v>
      </c>
      <c r="V175" s="19">
        <f>IF(AND($Q175,OR(IF($G175="3.重度",1,0),IF($G175="4.極重度",1,0)),IF($K175="部分工時",1,0),IF(基本工資設定!$B$3&gt;$L175,1,0)),1,0)</f>
        <v>0</v>
      </c>
      <c r="W175" s="19">
        <f>IF(AND($Q175,OR(IF($G175="1.輕度",1,0),IF($G175="2.中度",1,0)),IF($K175="全時",1,0),IF($L175&gt;=基本工資設定!$B$2,1,0)),1,0)</f>
        <v>0</v>
      </c>
      <c r="X175" s="19">
        <f>IF(AND($Q175,OR(IF($G175="1.輕度",1,0),IF($G175="2.中度",1,0)),IF($K175="全時",1,0),IF(基本工資設定!$B$2&gt;$L175,1,0)),1,0)</f>
        <v>0</v>
      </c>
      <c r="Y175" s="19">
        <f>IF(AND($Q175,OR(IF($G175="1.輕度",1,0),IF($G175="2.中度",1,0)),IF($K175="部分工時",1,0),IF($L175&gt;=基本工資設定!$B$2,1,0)),1,0)</f>
        <v>0</v>
      </c>
      <c r="Z175" s="19">
        <f>IF(AND($Q175,OR(IF($G175="1.輕度",1,0),IF($G175="2.中度",1,0)),IF($K175="部分工時",1,0),IF(AND(基本工資設定!$B$2&gt;$L175,$L175&gt;=基本工資設定!$B$3),1,0)),1,0)</f>
        <v>0</v>
      </c>
      <c r="AA175" s="19">
        <f>IF(AND($Q175,OR(IF($G175="1.輕度",1,0),IF($G175="2.中度",1,0)),IF($K175="部分工時",1,0),IF(基本工資設定!$B$3&gt;$L175,1,0)),1,0)</f>
        <v>0</v>
      </c>
    </row>
    <row r="176" spans="1:27" ht="14.25">
      <c r="A176" s="19">
        <f t="shared" si="2"/>
        <v>174</v>
      </c>
      <c r="B176" s="8"/>
      <c r="C176" s="8"/>
      <c r="D176" s="9"/>
      <c r="E176" s="8"/>
      <c r="F176" s="8"/>
      <c r="G176" s="8"/>
      <c r="H176" s="9"/>
      <c r="I176" s="9"/>
      <c r="J176" s="9"/>
      <c r="K176" s="8"/>
      <c r="L176" s="10"/>
      <c r="M176" s="19" t="b">
        <f t="shared" si="0"/>
        <v>0</v>
      </c>
      <c r="N176" s="19">
        <f>IF(AND($M176,IF($H176&lt;=DATE(身障定額檢核總表!$F$7,身障定額檢核總表!$F$8,1),1,0)),1,0)</f>
        <v>0</v>
      </c>
      <c r="O176" s="19">
        <f>IF(AND(ISBLANK($I176),$M176),1,IF($E176="1.公保",
IF($I176&gt;DATE(身障定額檢核總表!$F$7,身障定額檢核總表!$F$8,1),1,0),
IF($I176&gt;=DATE(身障定額檢核總表!$F$7,身障定額檢核總表!$F$8,1),1,0)))</f>
        <v>0</v>
      </c>
      <c r="P176" s="19">
        <f>IF(AND($M176,IF($J176&lt;=DATE(身障定額檢核總表!$F$7,身障定額檢核總表!$F$8,1),1,0)),1,0)</f>
        <v>0</v>
      </c>
      <c r="Q176" s="19">
        <f t="shared" si="1"/>
        <v>0</v>
      </c>
      <c r="R176" s="19">
        <f>IF(AND($Q176,OR(IF($G176="3.重度",1,0),IF($G176="4.極重度",1,0)),IF($K176="全時",1,0),IF($L176&gt;=基本工資設定!$B$2,1,0)),1,0)</f>
        <v>0</v>
      </c>
      <c r="S176" s="19">
        <f>IF(AND($Q176,OR(IF($G176="3.重度",1,0),IF($G176="4.極重度",1,0)),IF($K176="全時",1,0),IF(基本工資設定!$B$2&gt;$L176,1,0)),1,0)</f>
        <v>0</v>
      </c>
      <c r="T176" s="19">
        <f>IF(AND($Q176,OR(IF($G176="3.重度",1,0),IF($G176="4.極重度",1,0)),IF($K176="部分工時",1,0),IF($L176&gt;=基本工資設定!$B$2,1,0)),1,0)</f>
        <v>0</v>
      </c>
      <c r="U176" s="19">
        <f>IF(AND($Q176,OR(IF($G176="3.重度",1,0),IF($G176="4.極重度",1,0)),IF($K176="部分工時",1,0),IF(AND(基本工資設定!$B$2&gt;$L176,$L176&gt;=基本工資設定!$B$3),1,0)),1,0)</f>
        <v>0</v>
      </c>
      <c r="V176" s="19">
        <f>IF(AND($Q176,OR(IF($G176="3.重度",1,0),IF($G176="4.極重度",1,0)),IF($K176="部分工時",1,0),IF(基本工資設定!$B$3&gt;$L176,1,0)),1,0)</f>
        <v>0</v>
      </c>
      <c r="W176" s="19">
        <f>IF(AND($Q176,OR(IF($G176="1.輕度",1,0),IF($G176="2.中度",1,0)),IF($K176="全時",1,0),IF($L176&gt;=基本工資設定!$B$2,1,0)),1,0)</f>
        <v>0</v>
      </c>
      <c r="X176" s="19">
        <f>IF(AND($Q176,OR(IF($G176="1.輕度",1,0),IF($G176="2.中度",1,0)),IF($K176="全時",1,0),IF(基本工資設定!$B$2&gt;$L176,1,0)),1,0)</f>
        <v>0</v>
      </c>
      <c r="Y176" s="19">
        <f>IF(AND($Q176,OR(IF($G176="1.輕度",1,0),IF($G176="2.中度",1,0)),IF($K176="部分工時",1,0),IF($L176&gt;=基本工資設定!$B$2,1,0)),1,0)</f>
        <v>0</v>
      </c>
      <c r="Z176" s="19">
        <f>IF(AND($Q176,OR(IF($G176="1.輕度",1,0),IF($G176="2.中度",1,0)),IF($K176="部分工時",1,0),IF(AND(基本工資設定!$B$2&gt;$L176,$L176&gt;=基本工資設定!$B$3),1,0)),1,0)</f>
        <v>0</v>
      </c>
      <c r="AA176" s="19">
        <f>IF(AND($Q176,OR(IF($G176="1.輕度",1,0),IF($G176="2.中度",1,0)),IF($K176="部分工時",1,0),IF(基本工資設定!$B$3&gt;$L176,1,0)),1,0)</f>
        <v>0</v>
      </c>
    </row>
    <row r="177" spans="1:27" ht="14.25">
      <c r="A177" s="19">
        <f t="shared" si="2"/>
        <v>175</v>
      </c>
      <c r="B177" s="8"/>
      <c r="C177" s="8"/>
      <c r="D177" s="9"/>
      <c r="E177" s="8"/>
      <c r="F177" s="8"/>
      <c r="G177" s="8"/>
      <c r="H177" s="9"/>
      <c r="I177" s="9"/>
      <c r="J177" s="9"/>
      <c r="K177" s="8"/>
      <c r="L177" s="10"/>
      <c r="M177" s="19" t="b">
        <f t="shared" si="0"/>
        <v>0</v>
      </c>
      <c r="N177" s="19">
        <f>IF(AND($M177,IF($H177&lt;=DATE(身障定額檢核總表!$F$7,身障定額檢核總表!$F$8,1),1,0)),1,0)</f>
        <v>0</v>
      </c>
      <c r="O177" s="19">
        <f>IF(AND(ISBLANK($I177),$M177),1,IF($E177="1.公保",
IF($I177&gt;DATE(身障定額檢核總表!$F$7,身障定額檢核總表!$F$8,1),1,0),
IF($I177&gt;=DATE(身障定額檢核總表!$F$7,身障定額檢核總表!$F$8,1),1,0)))</f>
        <v>0</v>
      </c>
      <c r="P177" s="19">
        <f>IF(AND($M177,IF($J177&lt;=DATE(身障定額檢核總表!$F$7,身障定額檢核總表!$F$8,1),1,0)),1,0)</f>
        <v>0</v>
      </c>
      <c r="Q177" s="19">
        <f t="shared" si="1"/>
        <v>0</v>
      </c>
      <c r="R177" s="19">
        <f>IF(AND($Q177,OR(IF($G177="3.重度",1,0),IF($G177="4.極重度",1,0)),IF($K177="全時",1,0),IF($L177&gt;=基本工資設定!$B$2,1,0)),1,0)</f>
        <v>0</v>
      </c>
      <c r="S177" s="19">
        <f>IF(AND($Q177,OR(IF($G177="3.重度",1,0),IF($G177="4.極重度",1,0)),IF($K177="全時",1,0),IF(基本工資設定!$B$2&gt;$L177,1,0)),1,0)</f>
        <v>0</v>
      </c>
      <c r="T177" s="19">
        <f>IF(AND($Q177,OR(IF($G177="3.重度",1,0),IF($G177="4.極重度",1,0)),IF($K177="部分工時",1,0),IF($L177&gt;=基本工資設定!$B$2,1,0)),1,0)</f>
        <v>0</v>
      </c>
      <c r="U177" s="19">
        <f>IF(AND($Q177,OR(IF($G177="3.重度",1,0),IF($G177="4.極重度",1,0)),IF($K177="部分工時",1,0),IF(AND(基本工資設定!$B$2&gt;$L177,$L177&gt;=基本工資設定!$B$3),1,0)),1,0)</f>
        <v>0</v>
      </c>
      <c r="V177" s="19">
        <f>IF(AND($Q177,OR(IF($G177="3.重度",1,0),IF($G177="4.極重度",1,0)),IF($K177="部分工時",1,0),IF(基本工資設定!$B$3&gt;$L177,1,0)),1,0)</f>
        <v>0</v>
      </c>
      <c r="W177" s="19">
        <f>IF(AND($Q177,OR(IF($G177="1.輕度",1,0),IF($G177="2.中度",1,0)),IF($K177="全時",1,0),IF($L177&gt;=基本工資設定!$B$2,1,0)),1,0)</f>
        <v>0</v>
      </c>
      <c r="X177" s="19">
        <f>IF(AND($Q177,OR(IF($G177="1.輕度",1,0),IF($G177="2.中度",1,0)),IF($K177="全時",1,0),IF(基本工資設定!$B$2&gt;$L177,1,0)),1,0)</f>
        <v>0</v>
      </c>
      <c r="Y177" s="19">
        <f>IF(AND($Q177,OR(IF($G177="1.輕度",1,0),IF($G177="2.中度",1,0)),IF($K177="部分工時",1,0),IF($L177&gt;=基本工資設定!$B$2,1,0)),1,0)</f>
        <v>0</v>
      </c>
      <c r="Z177" s="19">
        <f>IF(AND($Q177,OR(IF($G177="1.輕度",1,0),IF($G177="2.中度",1,0)),IF($K177="部分工時",1,0),IF(AND(基本工資設定!$B$2&gt;$L177,$L177&gt;=基本工資設定!$B$3),1,0)),1,0)</f>
        <v>0</v>
      </c>
      <c r="AA177" s="19">
        <f>IF(AND($Q177,OR(IF($G177="1.輕度",1,0),IF($G177="2.中度",1,0)),IF($K177="部分工時",1,0),IF(基本工資設定!$B$3&gt;$L177,1,0)),1,0)</f>
        <v>0</v>
      </c>
    </row>
    <row r="178" spans="1:27" ht="14.25">
      <c r="A178" s="19">
        <f t="shared" si="2"/>
        <v>176</v>
      </c>
      <c r="B178" s="8"/>
      <c r="C178" s="8"/>
      <c r="D178" s="9"/>
      <c r="E178" s="8"/>
      <c r="F178" s="8"/>
      <c r="G178" s="8"/>
      <c r="H178" s="9"/>
      <c r="I178" s="9"/>
      <c r="J178" s="9"/>
      <c r="K178" s="8"/>
      <c r="L178" s="10"/>
      <c r="M178" s="19" t="b">
        <f t="shared" si="0"/>
        <v>0</v>
      </c>
      <c r="N178" s="19">
        <f>IF(AND($M178,IF($H178&lt;=DATE(身障定額檢核總表!$F$7,身障定額檢核總表!$F$8,1),1,0)),1,0)</f>
        <v>0</v>
      </c>
      <c r="O178" s="19">
        <f>IF(AND(ISBLANK($I178),$M178),1,IF($E178="1.公保",
IF($I178&gt;DATE(身障定額檢核總表!$F$7,身障定額檢核總表!$F$8,1),1,0),
IF($I178&gt;=DATE(身障定額檢核總表!$F$7,身障定額檢核總表!$F$8,1),1,0)))</f>
        <v>0</v>
      </c>
      <c r="P178" s="19">
        <f>IF(AND($M178,IF($J178&lt;=DATE(身障定額檢核總表!$F$7,身障定額檢核總表!$F$8,1),1,0)),1,0)</f>
        <v>0</v>
      </c>
      <c r="Q178" s="19">
        <f t="shared" si="1"/>
        <v>0</v>
      </c>
      <c r="R178" s="19">
        <f>IF(AND($Q178,OR(IF($G178="3.重度",1,0),IF($G178="4.極重度",1,0)),IF($K178="全時",1,0),IF($L178&gt;=基本工資設定!$B$2,1,0)),1,0)</f>
        <v>0</v>
      </c>
      <c r="S178" s="19">
        <f>IF(AND($Q178,OR(IF($G178="3.重度",1,0),IF($G178="4.極重度",1,0)),IF($K178="全時",1,0),IF(基本工資設定!$B$2&gt;$L178,1,0)),1,0)</f>
        <v>0</v>
      </c>
      <c r="T178" s="19">
        <f>IF(AND($Q178,OR(IF($G178="3.重度",1,0),IF($G178="4.極重度",1,0)),IF($K178="部分工時",1,0),IF($L178&gt;=基本工資設定!$B$2,1,0)),1,0)</f>
        <v>0</v>
      </c>
      <c r="U178" s="19">
        <f>IF(AND($Q178,OR(IF($G178="3.重度",1,0),IF($G178="4.極重度",1,0)),IF($K178="部分工時",1,0),IF(AND(基本工資設定!$B$2&gt;$L178,$L178&gt;=基本工資設定!$B$3),1,0)),1,0)</f>
        <v>0</v>
      </c>
      <c r="V178" s="19">
        <f>IF(AND($Q178,OR(IF($G178="3.重度",1,0),IF($G178="4.極重度",1,0)),IF($K178="部分工時",1,0),IF(基本工資設定!$B$3&gt;$L178,1,0)),1,0)</f>
        <v>0</v>
      </c>
      <c r="W178" s="19">
        <f>IF(AND($Q178,OR(IF($G178="1.輕度",1,0),IF($G178="2.中度",1,0)),IF($K178="全時",1,0),IF($L178&gt;=基本工資設定!$B$2,1,0)),1,0)</f>
        <v>0</v>
      </c>
      <c r="X178" s="19">
        <f>IF(AND($Q178,OR(IF($G178="1.輕度",1,0),IF($G178="2.中度",1,0)),IF($K178="全時",1,0),IF(基本工資設定!$B$2&gt;$L178,1,0)),1,0)</f>
        <v>0</v>
      </c>
      <c r="Y178" s="19">
        <f>IF(AND($Q178,OR(IF($G178="1.輕度",1,0),IF($G178="2.中度",1,0)),IF($K178="部分工時",1,0),IF($L178&gt;=基本工資設定!$B$2,1,0)),1,0)</f>
        <v>0</v>
      </c>
      <c r="Z178" s="19">
        <f>IF(AND($Q178,OR(IF($G178="1.輕度",1,0),IF($G178="2.中度",1,0)),IF($K178="部分工時",1,0),IF(AND(基本工資設定!$B$2&gt;$L178,$L178&gt;=基本工資設定!$B$3),1,0)),1,0)</f>
        <v>0</v>
      </c>
      <c r="AA178" s="19">
        <f>IF(AND($Q178,OR(IF($G178="1.輕度",1,0),IF($G178="2.中度",1,0)),IF($K178="部分工時",1,0),IF(基本工資設定!$B$3&gt;$L178,1,0)),1,0)</f>
        <v>0</v>
      </c>
    </row>
    <row r="179" spans="1:27" ht="14.25">
      <c r="A179" s="19">
        <f t="shared" si="2"/>
        <v>177</v>
      </c>
      <c r="B179" s="8"/>
      <c r="C179" s="8"/>
      <c r="D179" s="9"/>
      <c r="E179" s="8"/>
      <c r="F179" s="8"/>
      <c r="G179" s="8"/>
      <c r="H179" s="9"/>
      <c r="I179" s="9"/>
      <c r="J179" s="9"/>
      <c r="K179" s="8"/>
      <c r="L179" s="10"/>
      <c r="M179" s="19" t="b">
        <f t="shared" si="0"/>
        <v>0</v>
      </c>
      <c r="N179" s="19">
        <f>IF(AND($M179,IF($H179&lt;=DATE(身障定額檢核總表!$F$7,身障定額檢核總表!$F$8,1),1,0)),1,0)</f>
        <v>0</v>
      </c>
      <c r="O179" s="19">
        <f>IF(AND(ISBLANK($I179),$M179),1,IF($E179="1.公保",
IF($I179&gt;DATE(身障定額檢核總表!$F$7,身障定額檢核總表!$F$8,1),1,0),
IF($I179&gt;=DATE(身障定額檢核總表!$F$7,身障定額檢核總表!$F$8,1),1,0)))</f>
        <v>0</v>
      </c>
      <c r="P179" s="19">
        <f>IF(AND($M179,IF($J179&lt;=DATE(身障定額檢核總表!$F$7,身障定額檢核總表!$F$8,1),1,0)),1,0)</f>
        <v>0</v>
      </c>
      <c r="Q179" s="19">
        <f t="shared" si="1"/>
        <v>0</v>
      </c>
      <c r="R179" s="19">
        <f>IF(AND($Q179,OR(IF($G179="3.重度",1,0),IF($G179="4.極重度",1,0)),IF($K179="全時",1,0),IF($L179&gt;=基本工資設定!$B$2,1,0)),1,0)</f>
        <v>0</v>
      </c>
      <c r="S179" s="19">
        <f>IF(AND($Q179,OR(IF($G179="3.重度",1,0),IF($G179="4.極重度",1,0)),IF($K179="全時",1,0),IF(基本工資設定!$B$2&gt;$L179,1,0)),1,0)</f>
        <v>0</v>
      </c>
      <c r="T179" s="19">
        <f>IF(AND($Q179,OR(IF($G179="3.重度",1,0),IF($G179="4.極重度",1,0)),IF($K179="部分工時",1,0),IF($L179&gt;=基本工資設定!$B$2,1,0)),1,0)</f>
        <v>0</v>
      </c>
      <c r="U179" s="19">
        <f>IF(AND($Q179,OR(IF($G179="3.重度",1,0),IF($G179="4.極重度",1,0)),IF($K179="部分工時",1,0),IF(AND(基本工資設定!$B$2&gt;$L179,$L179&gt;=基本工資設定!$B$3),1,0)),1,0)</f>
        <v>0</v>
      </c>
      <c r="V179" s="19">
        <f>IF(AND($Q179,OR(IF($G179="3.重度",1,0),IF($G179="4.極重度",1,0)),IF($K179="部分工時",1,0),IF(基本工資設定!$B$3&gt;$L179,1,0)),1,0)</f>
        <v>0</v>
      </c>
      <c r="W179" s="19">
        <f>IF(AND($Q179,OR(IF($G179="1.輕度",1,0),IF($G179="2.中度",1,0)),IF($K179="全時",1,0),IF($L179&gt;=基本工資設定!$B$2,1,0)),1,0)</f>
        <v>0</v>
      </c>
      <c r="X179" s="19">
        <f>IF(AND($Q179,OR(IF($G179="1.輕度",1,0),IF($G179="2.中度",1,0)),IF($K179="全時",1,0),IF(基本工資設定!$B$2&gt;$L179,1,0)),1,0)</f>
        <v>0</v>
      </c>
      <c r="Y179" s="19">
        <f>IF(AND($Q179,OR(IF($G179="1.輕度",1,0),IF($G179="2.中度",1,0)),IF($K179="部分工時",1,0),IF($L179&gt;=基本工資設定!$B$2,1,0)),1,0)</f>
        <v>0</v>
      </c>
      <c r="Z179" s="19">
        <f>IF(AND($Q179,OR(IF($G179="1.輕度",1,0),IF($G179="2.中度",1,0)),IF($K179="部分工時",1,0),IF(AND(基本工資設定!$B$2&gt;$L179,$L179&gt;=基本工資設定!$B$3),1,0)),1,0)</f>
        <v>0</v>
      </c>
      <c r="AA179" s="19">
        <f>IF(AND($Q179,OR(IF($G179="1.輕度",1,0),IF($G179="2.中度",1,0)),IF($K179="部分工時",1,0),IF(基本工資設定!$B$3&gt;$L179,1,0)),1,0)</f>
        <v>0</v>
      </c>
    </row>
    <row r="180" spans="1:27" ht="14.25">
      <c r="A180" s="19">
        <f t="shared" si="2"/>
        <v>178</v>
      </c>
      <c r="B180" s="8"/>
      <c r="C180" s="8"/>
      <c r="D180" s="9"/>
      <c r="E180" s="8"/>
      <c r="F180" s="8"/>
      <c r="G180" s="8"/>
      <c r="H180" s="9"/>
      <c r="I180" s="9"/>
      <c r="J180" s="9"/>
      <c r="K180" s="8"/>
      <c r="L180" s="10"/>
      <c r="M180" s="19" t="b">
        <f t="shared" si="0"/>
        <v>0</v>
      </c>
      <c r="N180" s="19">
        <f>IF(AND($M180,IF($H180&lt;=DATE(身障定額檢核總表!$F$7,身障定額檢核總表!$F$8,1),1,0)),1,0)</f>
        <v>0</v>
      </c>
      <c r="O180" s="19">
        <f>IF(AND(ISBLANK($I180),$M180),1,IF($E180="1.公保",
IF($I180&gt;DATE(身障定額檢核總表!$F$7,身障定額檢核總表!$F$8,1),1,0),
IF($I180&gt;=DATE(身障定額檢核總表!$F$7,身障定額檢核總表!$F$8,1),1,0)))</f>
        <v>0</v>
      </c>
      <c r="P180" s="19">
        <f>IF(AND($M180,IF($J180&lt;=DATE(身障定額檢核總表!$F$7,身障定額檢核總表!$F$8,1),1,0)),1,0)</f>
        <v>0</v>
      </c>
      <c r="Q180" s="19">
        <f t="shared" si="1"/>
        <v>0</v>
      </c>
      <c r="R180" s="19">
        <f>IF(AND($Q180,OR(IF($G180="3.重度",1,0),IF($G180="4.極重度",1,0)),IF($K180="全時",1,0),IF($L180&gt;=基本工資設定!$B$2,1,0)),1,0)</f>
        <v>0</v>
      </c>
      <c r="S180" s="19">
        <f>IF(AND($Q180,OR(IF($G180="3.重度",1,0),IF($G180="4.極重度",1,0)),IF($K180="全時",1,0),IF(基本工資設定!$B$2&gt;$L180,1,0)),1,0)</f>
        <v>0</v>
      </c>
      <c r="T180" s="19">
        <f>IF(AND($Q180,OR(IF($G180="3.重度",1,0),IF($G180="4.極重度",1,0)),IF($K180="部分工時",1,0),IF($L180&gt;=基本工資設定!$B$2,1,0)),1,0)</f>
        <v>0</v>
      </c>
      <c r="U180" s="19">
        <f>IF(AND($Q180,OR(IF($G180="3.重度",1,0),IF($G180="4.極重度",1,0)),IF($K180="部分工時",1,0),IF(AND(基本工資設定!$B$2&gt;$L180,$L180&gt;=基本工資設定!$B$3),1,0)),1,0)</f>
        <v>0</v>
      </c>
      <c r="V180" s="19">
        <f>IF(AND($Q180,OR(IF($G180="3.重度",1,0),IF($G180="4.極重度",1,0)),IF($K180="部分工時",1,0),IF(基本工資設定!$B$3&gt;$L180,1,0)),1,0)</f>
        <v>0</v>
      </c>
      <c r="W180" s="19">
        <f>IF(AND($Q180,OR(IF($G180="1.輕度",1,0),IF($G180="2.中度",1,0)),IF($K180="全時",1,0),IF($L180&gt;=基本工資設定!$B$2,1,0)),1,0)</f>
        <v>0</v>
      </c>
      <c r="X180" s="19">
        <f>IF(AND($Q180,OR(IF($G180="1.輕度",1,0),IF($G180="2.中度",1,0)),IF($K180="全時",1,0),IF(基本工資設定!$B$2&gt;$L180,1,0)),1,0)</f>
        <v>0</v>
      </c>
      <c r="Y180" s="19">
        <f>IF(AND($Q180,OR(IF($G180="1.輕度",1,0),IF($G180="2.中度",1,0)),IF($K180="部分工時",1,0),IF($L180&gt;=基本工資設定!$B$2,1,0)),1,0)</f>
        <v>0</v>
      </c>
      <c r="Z180" s="19">
        <f>IF(AND($Q180,OR(IF($G180="1.輕度",1,0),IF($G180="2.中度",1,0)),IF($K180="部分工時",1,0),IF(AND(基本工資設定!$B$2&gt;$L180,$L180&gt;=基本工資設定!$B$3),1,0)),1,0)</f>
        <v>0</v>
      </c>
      <c r="AA180" s="19">
        <f>IF(AND($Q180,OR(IF($G180="1.輕度",1,0),IF($G180="2.中度",1,0)),IF($K180="部分工時",1,0),IF(基本工資設定!$B$3&gt;$L180,1,0)),1,0)</f>
        <v>0</v>
      </c>
    </row>
    <row r="181" spans="1:27" ht="14.25">
      <c r="A181" s="19">
        <f t="shared" si="2"/>
        <v>179</v>
      </c>
      <c r="B181" s="8"/>
      <c r="C181" s="8"/>
      <c r="D181" s="9"/>
      <c r="E181" s="8"/>
      <c r="F181" s="8"/>
      <c r="G181" s="8"/>
      <c r="H181" s="9"/>
      <c r="I181" s="9"/>
      <c r="J181" s="9"/>
      <c r="K181" s="8"/>
      <c r="L181" s="10"/>
      <c r="M181" s="19" t="b">
        <f t="shared" si="0"/>
        <v>0</v>
      </c>
      <c r="N181" s="19">
        <f>IF(AND($M181,IF($H181&lt;=DATE(身障定額檢核總表!$F$7,身障定額檢核總表!$F$8,1),1,0)),1,0)</f>
        <v>0</v>
      </c>
      <c r="O181" s="19">
        <f>IF(AND(ISBLANK($I181),$M181),1,IF($E181="1.公保",
IF($I181&gt;DATE(身障定額檢核總表!$F$7,身障定額檢核總表!$F$8,1),1,0),
IF($I181&gt;=DATE(身障定額檢核總表!$F$7,身障定額檢核總表!$F$8,1),1,0)))</f>
        <v>0</v>
      </c>
      <c r="P181" s="19">
        <f>IF(AND($M181,IF($J181&lt;=DATE(身障定額檢核總表!$F$7,身障定額檢核總表!$F$8,1),1,0)),1,0)</f>
        <v>0</v>
      </c>
      <c r="Q181" s="19">
        <f t="shared" si="1"/>
        <v>0</v>
      </c>
      <c r="R181" s="19">
        <f>IF(AND($Q181,OR(IF($G181="3.重度",1,0),IF($G181="4.極重度",1,0)),IF($K181="全時",1,0),IF($L181&gt;=基本工資設定!$B$2,1,0)),1,0)</f>
        <v>0</v>
      </c>
      <c r="S181" s="19">
        <f>IF(AND($Q181,OR(IF($G181="3.重度",1,0),IF($G181="4.極重度",1,0)),IF($K181="全時",1,0),IF(基本工資設定!$B$2&gt;$L181,1,0)),1,0)</f>
        <v>0</v>
      </c>
      <c r="T181" s="19">
        <f>IF(AND($Q181,OR(IF($G181="3.重度",1,0),IF($G181="4.極重度",1,0)),IF($K181="部分工時",1,0),IF($L181&gt;=基本工資設定!$B$2,1,0)),1,0)</f>
        <v>0</v>
      </c>
      <c r="U181" s="19">
        <f>IF(AND($Q181,OR(IF($G181="3.重度",1,0),IF($G181="4.極重度",1,0)),IF($K181="部分工時",1,0),IF(AND(基本工資設定!$B$2&gt;$L181,$L181&gt;=基本工資設定!$B$3),1,0)),1,0)</f>
        <v>0</v>
      </c>
      <c r="V181" s="19">
        <f>IF(AND($Q181,OR(IF($G181="3.重度",1,0),IF($G181="4.極重度",1,0)),IF($K181="部分工時",1,0),IF(基本工資設定!$B$3&gt;$L181,1,0)),1,0)</f>
        <v>0</v>
      </c>
      <c r="W181" s="19">
        <f>IF(AND($Q181,OR(IF($G181="1.輕度",1,0),IF($G181="2.中度",1,0)),IF($K181="全時",1,0),IF($L181&gt;=基本工資設定!$B$2,1,0)),1,0)</f>
        <v>0</v>
      </c>
      <c r="X181" s="19">
        <f>IF(AND($Q181,OR(IF($G181="1.輕度",1,0),IF($G181="2.中度",1,0)),IF($K181="全時",1,0),IF(基本工資設定!$B$2&gt;$L181,1,0)),1,0)</f>
        <v>0</v>
      </c>
      <c r="Y181" s="19">
        <f>IF(AND($Q181,OR(IF($G181="1.輕度",1,0),IF($G181="2.中度",1,0)),IF($K181="部分工時",1,0),IF($L181&gt;=基本工資設定!$B$2,1,0)),1,0)</f>
        <v>0</v>
      </c>
      <c r="Z181" s="19">
        <f>IF(AND($Q181,OR(IF($G181="1.輕度",1,0),IF($G181="2.中度",1,0)),IF($K181="部分工時",1,0),IF(AND(基本工資設定!$B$2&gt;$L181,$L181&gt;=基本工資設定!$B$3),1,0)),1,0)</f>
        <v>0</v>
      </c>
      <c r="AA181" s="19">
        <f>IF(AND($Q181,OR(IF($G181="1.輕度",1,0),IF($G181="2.中度",1,0)),IF($K181="部分工時",1,0),IF(基本工資設定!$B$3&gt;$L181,1,0)),1,0)</f>
        <v>0</v>
      </c>
    </row>
    <row r="182" spans="1:27" ht="14.25">
      <c r="A182" s="19">
        <f t="shared" si="2"/>
        <v>180</v>
      </c>
      <c r="B182" s="8"/>
      <c r="C182" s="8"/>
      <c r="D182" s="9"/>
      <c r="E182" s="8"/>
      <c r="F182" s="8"/>
      <c r="G182" s="8"/>
      <c r="H182" s="9"/>
      <c r="I182" s="9"/>
      <c r="J182" s="9"/>
      <c r="K182" s="8"/>
      <c r="L182" s="10"/>
      <c r="M182" s="19" t="b">
        <f t="shared" si="0"/>
        <v>0</v>
      </c>
      <c r="N182" s="19">
        <f>IF(AND($M182,IF($H182&lt;=DATE(身障定額檢核總表!$F$7,身障定額檢核總表!$F$8,1),1,0)),1,0)</f>
        <v>0</v>
      </c>
      <c r="O182" s="19">
        <f>IF(AND(ISBLANK($I182),$M182),1,IF($E182="1.公保",
IF($I182&gt;DATE(身障定額檢核總表!$F$7,身障定額檢核總表!$F$8,1),1,0),
IF($I182&gt;=DATE(身障定額檢核總表!$F$7,身障定額檢核總表!$F$8,1),1,0)))</f>
        <v>0</v>
      </c>
      <c r="P182" s="19">
        <f>IF(AND($M182,IF($J182&lt;=DATE(身障定額檢核總表!$F$7,身障定額檢核總表!$F$8,1),1,0)),1,0)</f>
        <v>0</v>
      </c>
      <c r="Q182" s="19">
        <f t="shared" si="1"/>
        <v>0</v>
      </c>
      <c r="R182" s="19">
        <f>IF(AND($Q182,OR(IF($G182="3.重度",1,0),IF($G182="4.極重度",1,0)),IF($K182="全時",1,0),IF($L182&gt;=基本工資設定!$B$2,1,0)),1,0)</f>
        <v>0</v>
      </c>
      <c r="S182" s="19">
        <f>IF(AND($Q182,OR(IF($G182="3.重度",1,0),IF($G182="4.極重度",1,0)),IF($K182="全時",1,0),IF(基本工資設定!$B$2&gt;$L182,1,0)),1,0)</f>
        <v>0</v>
      </c>
      <c r="T182" s="19">
        <f>IF(AND($Q182,OR(IF($G182="3.重度",1,0),IF($G182="4.極重度",1,0)),IF($K182="部分工時",1,0),IF($L182&gt;=基本工資設定!$B$2,1,0)),1,0)</f>
        <v>0</v>
      </c>
      <c r="U182" s="19">
        <f>IF(AND($Q182,OR(IF($G182="3.重度",1,0),IF($G182="4.極重度",1,0)),IF($K182="部分工時",1,0),IF(AND(基本工資設定!$B$2&gt;$L182,$L182&gt;=基本工資設定!$B$3),1,0)),1,0)</f>
        <v>0</v>
      </c>
      <c r="V182" s="19">
        <f>IF(AND($Q182,OR(IF($G182="3.重度",1,0),IF($G182="4.極重度",1,0)),IF($K182="部分工時",1,0),IF(基本工資設定!$B$3&gt;$L182,1,0)),1,0)</f>
        <v>0</v>
      </c>
      <c r="W182" s="19">
        <f>IF(AND($Q182,OR(IF($G182="1.輕度",1,0),IF($G182="2.中度",1,0)),IF($K182="全時",1,0),IF($L182&gt;=基本工資設定!$B$2,1,0)),1,0)</f>
        <v>0</v>
      </c>
      <c r="X182" s="19">
        <f>IF(AND($Q182,OR(IF($G182="1.輕度",1,0),IF($G182="2.中度",1,0)),IF($K182="全時",1,0),IF(基本工資設定!$B$2&gt;$L182,1,0)),1,0)</f>
        <v>0</v>
      </c>
      <c r="Y182" s="19">
        <f>IF(AND($Q182,OR(IF($G182="1.輕度",1,0),IF($G182="2.中度",1,0)),IF($K182="部分工時",1,0),IF($L182&gt;=基本工資設定!$B$2,1,0)),1,0)</f>
        <v>0</v>
      </c>
      <c r="Z182" s="19">
        <f>IF(AND($Q182,OR(IF($G182="1.輕度",1,0),IF($G182="2.中度",1,0)),IF($K182="部分工時",1,0),IF(AND(基本工資設定!$B$2&gt;$L182,$L182&gt;=基本工資設定!$B$3),1,0)),1,0)</f>
        <v>0</v>
      </c>
      <c r="AA182" s="19">
        <f>IF(AND($Q182,OR(IF($G182="1.輕度",1,0),IF($G182="2.中度",1,0)),IF($K182="部分工時",1,0),IF(基本工資設定!$B$3&gt;$L182,1,0)),1,0)</f>
        <v>0</v>
      </c>
    </row>
    <row r="183" spans="1:27" ht="14.25">
      <c r="A183" s="19">
        <f t="shared" si="2"/>
        <v>181</v>
      </c>
      <c r="B183" s="8"/>
      <c r="C183" s="8"/>
      <c r="D183" s="9"/>
      <c r="E183" s="8"/>
      <c r="F183" s="8"/>
      <c r="G183" s="8"/>
      <c r="H183" s="9"/>
      <c r="I183" s="9"/>
      <c r="J183" s="9"/>
      <c r="K183" s="8"/>
      <c r="L183" s="10"/>
      <c r="M183" s="19" t="b">
        <f t="shared" si="0"/>
        <v>0</v>
      </c>
      <c r="N183" s="19">
        <f>IF(AND($M183,IF($H183&lt;=DATE(身障定額檢核總表!$F$7,身障定額檢核總表!$F$8,1),1,0)),1,0)</f>
        <v>0</v>
      </c>
      <c r="O183" s="19">
        <f>IF(AND(ISBLANK($I183),$M183),1,IF($E183="1.公保",
IF($I183&gt;DATE(身障定額檢核總表!$F$7,身障定額檢核總表!$F$8,1),1,0),
IF($I183&gt;=DATE(身障定額檢核總表!$F$7,身障定額檢核總表!$F$8,1),1,0)))</f>
        <v>0</v>
      </c>
      <c r="P183" s="19">
        <f>IF(AND($M183,IF($J183&lt;=DATE(身障定額檢核總表!$F$7,身障定額檢核總表!$F$8,1),1,0)),1,0)</f>
        <v>0</v>
      </c>
      <c r="Q183" s="19">
        <f t="shared" si="1"/>
        <v>0</v>
      </c>
      <c r="R183" s="19">
        <f>IF(AND($Q183,OR(IF($G183="3.重度",1,0),IF($G183="4.極重度",1,0)),IF($K183="全時",1,0),IF($L183&gt;=基本工資設定!$B$2,1,0)),1,0)</f>
        <v>0</v>
      </c>
      <c r="S183" s="19">
        <f>IF(AND($Q183,OR(IF($G183="3.重度",1,0),IF($G183="4.極重度",1,0)),IF($K183="全時",1,0),IF(基本工資設定!$B$2&gt;$L183,1,0)),1,0)</f>
        <v>0</v>
      </c>
      <c r="T183" s="19">
        <f>IF(AND($Q183,OR(IF($G183="3.重度",1,0),IF($G183="4.極重度",1,0)),IF($K183="部分工時",1,0),IF($L183&gt;=基本工資設定!$B$2,1,0)),1,0)</f>
        <v>0</v>
      </c>
      <c r="U183" s="19">
        <f>IF(AND($Q183,OR(IF($G183="3.重度",1,0),IF($G183="4.極重度",1,0)),IF($K183="部分工時",1,0),IF(AND(基本工資設定!$B$2&gt;$L183,$L183&gt;=基本工資設定!$B$3),1,0)),1,0)</f>
        <v>0</v>
      </c>
      <c r="V183" s="19">
        <f>IF(AND($Q183,OR(IF($G183="3.重度",1,0),IF($G183="4.極重度",1,0)),IF($K183="部分工時",1,0),IF(基本工資設定!$B$3&gt;$L183,1,0)),1,0)</f>
        <v>0</v>
      </c>
      <c r="W183" s="19">
        <f>IF(AND($Q183,OR(IF($G183="1.輕度",1,0),IF($G183="2.中度",1,0)),IF($K183="全時",1,0),IF($L183&gt;=基本工資設定!$B$2,1,0)),1,0)</f>
        <v>0</v>
      </c>
      <c r="X183" s="19">
        <f>IF(AND($Q183,OR(IF($G183="1.輕度",1,0),IF($G183="2.中度",1,0)),IF($K183="全時",1,0),IF(基本工資設定!$B$2&gt;$L183,1,0)),1,0)</f>
        <v>0</v>
      </c>
      <c r="Y183" s="19">
        <f>IF(AND($Q183,OR(IF($G183="1.輕度",1,0),IF($G183="2.中度",1,0)),IF($K183="部分工時",1,0),IF($L183&gt;=基本工資設定!$B$2,1,0)),1,0)</f>
        <v>0</v>
      </c>
      <c r="Z183" s="19">
        <f>IF(AND($Q183,OR(IF($G183="1.輕度",1,0),IF($G183="2.中度",1,0)),IF($K183="部分工時",1,0),IF(AND(基本工資設定!$B$2&gt;$L183,$L183&gt;=基本工資設定!$B$3),1,0)),1,0)</f>
        <v>0</v>
      </c>
      <c r="AA183" s="19">
        <f>IF(AND($Q183,OR(IF($G183="1.輕度",1,0),IF($G183="2.中度",1,0)),IF($K183="部分工時",1,0),IF(基本工資設定!$B$3&gt;$L183,1,0)),1,0)</f>
        <v>0</v>
      </c>
    </row>
    <row r="184" spans="1:27" ht="14.25">
      <c r="A184" s="19">
        <f t="shared" si="2"/>
        <v>182</v>
      </c>
      <c r="B184" s="8"/>
      <c r="C184" s="8"/>
      <c r="D184" s="9"/>
      <c r="E184" s="8"/>
      <c r="F184" s="8"/>
      <c r="G184" s="8"/>
      <c r="H184" s="9"/>
      <c r="I184" s="9"/>
      <c r="J184" s="9"/>
      <c r="K184" s="8"/>
      <c r="L184" s="10"/>
      <c r="M184" s="19" t="b">
        <f t="shared" si="0"/>
        <v>0</v>
      </c>
      <c r="N184" s="19">
        <f>IF(AND($M184,IF($H184&lt;=DATE(身障定額檢核總表!$F$7,身障定額檢核總表!$F$8,1),1,0)),1,0)</f>
        <v>0</v>
      </c>
      <c r="O184" s="19">
        <f>IF(AND(ISBLANK($I184),$M184),1,IF($E184="1.公保",
IF($I184&gt;DATE(身障定額檢核總表!$F$7,身障定額檢核總表!$F$8,1),1,0),
IF($I184&gt;=DATE(身障定額檢核總表!$F$7,身障定額檢核總表!$F$8,1),1,0)))</f>
        <v>0</v>
      </c>
      <c r="P184" s="19">
        <f>IF(AND($M184,IF($J184&lt;=DATE(身障定額檢核總表!$F$7,身障定額檢核總表!$F$8,1),1,0)),1,0)</f>
        <v>0</v>
      </c>
      <c r="Q184" s="19">
        <f t="shared" si="1"/>
        <v>0</v>
      </c>
      <c r="R184" s="19">
        <f>IF(AND($Q184,OR(IF($G184="3.重度",1,0),IF($G184="4.極重度",1,0)),IF($K184="全時",1,0),IF($L184&gt;=基本工資設定!$B$2,1,0)),1,0)</f>
        <v>0</v>
      </c>
      <c r="S184" s="19">
        <f>IF(AND($Q184,OR(IF($G184="3.重度",1,0),IF($G184="4.極重度",1,0)),IF($K184="全時",1,0),IF(基本工資設定!$B$2&gt;$L184,1,0)),1,0)</f>
        <v>0</v>
      </c>
      <c r="T184" s="19">
        <f>IF(AND($Q184,OR(IF($G184="3.重度",1,0),IF($G184="4.極重度",1,0)),IF($K184="部分工時",1,0),IF($L184&gt;=基本工資設定!$B$2,1,0)),1,0)</f>
        <v>0</v>
      </c>
      <c r="U184" s="19">
        <f>IF(AND($Q184,OR(IF($G184="3.重度",1,0),IF($G184="4.極重度",1,0)),IF($K184="部分工時",1,0),IF(AND(基本工資設定!$B$2&gt;$L184,$L184&gt;=基本工資設定!$B$3),1,0)),1,0)</f>
        <v>0</v>
      </c>
      <c r="V184" s="19">
        <f>IF(AND($Q184,OR(IF($G184="3.重度",1,0),IF($G184="4.極重度",1,0)),IF($K184="部分工時",1,0),IF(基本工資設定!$B$3&gt;$L184,1,0)),1,0)</f>
        <v>0</v>
      </c>
      <c r="W184" s="19">
        <f>IF(AND($Q184,OR(IF($G184="1.輕度",1,0),IF($G184="2.中度",1,0)),IF($K184="全時",1,0),IF($L184&gt;=基本工資設定!$B$2,1,0)),1,0)</f>
        <v>0</v>
      </c>
      <c r="X184" s="19">
        <f>IF(AND($Q184,OR(IF($G184="1.輕度",1,0),IF($G184="2.中度",1,0)),IF($K184="全時",1,0),IF(基本工資設定!$B$2&gt;$L184,1,0)),1,0)</f>
        <v>0</v>
      </c>
      <c r="Y184" s="19">
        <f>IF(AND($Q184,OR(IF($G184="1.輕度",1,0),IF($G184="2.中度",1,0)),IF($K184="部分工時",1,0),IF($L184&gt;=基本工資設定!$B$2,1,0)),1,0)</f>
        <v>0</v>
      </c>
      <c r="Z184" s="19">
        <f>IF(AND($Q184,OR(IF($G184="1.輕度",1,0),IF($G184="2.中度",1,0)),IF($K184="部分工時",1,0),IF(AND(基本工資設定!$B$2&gt;$L184,$L184&gt;=基本工資設定!$B$3),1,0)),1,0)</f>
        <v>0</v>
      </c>
      <c r="AA184" s="19">
        <f>IF(AND($Q184,OR(IF($G184="1.輕度",1,0),IF($G184="2.中度",1,0)),IF($K184="部分工時",1,0),IF(基本工資設定!$B$3&gt;$L184,1,0)),1,0)</f>
        <v>0</v>
      </c>
    </row>
    <row r="185" spans="1:27" ht="14.25">
      <c r="A185" s="19">
        <f t="shared" si="2"/>
        <v>183</v>
      </c>
      <c r="B185" s="8"/>
      <c r="C185" s="8"/>
      <c r="D185" s="9"/>
      <c r="E185" s="8"/>
      <c r="F185" s="8"/>
      <c r="G185" s="8"/>
      <c r="H185" s="9"/>
      <c r="I185" s="9"/>
      <c r="J185" s="9"/>
      <c r="K185" s="8"/>
      <c r="L185" s="10"/>
      <c r="M185" s="19" t="b">
        <f t="shared" si="0"/>
        <v>0</v>
      </c>
      <c r="N185" s="19">
        <f>IF(AND($M185,IF($H185&lt;=DATE(身障定額檢核總表!$F$7,身障定額檢核總表!$F$8,1),1,0)),1,0)</f>
        <v>0</v>
      </c>
      <c r="O185" s="19">
        <f>IF(AND(ISBLANK($I185),$M185),1,IF($E185="1.公保",
IF($I185&gt;DATE(身障定額檢核總表!$F$7,身障定額檢核總表!$F$8,1),1,0),
IF($I185&gt;=DATE(身障定額檢核總表!$F$7,身障定額檢核總表!$F$8,1),1,0)))</f>
        <v>0</v>
      </c>
      <c r="P185" s="19">
        <f>IF(AND($M185,IF($J185&lt;=DATE(身障定額檢核總表!$F$7,身障定額檢核總表!$F$8,1),1,0)),1,0)</f>
        <v>0</v>
      </c>
      <c r="Q185" s="19">
        <f t="shared" si="1"/>
        <v>0</v>
      </c>
      <c r="R185" s="19">
        <f>IF(AND($Q185,OR(IF($G185="3.重度",1,0),IF($G185="4.極重度",1,0)),IF($K185="全時",1,0),IF($L185&gt;=基本工資設定!$B$2,1,0)),1,0)</f>
        <v>0</v>
      </c>
      <c r="S185" s="19">
        <f>IF(AND($Q185,OR(IF($G185="3.重度",1,0),IF($G185="4.極重度",1,0)),IF($K185="全時",1,0),IF(基本工資設定!$B$2&gt;$L185,1,0)),1,0)</f>
        <v>0</v>
      </c>
      <c r="T185" s="19">
        <f>IF(AND($Q185,OR(IF($G185="3.重度",1,0),IF($G185="4.極重度",1,0)),IF($K185="部分工時",1,0),IF($L185&gt;=基本工資設定!$B$2,1,0)),1,0)</f>
        <v>0</v>
      </c>
      <c r="U185" s="19">
        <f>IF(AND($Q185,OR(IF($G185="3.重度",1,0),IF($G185="4.極重度",1,0)),IF($K185="部分工時",1,0),IF(AND(基本工資設定!$B$2&gt;$L185,$L185&gt;=基本工資設定!$B$3),1,0)),1,0)</f>
        <v>0</v>
      </c>
      <c r="V185" s="19">
        <f>IF(AND($Q185,OR(IF($G185="3.重度",1,0),IF($G185="4.極重度",1,0)),IF($K185="部分工時",1,0),IF(基本工資設定!$B$3&gt;$L185,1,0)),1,0)</f>
        <v>0</v>
      </c>
      <c r="W185" s="19">
        <f>IF(AND($Q185,OR(IF($G185="1.輕度",1,0),IF($G185="2.中度",1,0)),IF($K185="全時",1,0),IF($L185&gt;=基本工資設定!$B$2,1,0)),1,0)</f>
        <v>0</v>
      </c>
      <c r="X185" s="19">
        <f>IF(AND($Q185,OR(IF($G185="1.輕度",1,0),IF($G185="2.中度",1,0)),IF($K185="全時",1,0),IF(基本工資設定!$B$2&gt;$L185,1,0)),1,0)</f>
        <v>0</v>
      </c>
      <c r="Y185" s="19">
        <f>IF(AND($Q185,OR(IF($G185="1.輕度",1,0),IF($G185="2.中度",1,0)),IF($K185="部分工時",1,0),IF($L185&gt;=基本工資設定!$B$2,1,0)),1,0)</f>
        <v>0</v>
      </c>
      <c r="Z185" s="19">
        <f>IF(AND($Q185,OR(IF($G185="1.輕度",1,0),IF($G185="2.中度",1,0)),IF($K185="部分工時",1,0),IF(AND(基本工資設定!$B$2&gt;$L185,$L185&gt;=基本工資設定!$B$3),1,0)),1,0)</f>
        <v>0</v>
      </c>
      <c r="AA185" s="19">
        <f>IF(AND($Q185,OR(IF($G185="1.輕度",1,0),IF($G185="2.中度",1,0)),IF($K185="部分工時",1,0),IF(基本工資設定!$B$3&gt;$L185,1,0)),1,0)</f>
        <v>0</v>
      </c>
    </row>
    <row r="186" spans="1:27" ht="14.25">
      <c r="A186" s="19">
        <f t="shared" si="2"/>
        <v>184</v>
      </c>
      <c r="B186" s="8"/>
      <c r="C186" s="8"/>
      <c r="D186" s="9"/>
      <c r="E186" s="8"/>
      <c r="F186" s="8"/>
      <c r="G186" s="8"/>
      <c r="H186" s="9"/>
      <c r="I186" s="9"/>
      <c r="J186" s="9"/>
      <c r="K186" s="8"/>
      <c r="L186" s="10"/>
      <c r="M186" s="19" t="b">
        <f t="shared" si="0"/>
        <v>0</v>
      </c>
      <c r="N186" s="19">
        <f>IF(AND($M186,IF($H186&lt;=DATE(身障定額檢核總表!$F$7,身障定額檢核總表!$F$8,1),1,0)),1,0)</f>
        <v>0</v>
      </c>
      <c r="O186" s="19">
        <f>IF(AND(ISBLANK($I186),$M186),1,IF($E186="1.公保",
IF($I186&gt;DATE(身障定額檢核總表!$F$7,身障定額檢核總表!$F$8,1),1,0),
IF($I186&gt;=DATE(身障定額檢核總表!$F$7,身障定額檢核總表!$F$8,1),1,0)))</f>
        <v>0</v>
      </c>
      <c r="P186" s="19">
        <f>IF(AND($M186,IF($J186&lt;=DATE(身障定額檢核總表!$F$7,身障定額檢核總表!$F$8,1),1,0)),1,0)</f>
        <v>0</v>
      </c>
      <c r="Q186" s="19">
        <f t="shared" si="1"/>
        <v>0</v>
      </c>
      <c r="R186" s="19">
        <f>IF(AND($Q186,OR(IF($G186="3.重度",1,0),IF($G186="4.極重度",1,0)),IF($K186="全時",1,0),IF($L186&gt;=基本工資設定!$B$2,1,0)),1,0)</f>
        <v>0</v>
      </c>
      <c r="S186" s="19">
        <f>IF(AND($Q186,OR(IF($G186="3.重度",1,0),IF($G186="4.極重度",1,0)),IF($K186="全時",1,0),IF(基本工資設定!$B$2&gt;$L186,1,0)),1,0)</f>
        <v>0</v>
      </c>
      <c r="T186" s="19">
        <f>IF(AND($Q186,OR(IF($G186="3.重度",1,0),IF($G186="4.極重度",1,0)),IF($K186="部分工時",1,0),IF($L186&gt;=基本工資設定!$B$2,1,0)),1,0)</f>
        <v>0</v>
      </c>
      <c r="U186" s="19">
        <f>IF(AND($Q186,OR(IF($G186="3.重度",1,0),IF($G186="4.極重度",1,0)),IF($K186="部分工時",1,0),IF(AND(基本工資設定!$B$2&gt;$L186,$L186&gt;=基本工資設定!$B$3),1,0)),1,0)</f>
        <v>0</v>
      </c>
      <c r="V186" s="19">
        <f>IF(AND($Q186,OR(IF($G186="3.重度",1,0),IF($G186="4.極重度",1,0)),IF($K186="部分工時",1,0),IF(基本工資設定!$B$3&gt;$L186,1,0)),1,0)</f>
        <v>0</v>
      </c>
      <c r="W186" s="19">
        <f>IF(AND($Q186,OR(IF($G186="1.輕度",1,0),IF($G186="2.中度",1,0)),IF($K186="全時",1,0),IF($L186&gt;=基本工資設定!$B$2,1,0)),1,0)</f>
        <v>0</v>
      </c>
      <c r="X186" s="19">
        <f>IF(AND($Q186,OR(IF($G186="1.輕度",1,0),IF($G186="2.中度",1,0)),IF($K186="全時",1,0),IF(基本工資設定!$B$2&gt;$L186,1,0)),1,0)</f>
        <v>0</v>
      </c>
      <c r="Y186" s="19">
        <f>IF(AND($Q186,OR(IF($G186="1.輕度",1,0),IF($G186="2.中度",1,0)),IF($K186="部分工時",1,0),IF($L186&gt;=基本工資設定!$B$2,1,0)),1,0)</f>
        <v>0</v>
      </c>
      <c r="Z186" s="19">
        <f>IF(AND($Q186,OR(IF($G186="1.輕度",1,0),IF($G186="2.中度",1,0)),IF($K186="部分工時",1,0),IF(AND(基本工資設定!$B$2&gt;$L186,$L186&gt;=基本工資設定!$B$3),1,0)),1,0)</f>
        <v>0</v>
      </c>
      <c r="AA186" s="19">
        <f>IF(AND($Q186,OR(IF($G186="1.輕度",1,0),IF($G186="2.中度",1,0)),IF($K186="部分工時",1,0),IF(基本工資設定!$B$3&gt;$L186,1,0)),1,0)</f>
        <v>0</v>
      </c>
    </row>
    <row r="187" spans="1:27" ht="14.25">
      <c r="A187" s="19">
        <f t="shared" si="2"/>
        <v>185</v>
      </c>
      <c r="B187" s="8"/>
      <c r="C187" s="8"/>
      <c r="D187" s="9"/>
      <c r="E187" s="8"/>
      <c r="F187" s="8"/>
      <c r="G187" s="8"/>
      <c r="H187" s="9"/>
      <c r="I187" s="9"/>
      <c r="J187" s="9"/>
      <c r="K187" s="8"/>
      <c r="L187" s="10"/>
      <c r="M187" s="19" t="b">
        <f t="shared" si="0"/>
        <v>0</v>
      </c>
      <c r="N187" s="19">
        <f>IF(AND($M187,IF($H187&lt;=DATE(身障定額檢核總表!$F$7,身障定額檢核總表!$F$8,1),1,0)),1,0)</f>
        <v>0</v>
      </c>
      <c r="O187" s="19">
        <f>IF(AND(ISBLANK($I187),$M187),1,IF($E187="1.公保",
IF($I187&gt;DATE(身障定額檢核總表!$F$7,身障定額檢核總表!$F$8,1),1,0),
IF($I187&gt;=DATE(身障定額檢核總表!$F$7,身障定額檢核總表!$F$8,1),1,0)))</f>
        <v>0</v>
      </c>
      <c r="P187" s="19">
        <f>IF(AND($M187,IF($J187&lt;=DATE(身障定額檢核總表!$F$7,身障定額檢核總表!$F$8,1),1,0)),1,0)</f>
        <v>0</v>
      </c>
      <c r="Q187" s="19">
        <f t="shared" si="1"/>
        <v>0</v>
      </c>
      <c r="R187" s="19">
        <f>IF(AND($Q187,OR(IF($G187="3.重度",1,0),IF($G187="4.極重度",1,0)),IF($K187="全時",1,0),IF($L187&gt;=基本工資設定!$B$2,1,0)),1,0)</f>
        <v>0</v>
      </c>
      <c r="S187" s="19">
        <f>IF(AND($Q187,OR(IF($G187="3.重度",1,0),IF($G187="4.極重度",1,0)),IF($K187="全時",1,0),IF(基本工資設定!$B$2&gt;$L187,1,0)),1,0)</f>
        <v>0</v>
      </c>
      <c r="T187" s="19">
        <f>IF(AND($Q187,OR(IF($G187="3.重度",1,0),IF($G187="4.極重度",1,0)),IF($K187="部分工時",1,0),IF($L187&gt;=基本工資設定!$B$2,1,0)),1,0)</f>
        <v>0</v>
      </c>
      <c r="U187" s="19">
        <f>IF(AND($Q187,OR(IF($G187="3.重度",1,0),IF($G187="4.極重度",1,0)),IF($K187="部分工時",1,0),IF(AND(基本工資設定!$B$2&gt;$L187,$L187&gt;=基本工資設定!$B$3),1,0)),1,0)</f>
        <v>0</v>
      </c>
      <c r="V187" s="19">
        <f>IF(AND($Q187,OR(IF($G187="3.重度",1,0),IF($G187="4.極重度",1,0)),IF($K187="部分工時",1,0),IF(基本工資設定!$B$3&gt;$L187,1,0)),1,0)</f>
        <v>0</v>
      </c>
      <c r="W187" s="19">
        <f>IF(AND($Q187,OR(IF($G187="1.輕度",1,0),IF($G187="2.中度",1,0)),IF($K187="全時",1,0),IF($L187&gt;=基本工資設定!$B$2,1,0)),1,0)</f>
        <v>0</v>
      </c>
      <c r="X187" s="19">
        <f>IF(AND($Q187,OR(IF($G187="1.輕度",1,0),IF($G187="2.中度",1,0)),IF($K187="全時",1,0),IF(基本工資設定!$B$2&gt;$L187,1,0)),1,0)</f>
        <v>0</v>
      </c>
      <c r="Y187" s="19">
        <f>IF(AND($Q187,OR(IF($G187="1.輕度",1,0),IF($G187="2.中度",1,0)),IF($K187="部分工時",1,0),IF($L187&gt;=基本工資設定!$B$2,1,0)),1,0)</f>
        <v>0</v>
      </c>
      <c r="Z187" s="19">
        <f>IF(AND($Q187,OR(IF($G187="1.輕度",1,0),IF($G187="2.中度",1,0)),IF($K187="部分工時",1,0),IF(AND(基本工資設定!$B$2&gt;$L187,$L187&gt;=基本工資設定!$B$3),1,0)),1,0)</f>
        <v>0</v>
      </c>
      <c r="AA187" s="19">
        <f>IF(AND($Q187,OR(IF($G187="1.輕度",1,0),IF($G187="2.中度",1,0)),IF($K187="部分工時",1,0),IF(基本工資設定!$B$3&gt;$L187,1,0)),1,0)</f>
        <v>0</v>
      </c>
    </row>
    <row r="188" spans="1:27" ht="14.25">
      <c r="A188" s="19">
        <f t="shared" si="2"/>
        <v>186</v>
      </c>
      <c r="B188" s="8"/>
      <c r="C188" s="8"/>
      <c r="D188" s="9"/>
      <c r="E188" s="8"/>
      <c r="F188" s="8"/>
      <c r="G188" s="8"/>
      <c r="H188" s="9"/>
      <c r="I188" s="9"/>
      <c r="J188" s="9"/>
      <c r="K188" s="8"/>
      <c r="L188" s="10"/>
      <c r="M188" s="19" t="b">
        <f t="shared" si="0"/>
        <v>0</v>
      </c>
      <c r="N188" s="19">
        <f>IF(AND($M188,IF($H188&lt;=DATE(身障定額檢核總表!$F$7,身障定額檢核總表!$F$8,1),1,0)),1,0)</f>
        <v>0</v>
      </c>
      <c r="O188" s="19">
        <f>IF(AND(ISBLANK($I188),$M188),1,IF($E188="1.公保",
IF($I188&gt;DATE(身障定額檢核總表!$F$7,身障定額檢核總表!$F$8,1),1,0),
IF($I188&gt;=DATE(身障定額檢核總表!$F$7,身障定額檢核總表!$F$8,1),1,0)))</f>
        <v>0</v>
      </c>
      <c r="P188" s="19">
        <f>IF(AND($M188,IF($J188&lt;=DATE(身障定額檢核總表!$F$7,身障定額檢核總表!$F$8,1),1,0)),1,0)</f>
        <v>0</v>
      </c>
      <c r="Q188" s="19">
        <f t="shared" si="1"/>
        <v>0</v>
      </c>
      <c r="R188" s="19">
        <f>IF(AND($Q188,OR(IF($G188="3.重度",1,0),IF($G188="4.極重度",1,0)),IF($K188="全時",1,0),IF($L188&gt;=基本工資設定!$B$2,1,0)),1,0)</f>
        <v>0</v>
      </c>
      <c r="S188" s="19">
        <f>IF(AND($Q188,OR(IF($G188="3.重度",1,0),IF($G188="4.極重度",1,0)),IF($K188="全時",1,0),IF(基本工資設定!$B$2&gt;$L188,1,0)),1,0)</f>
        <v>0</v>
      </c>
      <c r="T188" s="19">
        <f>IF(AND($Q188,OR(IF($G188="3.重度",1,0),IF($G188="4.極重度",1,0)),IF($K188="部分工時",1,0),IF($L188&gt;=基本工資設定!$B$2,1,0)),1,0)</f>
        <v>0</v>
      </c>
      <c r="U188" s="19">
        <f>IF(AND($Q188,OR(IF($G188="3.重度",1,0),IF($G188="4.極重度",1,0)),IF($K188="部分工時",1,0),IF(AND(基本工資設定!$B$2&gt;$L188,$L188&gt;=基本工資設定!$B$3),1,0)),1,0)</f>
        <v>0</v>
      </c>
      <c r="V188" s="19">
        <f>IF(AND($Q188,OR(IF($G188="3.重度",1,0),IF($G188="4.極重度",1,0)),IF($K188="部分工時",1,0),IF(基本工資設定!$B$3&gt;$L188,1,0)),1,0)</f>
        <v>0</v>
      </c>
      <c r="W188" s="19">
        <f>IF(AND($Q188,OR(IF($G188="1.輕度",1,0),IF($G188="2.中度",1,0)),IF($K188="全時",1,0),IF($L188&gt;=基本工資設定!$B$2,1,0)),1,0)</f>
        <v>0</v>
      </c>
      <c r="X188" s="19">
        <f>IF(AND($Q188,OR(IF($G188="1.輕度",1,0),IF($G188="2.中度",1,0)),IF($K188="全時",1,0),IF(基本工資設定!$B$2&gt;$L188,1,0)),1,0)</f>
        <v>0</v>
      </c>
      <c r="Y188" s="19">
        <f>IF(AND($Q188,OR(IF($G188="1.輕度",1,0),IF($G188="2.中度",1,0)),IF($K188="部分工時",1,0),IF($L188&gt;=基本工資設定!$B$2,1,0)),1,0)</f>
        <v>0</v>
      </c>
      <c r="Z188" s="19">
        <f>IF(AND($Q188,OR(IF($G188="1.輕度",1,0),IF($G188="2.中度",1,0)),IF($K188="部分工時",1,0),IF(AND(基本工資設定!$B$2&gt;$L188,$L188&gt;=基本工資設定!$B$3),1,0)),1,0)</f>
        <v>0</v>
      </c>
      <c r="AA188" s="19">
        <f>IF(AND($Q188,OR(IF($G188="1.輕度",1,0),IF($G188="2.中度",1,0)),IF($K188="部分工時",1,0),IF(基本工資設定!$B$3&gt;$L188,1,0)),1,0)</f>
        <v>0</v>
      </c>
    </row>
    <row r="189" spans="1:27" ht="14.25">
      <c r="A189" s="19">
        <f t="shared" si="2"/>
        <v>187</v>
      </c>
      <c r="B189" s="8"/>
      <c r="C189" s="8"/>
      <c r="D189" s="9"/>
      <c r="E189" s="8"/>
      <c r="F189" s="8"/>
      <c r="G189" s="8"/>
      <c r="H189" s="9"/>
      <c r="I189" s="9"/>
      <c r="J189" s="9"/>
      <c r="K189" s="8"/>
      <c r="L189" s="10"/>
      <c r="M189" s="19" t="b">
        <f t="shared" si="0"/>
        <v>0</v>
      </c>
      <c r="N189" s="19">
        <f>IF(AND($M189,IF($H189&lt;=DATE(身障定額檢核總表!$F$7,身障定額檢核總表!$F$8,1),1,0)),1,0)</f>
        <v>0</v>
      </c>
      <c r="O189" s="19">
        <f>IF(AND(ISBLANK($I189),$M189),1,IF($E189="1.公保",
IF($I189&gt;DATE(身障定額檢核總表!$F$7,身障定額檢核總表!$F$8,1),1,0),
IF($I189&gt;=DATE(身障定額檢核總表!$F$7,身障定額檢核總表!$F$8,1),1,0)))</f>
        <v>0</v>
      </c>
      <c r="P189" s="19">
        <f>IF(AND($M189,IF($J189&lt;=DATE(身障定額檢核總表!$F$7,身障定額檢核總表!$F$8,1),1,0)),1,0)</f>
        <v>0</v>
      </c>
      <c r="Q189" s="19">
        <f t="shared" si="1"/>
        <v>0</v>
      </c>
      <c r="R189" s="19">
        <f>IF(AND($Q189,OR(IF($G189="3.重度",1,0),IF($G189="4.極重度",1,0)),IF($K189="全時",1,0),IF($L189&gt;=基本工資設定!$B$2,1,0)),1,0)</f>
        <v>0</v>
      </c>
      <c r="S189" s="19">
        <f>IF(AND($Q189,OR(IF($G189="3.重度",1,0),IF($G189="4.極重度",1,0)),IF($K189="全時",1,0),IF(基本工資設定!$B$2&gt;$L189,1,0)),1,0)</f>
        <v>0</v>
      </c>
      <c r="T189" s="19">
        <f>IF(AND($Q189,OR(IF($G189="3.重度",1,0),IF($G189="4.極重度",1,0)),IF($K189="部分工時",1,0),IF($L189&gt;=基本工資設定!$B$2,1,0)),1,0)</f>
        <v>0</v>
      </c>
      <c r="U189" s="19">
        <f>IF(AND($Q189,OR(IF($G189="3.重度",1,0),IF($G189="4.極重度",1,0)),IF($K189="部分工時",1,0),IF(AND(基本工資設定!$B$2&gt;$L189,$L189&gt;=基本工資設定!$B$3),1,0)),1,0)</f>
        <v>0</v>
      </c>
      <c r="V189" s="19">
        <f>IF(AND($Q189,OR(IF($G189="3.重度",1,0),IF($G189="4.極重度",1,0)),IF($K189="部分工時",1,0),IF(基本工資設定!$B$3&gt;$L189,1,0)),1,0)</f>
        <v>0</v>
      </c>
      <c r="W189" s="19">
        <f>IF(AND($Q189,OR(IF($G189="1.輕度",1,0),IF($G189="2.中度",1,0)),IF($K189="全時",1,0),IF($L189&gt;=基本工資設定!$B$2,1,0)),1,0)</f>
        <v>0</v>
      </c>
      <c r="X189" s="19">
        <f>IF(AND($Q189,OR(IF($G189="1.輕度",1,0),IF($G189="2.中度",1,0)),IF($K189="全時",1,0),IF(基本工資設定!$B$2&gt;$L189,1,0)),1,0)</f>
        <v>0</v>
      </c>
      <c r="Y189" s="19">
        <f>IF(AND($Q189,OR(IF($G189="1.輕度",1,0),IF($G189="2.中度",1,0)),IF($K189="部分工時",1,0),IF($L189&gt;=基本工資設定!$B$2,1,0)),1,0)</f>
        <v>0</v>
      </c>
      <c r="Z189" s="19">
        <f>IF(AND($Q189,OR(IF($G189="1.輕度",1,0),IF($G189="2.中度",1,0)),IF($K189="部分工時",1,0),IF(AND(基本工資設定!$B$2&gt;$L189,$L189&gt;=基本工資設定!$B$3),1,0)),1,0)</f>
        <v>0</v>
      </c>
      <c r="AA189" s="19">
        <f>IF(AND($Q189,OR(IF($G189="1.輕度",1,0),IF($G189="2.中度",1,0)),IF($K189="部分工時",1,0),IF(基本工資設定!$B$3&gt;$L189,1,0)),1,0)</f>
        <v>0</v>
      </c>
    </row>
    <row r="190" spans="1:27" ht="14.25">
      <c r="A190" s="19">
        <f t="shared" si="2"/>
        <v>188</v>
      </c>
      <c r="B190" s="8"/>
      <c r="C190" s="8"/>
      <c r="D190" s="9"/>
      <c r="E190" s="8"/>
      <c r="F190" s="8"/>
      <c r="G190" s="8"/>
      <c r="H190" s="9"/>
      <c r="I190" s="9"/>
      <c r="J190" s="9"/>
      <c r="K190" s="8"/>
      <c r="L190" s="10"/>
      <c r="M190" s="19" t="b">
        <f t="shared" si="0"/>
        <v>0</v>
      </c>
      <c r="N190" s="19">
        <f>IF(AND($M190,IF($H190&lt;=DATE(身障定額檢核總表!$F$7,身障定額檢核總表!$F$8,1),1,0)),1,0)</f>
        <v>0</v>
      </c>
      <c r="O190" s="19">
        <f>IF(AND(ISBLANK($I190),$M190),1,IF($E190="1.公保",
IF($I190&gt;DATE(身障定額檢核總表!$F$7,身障定額檢核總表!$F$8,1),1,0),
IF($I190&gt;=DATE(身障定額檢核總表!$F$7,身障定額檢核總表!$F$8,1),1,0)))</f>
        <v>0</v>
      </c>
      <c r="P190" s="19">
        <f>IF(AND($M190,IF($J190&lt;=DATE(身障定額檢核總表!$F$7,身障定額檢核總表!$F$8,1),1,0)),1,0)</f>
        <v>0</v>
      </c>
      <c r="Q190" s="19">
        <f t="shared" si="1"/>
        <v>0</v>
      </c>
      <c r="R190" s="19">
        <f>IF(AND($Q190,OR(IF($G190="3.重度",1,0),IF($G190="4.極重度",1,0)),IF($K190="全時",1,0),IF($L190&gt;=基本工資設定!$B$2,1,0)),1,0)</f>
        <v>0</v>
      </c>
      <c r="S190" s="19">
        <f>IF(AND($Q190,OR(IF($G190="3.重度",1,0),IF($G190="4.極重度",1,0)),IF($K190="全時",1,0),IF(基本工資設定!$B$2&gt;$L190,1,0)),1,0)</f>
        <v>0</v>
      </c>
      <c r="T190" s="19">
        <f>IF(AND($Q190,OR(IF($G190="3.重度",1,0),IF($G190="4.極重度",1,0)),IF($K190="部分工時",1,0),IF($L190&gt;=基本工資設定!$B$2,1,0)),1,0)</f>
        <v>0</v>
      </c>
      <c r="U190" s="19">
        <f>IF(AND($Q190,OR(IF($G190="3.重度",1,0),IF($G190="4.極重度",1,0)),IF($K190="部分工時",1,0),IF(AND(基本工資設定!$B$2&gt;$L190,$L190&gt;=基本工資設定!$B$3),1,0)),1,0)</f>
        <v>0</v>
      </c>
      <c r="V190" s="19">
        <f>IF(AND($Q190,OR(IF($G190="3.重度",1,0),IF($G190="4.極重度",1,0)),IF($K190="部分工時",1,0),IF(基本工資設定!$B$3&gt;$L190,1,0)),1,0)</f>
        <v>0</v>
      </c>
      <c r="W190" s="19">
        <f>IF(AND($Q190,OR(IF($G190="1.輕度",1,0),IF($G190="2.中度",1,0)),IF($K190="全時",1,0),IF($L190&gt;=基本工資設定!$B$2,1,0)),1,0)</f>
        <v>0</v>
      </c>
      <c r="X190" s="19">
        <f>IF(AND($Q190,OR(IF($G190="1.輕度",1,0),IF($G190="2.中度",1,0)),IF($K190="全時",1,0),IF(基本工資設定!$B$2&gt;$L190,1,0)),1,0)</f>
        <v>0</v>
      </c>
      <c r="Y190" s="19">
        <f>IF(AND($Q190,OR(IF($G190="1.輕度",1,0),IF($G190="2.中度",1,0)),IF($K190="部分工時",1,0),IF($L190&gt;=基本工資設定!$B$2,1,0)),1,0)</f>
        <v>0</v>
      </c>
      <c r="Z190" s="19">
        <f>IF(AND($Q190,OR(IF($G190="1.輕度",1,0),IF($G190="2.中度",1,0)),IF($K190="部分工時",1,0),IF(AND(基本工資設定!$B$2&gt;$L190,$L190&gt;=基本工資設定!$B$3),1,0)),1,0)</f>
        <v>0</v>
      </c>
      <c r="AA190" s="19">
        <f>IF(AND($Q190,OR(IF($G190="1.輕度",1,0),IF($G190="2.中度",1,0)),IF($K190="部分工時",1,0),IF(基本工資設定!$B$3&gt;$L190,1,0)),1,0)</f>
        <v>0</v>
      </c>
    </row>
    <row r="191" spans="1:27" ht="14.25">
      <c r="A191" s="19">
        <f t="shared" si="2"/>
        <v>189</v>
      </c>
      <c r="B191" s="8"/>
      <c r="C191" s="8"/>
      <c r="D191" s="9"/>
      <c r="E191" s="8"/>
      <c r="F191" s="8"/>
      <c r="G191" s="8"/>
      <c r="H191" s="9"/>
      <c r="I191" s="9"/>
      <c r="J191" s="9"/>
      <c r="K191" s="8"/>
      <c r="L191" s="10"/>
      <c r="M191" s="19" t="b">
        <f t="shared" si="0"/>
        <v>0</v>
      </c>
      <c r="N191" s="19">
        <f>IF(AND($M191,IF($H191&lt;=DATE(身障定額檢核總表!$F$7,身障定額檢核總表!$F$8,1),1,0)),1,0)</f>
        <v>0</v>
      </c>
      <c r="O191" s="19">
        <f>IF(AND(ISBLANK($I191),$M191),1,IF($E191="1.公保",
IF($I191&gt;DATE(身障定額檢核總表!$F$7,身障定額檢核總表!$F$8,1),1,0),
IF($I191&gt;=DATE(身障定額檢核總表!$F$7,身障定額檢核總表!$F$8,1),1,0)))</f>
        <v>0</v>
      </c>
      <c r="P191" s="19">
        <f>IF(AND($M191,IF($J191&lt;=DATE(身障定額檢核總表!$F$7,身障定額檢核總表!$F$8,1),1,0)),1,0)</f>
        <v>0</v>
      </c>
      <c r="Q191" s="19">
        <f t="shared" si="1"/>
        <v>0</v>
      </c>
      <c r="R191" s="19">
        <f>IF(AND($Q191,OR(IF($G191="3.重度",1,0),IF($G191="4.極重度",1,0)),IF($K191="全時",1,0),IF($L191&gt;=基本工資設定!$B$2,1,0)),1,0)</f>
        <v>0</v>
      </c>
      <c r="S191" s="19">
        <f>IF(AND($Q191,OR(IF($G191="3.重度",1,0),IF($G191="4.極重度",1,0)),IF($K191="全時",1,0),IF(基本工資設定!$B$2&gt;$L191,1,0)),1,0)</f>
        <v>0</v>
      </c>
      <c r="T191" s="19">
        <f>IF(AND($Q191,OR(IF($G191="3.重度",1,0),IF($G191="4.極重度",1,0)),IF($K191="部分工時",1,0),IF($L191&gt;=基本工資設定!$B$2,1,0)),1,0)</f>
        <v>0</v>
      </c>
      <c r="U191" s="19">
        <f>IF(AND($Q191,OR(IF($G191="3.重度",1,0),IF($G191="4.極重度",1,0)),IF($K191="部分工時",1,0),IF(AND(基本工資設定!$B$2&gt;$L191,$L191&gt;=基本工資設定!$B$3),1,0)),1,0)</f>
        <v>0</v>
      </c>
      <c r="V191" s="19">
        <f>IF(AND($Q191,OR(IF($G191="3.重度",1,0),IF($G191="4.極重度",1,0)),IF($K191="部分工時",1,0),IF(基本工資設定!$B$3&gt;$L191,1,0)),1,0)</f>
        <v>0</v>
      </c>
      <c r="W191" s="19">
        <f>IF(AND($Q191,OR(IF($G191="1.輕度",1,0),IF($G191="2.中度",1,0)),IF($K191="全時",1,0),IF($L191&gt;=基本工資設定!$B$2,1,0)),1,0)</f>
        <v>0</v>
      </c>
      <c r="X191" s="19">
        <f>IF(AND($Q191,OR(IF($G191="1.輕度",1,0),IF($G191="2.中度",1,0)),IF($K191="全時",1,0),IF(基本工資設定!$B$2&gt;$L191,1,0)),1,0)</f>
        <v>0</v>
      </c>
      <c r="Y191" s="19">
        <f>IF(AND($Q191,OR(IF($G191="1.輕度",1,0),IF($G191="2.中度",1,0)),IF($K191="部分工時",1,0),IF($L191&gt;=基本工資設定!$B$2,1,0)),1,0)</f>
        <v>0</v>
      </c>
      <c r="Z191" s="19">
        <f>IF(AND($Q191,OR(IF($G191="1.輕度",1,0),IF($G191="2.中度",1,0)),IF($K191="部分工時",1,0),IF(AND(基本工資設定!$B$2&gt;$L191,$L191&gt;=基本工資設定!$B$3),1,0)),1,0)</f>
        <v>0</v>
      </c>
      <c r="AA191" s="19">
        <f>IF(AND($Q191,OR(IF($G191="1.輕度",1,0),IF($G191="2.中度",1,0)),IF($K191="部分工時",1,0),IF(基本工資設定!$B$3&gt;$L191,1,0)),1,0)</f>
        <v>0</v>
      </c>
    </row>
    <row r="192" spans="1:27" ht="14.25">
      <c r="A192" s="19">
        <f t="shared" si="2"/>
        <v>190</v>
      </c>
      <c r="B192" s="8"/>
      <c r="C192" s="8"/>
      <c r="D192" s="9"/>
      <c r="E192" s="8"/>
      <c r="F192" s="8"/>
      <c r="G192" s="8"/>
      <c r="H192" s="9"/>
      <c r="I192" s="9"/>
      <c r="J192" s="9"/>
      <c r="K192" s="8"/>
      <c r="L192" s="10"/>
      <c r="M192" s="19" t="b">
        <f t="shared" si="0"/>
        <v>0</v>
      </c>
      <c r="N192" s="19">
        <f>IF(AND($M192,IF($H192&lt;=DATE(身障定額檢核總表!$F$7,身障定額檢核總表!$F$8,1),1,0)),1,0)</f>
        <v>0</v>
      </c>
      <c r="O192" s="19">
        <f>IF(AND(ISBLANK($I192),$M192),1,IF($E192="1.公保",
IF($I192&gt;DATE(身障定額檢核總表!$F$7,身障定額檢核總表!$F$8,1),1,0),
IF($I192&gt;=DATE(身障定額檢核總表!$F$7,身障定額檢核總表!$F$8,1),1,0)))</f>
        <v>0</v>
      </c>
      <c r="P192" s="19">
        <f>IF(AND($M192,IF($J192&lt;=DATE(身障定額檢核總表!$F$7,身障定額檢核總表!$F$8,1),1,0)),1,0)</f>
        <v>0</v>
      </c>
      <c r="Q192" s="19">
        <f t="shared" si="1"/>
        <v>0</v>
      </c>
      <c r="R192" s="19">
        <f>IF(AND($Q192,OR(IF($G192="3.重度",1,0),IF($G192="4.極重度",1,0)),IF($K192="全時",1,0),IF($L192&gt;=基本工資設定!$B$2,1,0)),1,0)</f>
        <v>0</v>
      </c>
      <c r="S192" s="19">
        <f>IF(AND($Q192,OR(IF($G192="3.重度",1,0),IF($G192="4.極重度",1,0)),IF($K192="全時",1,0),IF(基本工資設定!$B$2&gt;$L192,1,0)),1,0)</f>
        <v>0</v>
      </c>
      <c r="T192" s="19">
        <f>IF(AND($Q192,OR(IF($G192="3.重度",1,0),IF($G192="4.極重度",1,0)),IF($K192="部分工時",1,0),IF($L192&gt;=基本工資設定!$B$2,1,0)),1,0)</f>
        <v>0</v>
      </c>
      <c r="U192" s="19">
        <f>IF(AND($Q192,OR(IF($G192="3.重度",1,0),IF($G192="4.極重度",1,0)),IF($K192="部分工時",1,0),IF(AND(基本工資設定!$B$2&gt;$L192,$L192&gt;=基本工資設定!$B$3),1,0)),1,0)</f>
        <v>0</v>
      </c>
      <c r="V192" s="19">
        <f>IF(AND($Q192,OR(IF($G192="3.重度",1,0),IF($G192="4.極重度",1,0)),IF($K192="部分工時",1,0),IF(基本工資設定!$B$3&gt;$L192,1,0)),1,0)</f>
        <v>0</v>
      </c>
      <c r="W192" s="19">
        <f>IF(AND($Q192,OR(IF($G192="1.輕度",1,0),IF($G192="2.中度",1,0)),IF($K192="全時",1,0),IF($L192&gt;=基本工資設定!$B$2,1,0)),1,0)</f>
        <v>0</v>
      </c>
      <c r="X192" s="19">
        <f>IF(AND($Q192,OR(IF($G192="1.輕度",1,0),IF($G192="2.中度",1,0)),IF($K192="全時",1,0),IF(基本工資設定!$B$2&gt;$L192,1,0)),1,0)</f>
        <v>0</v>
      </c>
      <c r="Y192" s="19">
        <f>IF(AND($Q192,OR(IF($G192="1.輕度",1,0),IF($G192="2.中度",1,0)),IF($K192="部分工時",1,0),IF($L192&gt;=基本工資設定!$B$2,1,0)),1,0)</f>
        <v>0</v>
      </c>
      <c r="Z192" s="19">
        <f>IF(AND($Q192,OR(IF($G192="1.輕度",1,0),IF($G192="2.中度",1,0)),IF($K192="部分工時",1,0),IF(AND(基本工資設定!$B$2&gt;$L192,$L192&gt;=基本工資設定!$B$3),1,0)),1,0)</f>
        <v>0</v>
      </c>
      <c r="AA192" s="19">
        <f>IF(AND($Q192,OR(IF($G192="1.輕度",1,0),IF($G192="2.中度",1,0)),IF($K192="部分工時",1,0),IF(基本工資設定!$B$3&gt;$L192,1,0)),1,0)</f>
        <v>0</v>
      </c>
    </row>
    <row r="193" spans="1:27" ht="14.25">
      <c r="A193" s="19">
        <f t="shared" si="2"/>
        <v>191</v>
      </c>
      <c r="B193" s="8"/>
      <c r="C193" s="8"/>
      <c r="D193" s="9"/>
      <c r="E193" s="8"/>
      <c r="F193" s="8"/>
      <c r="G193" s="8"/>
      <c r="H193" s="9"/>
      <c r="I193" s="9"/>
      <c r="J193" s="9"/>
      <c r="K193" s="8"/>
      <c r="L193" s="10"/>
      <c r="M193" s="19" t="b">
        <f t="shared" si="0"/>
        <v>0</v>
      </c>
      <c r="N193" s="19">
        <f>IF(AND($M193,IF($H193&lt;=DATE(身障定額檢核總表!$F$7,身障定額檢核總表!$F$8,1),1,0)),1,0)</f>
        <v>0</v>
      </c>
      <c r="O193" s="19">
        <f>IF(AND(ISBLANK($I193),$M193),1,IF($E193="1.公保",
IF($I193&gt;DATE(身障定額檢核總表!$F$7,身障定額檢核總表!$F$8,1),1,0),
IF($I193&gt;=DATE(身障定額檢核總表!$F$7,身障定額檢核總表!$F$8,1),1,0)))</f>
        <v>0</v>
      </c>
      <c r="P193" s="19">
        <f>IF(AND($M193,IF($J193&lt;=DATE(身障定額檢核總表!$F$7,身障定額檢核總表!$F$8,1),1,0)),1,0)</f>
        <v>0</v>
      </c>
      <c r="Q193" s="19">
        <f t="shared" si="1"/>
        <v>0</v>
      </c>
      <c r="R193" s="19">
        <f>IF(AND($Q193,OR(IF($G193="3.重度",1,0),IF($G193="4.極重度",1,0)),IF($K193="全時",1,0),IF($L193&gt;=基本工資設定!$B$2,1,0)),1,0)</f>
        <v>0</v>
      </c>
      <c r="S193" s="19">
        <f>IF(AND($Q193,OR(IF($G193="3.重度",1,0),IF($G193="4.極重度",1,0)),IF($K193="全時",1,0),IF(基本工資設定!$B$2&gt;$L193,1,0)),1,0)</f>
        <v>0</v>
      </c>
      <c r="T193" s="19">
        <f>IF(AND($Q193,OR(IF($G193="3.重度",1,0),IF($G193="4.極重度",1,0)),IF($K193="部分工時",1,0),IF($L193&gt;=基本工資設定!$B$2,1,0)),1,0)</f>
        <v>0</v>
      </c>
      <c r="U193" s="19">
        <f>IF(AND($Q193,OR(IF($G193="3.重度",1,0),IF($G193="4.極重度",1,0)),IF($K193="部分工時",1,0),IF(AND(基本工資設定!$B$2&gt;$L193,$L193&gt;=基本工資設定!$B$3),1,0)),1,0)</f>
        <v>0</v>
      </c>
      <c r="V193" s="19">
        <f>IF(AND($Q193,OR(IF($G193="3.重度",1,0),IF($G193="4.極重度",1,0)),IF($K193="部分工時",1,0),IF(基本工資設定!$B$3&gt;$L193,1,0)),1,0)</f>
        <v>0</v>
      </c>
      <c r="W193" s="19">
        <f>IF(AND($Q193,OR(IF($G193="1.輕度",1,0),IF($G193="2.中度",1,0)),IF($K193="全時",1,0),IF($L193&gt;=基本工資設定!$B$2,1,0)),1,0)</f>
        <v>0</v>
      </c>
      <c r="X193" s="19">
        <f>IF(AND($Q193,OR(IF($G193="1.輕度",1,0),IF($G193="2.中度",1,0)),IF($K193="全時",1,0),IF(基本工資設定!$B$2&gt;$L193,1,0)),1,0)</f>
        <v>0</v>
      </c>
      <c r="Y193" s="19">
        <f>IF(AND($Q193,OR(IF($G193="1.輕度",1,0),IF($G193="2.中度",1,0)),IF($K193="部分工時",1,0),IF($L193&gt;=基本工資設定!$B$2,1,0)),1,0)</f>
        <v>0</v>
      </c>
      <c r="Z193" s="19">
        <f>IF(AND($Q193,OR(IF($G193="1.輕度",1,0),IF($G193="2.中度",1,0)),IF($K193="部分工時",1,0),IF(AND(基本工資設定!$B$2&gt;$L193,$L193&gt;=基本工資設定!$B$3),1,0)),1,0)</f>
        <v>0</v>
      </c>
      <c r="AA193" s="19">
        <f>IF(AND($Q193,OR(IF($G193="1.輕度",1,0),IF($G193="2.中度",1,0)),IF($K193="部分工時",1,0),IF(基本工資設定!$B$3&gt;$L193,1,0)),1,0)</f>
        <v>0</v>
      </c>
    </row>
    <row r="194" spans="1:27" ht="14.25">
      <c r="A194" s="19">
        <f t="shared" si="2"/>
        <v>192</v>
      </c>
      <c r="B194" s="8"/>
      <c r="C194" s="8"/>
      <c r="D194" s="9"/>
      <c r="E194" s="8"/>
      <c r="F194" s="8"/>
      <c r="G194" s="8"/>
      <c r="H194" s="9"/>
      <c r="I194" s="9"/>
      <c r="J194" s="9"/>
      <c r="K194" s="8"/>
      <c r="L194" s="10"/>
      <c r="M194" s="19" t="b">
        <f t="shared" si="0"/>
        <v>0</v>
      </c>
      <c r="N194" s="19">
        <f>IF(AND($M194,IF($H194&lt;=DATE(身障定額檢核總表!$F$7,身障定額檢核總表!$F$8,1),1,0)),1,0)</f>
        <v>0</v>
      </c>
      <c r="O194" s="19">
        <f>IF(AND(ISBLANK($I194),$M194),1,IF($E194="1.公保",
IF($I194&gt;DATE(身障定額檢核總表!$F$7,身障定額檢核總表!$F$8,1),1,0),
IF($I194&gt;=DATE(身障定額檢核總表!$F$7,身障定額檢核總表!$F$8,1),1,0)))</f>
        <v>0</v>
      </c>
      <c r="P194" s="19">
        <f>IF(AND($M194,IF($J194&lt;=DATE(身障定額檢核總表!$F$7,身障定額檢核總表!$F$8,1),1,0)),1,0)</f>
        <v>0</v>
      </c>
      <c r="Q194" s="19">
        <f t="shared" si="1"/>
        <v>0</v>
      </c>
      <c r="R194" s="19">
        <f>IF(AND($Q194,OR(IF($G194="3.重度",1,0),IF($G194="4.極重度",1,0)),IF($K194="全時",1,0),IF($L194&gt;=基本工資設定!$B$2,1,0)),1,0)</f>
        <v>0</v>
      </c>
      <c r="S194" s="19">
        <f>IF(AND($Q194,OR(IF($G194="3.重度",1,0),IF($G194="4.極重度",1,0)),IF($K194="全時",1,0),IF(基本工資設定!$B$2&gt;$L194,1,0)),1,0)</f>
        <v>0</v>
      </c>
      <c r="T194" s="19">
        <f>IF(AND($Q194,OR(IF($G194="3.重度",1,0),IF($G194="4.極重度",1,0)),IF($K194="部分工時",1,0),IF($L194&gt;=基本工資設定!$B$2,1,0)),1,0)</f>
        <v>0</v>
      </c>
      <c r="U194" s="19">
        <f>IF(AND($Q194,OR(IF($G194="3.重度",1,0),IF($G194="4.極重度",1,0)),IF($K194="部分工時",1,0),IF(AND(基本工資設定!$B$2&gt;$L194,$L194&gt;=基本工資設定!$B$3),1,0)),1,0)</f>
        <v>0</v>
      </c>
      <c r="V194" s="19">
        <f>IF(AND($Q194,OR(IF($G194="3.重度",1,0),IF($G194="4.極重度",1,0)),IF($K194="部分工時",1,0),IF(基本工資設定!$B$3&gt;$L194,1,0)),1,0)</f>
        <v>0</v>
      </c>
      <c r="W194" s="19">
        <f>IF(AND($Q194,OR(IF($G194="1.輕度",1,0),IF($G194="2.中度",1,0)),IF($K194="全時",1,0),IF($L194&gt;=基本工資設定!$B$2,1,0)),1,0)</f>
        <v>0</v>
      </c>
      <c r="X194" s="19">
        <f>IF(AND($Q194,OR(IF($G194="1.輕度",1,0),IF($G194="2.中度",1,0)),IF($K194="全時",1,0),IF(基本工資設定!$B$2&gt;$L194,1,0)),1,0)</f>
        <v>0</v>
      </c>
      <c r="Y194" s="19">
        <f>IF(AND($Q194,OR(IF($G194="1.輕度",1,0),IF($G194="2.中度",1,0)),IF($K194="部分工時",1,0),IF($L194&gt;=基本工資設定!$B$2,1,0)),1,0)</f>
        <v>0</v>
      </c>
      <c r="Z194" s="19">
        <f>IF(AND($Q194,OR(IF($G194="1.輕度",1,0),IF($G194="2.中度",1,0)),IF($K194="部分工時",1,0),IF(AND(基本工資設定!$B$2&gt;$L194,$L194&gt;=基本工資設定!$B$3),1,0)),1,0)</f>
        <v>0</v>
      </c>
      <c r="AA194" s="19">
        <f>IF(AND($Q194,OR(IF($G194="1.輕度",1,0),IF($G194="2.中度",1,0)),IF($K194="部分工時",1,0),IF(基本工資設定!$B$3&gt;$L194,1,0)),1,0)</f>
        <v>0</v>
      </c>
    </row>
    <row r="195" spans="1:27" ht="14.25">
      <c r="A195" s="19">
        <f t="shared" si="2"/>
        <v>193</v>
      </c>
      <c r="B195" s="8"/>
      <c r="C195" s="8"/>
      <c r="D195" s="9"/>
      <c r="E195" s="8"/>
      <c r="F195" s="8"/>
      <c r="G195" s="8"/>
      <c r="H195" s="9"/>
      <c r="I195" s="9"/>
      <c r="J195" s="9"/>
      <c r="K195" s="8"/>
      <c r="L195" s="10"/>
      <c r="M195" s="19" t="b">
        <f t="shared" si="0"/>
        <v>0</v>
      </c>
      <c r="N195" s="19">
        <f>IF(AND($M195,IF($H195&lt;=DATE(身障定額檢核總表!$F$7,身障定額檢核總表!$F$8,1),1,0)),1,0)</f>
        <v>0</v>
      </c>
      <c r="O195" s="19">
        <f>IF(AND(ISBLANK($I195),$M195),1,IF($E195="1.公保",
IF($I195&gt;DATE(身障定額檢核總表!$F$7,身障定額檢核總表!$F$8,1),1,0),
IF($I195&gt;=DATE(身障定額檢核總表!$F$7,身障定額檢核總表!$F$8,1),1,0)))</f>
        <v>0</v>
      </c>
      <c r="P195" s="19">
        <f>IF(AND($M195,IF($J195&lt;=DATE(身障定額檢核總表!$F$7,身障定額檢核總表!$F$8,1),1,0)),1,0)</f>
        <v>0</v>
      </c>
      <c r="Q195" s="19">
        <f t="shared" si="1"/>
        <v>0</v>
      </c>
      <c r="R195" s="19">
        <f>IF(AND($Q195,OR(IF($G195="3.重度",1,0),IF($G195="4.極重度",1,0)),IF($K195="全時",1,0),IF($L195&gt;=基本工資設定!$B$2,1,0)),1,0)</f>
        <v>0</v>
      </c>
      <c r="S195" s="19">
        <f>IF(AND($Q195,OR(IF($G195="3.重度",1,0),IF($G195="4.極重度",1,0)),IF($K195="全時",1,0),IF(基本工資設定!$B$2&gt;$L195,1,0)),1,0)</f>
        <v>0</v>
      </c>
      <c r="T195" s="19">
        <f>IF(AND($Q195,OR(IF($G195="3.重度",1,0),IF($G195="4.極重度",1,0)),IF($K195="部分工時",1,0),IF($L195&gt;=基本工資設定!$B$2,1,0)),1,0)</f>
        <v>0</v>
      </c>
      <c r="U195" s="19">
        <f>IF(AND($Q195,OR(IF($G195="3.重度",1,0),IF($G195="4.極重度",1,0)),IF($K195="部分工時",1,0),IF(AND(基本工資設定!$B$2&gt;$L195,$L195&gt;=基本工資設定!$B$3),1,0)),1,0)</f>
        <v>0</v>
      </c>
      <c r="V195" s="19">
        <f>IF(AND($Q195,OR(IF($G195="3.重度",1,0),IF($G195="4.極重度",1,0)),IF($K195="部分工時",1,0),IF(基本工資設定!$B$3&gt;$L195,1,0)),1,0)</f>
        <v>0</v>
      </c>
      <c r="W195" s="19">
        <f>IF(AND($Q195,OR(IF($G195="1.輕度",1,0),IF($G195="2.中度",1,0)),IF($K195="全時",1,0),IF($L195&gt;=基本工資設定!$B$2,1,0)),1,0)</f>
        <v>0</v>
      </c>
      <c r="X195" s="19">
        <f>IF(AND($Q195,OR(IF($G195="1.輕度",1,0),IF($G195="2.中度",1,0)),IF($K195="全時",1,0),IF(基本工資設定!$B$2&gt;$L195,1,0)),1,0)</f>
        <v>0</v>
      </c>
      <c r="Y195" s="19">
        <f>IF(AND($Q195,OR(IF($G195="1.輕度",1,0),IF($G195="2.中度",1,0)),IF($K195="部分工時",1,0),IF($L195&gt;=基本工資設定!$B$2,1,0)),1,0)</f>
        <v>0</v>
      </c>
      <c r="Z195" s="19">
        <f>IF(AND($Q195,OR(IF($G195="1.輕度",1,0),IF($G195="2.中度",1,0)),IF($K195="部分工時",1,0),IF(AND(基本工資設定!$B$2&gt;$L195,$L195&gt;=基本工資設定!$B$3),1,0)),1,0)</f>
        <v>0</v>
      </c>
      <c r="AA195" s="19">
        <f>IF(AND($Q195,OR(IF($G195="1.輕度",1,0),IF($G195="2.中度",1,0)),IF($K195="部分工時",1,0),IF(基本工資設定!$B$3&gt;$L195,1,0)),1,0)</f>
        <v>0</v>
      </c>
    </row>
    <row r="196" spans="1:27" ht="14.25">
      <c r="A196" s="19">
        <f t="shared" si="2"/>
        <v>194</v>
      </c>
      <c r="B196" s="8"/>
      <c r="C196" s="8"/>
      <c r="D196" s="9"/>
      <c r="E196" s="8"/>
      <c r="F196" s="8"/>
      <c r="G196" s="8"/>
      <c r="H196" s="9"/>
      <c r="I196" s="9"/>
      <c r="J196" s="9"/>
      <c r="K196" s="8"/>
      <c r="L196" s="10"/>
      <c r="M196" s="19" t="b">
        <f t="shared" si="0"/>
        <v>0</v>
      </c>
      <c r="N196" s="19">
        <f>IF(AND($M196,IF($H196&lt;=DATE(身障定額檢核總表!$F$7,身障定額檢核總表!$F$8,1),1,0)),1,0)</f>
        <v>0</v>
      </c>
      <c r="O196" s="19">
        <f>IF(AND(ISBLANK($I196),$M196),1,IF($E196="1.公保",
IF($I196&gt;DATE(身障定額檢核總表!$F$7,身障定額檢核總表!$F$8,1),1,0),
IF($I196&gt;=DATE(身障定額檢核總表!$F$7,身障定額檢核總表!$F$8,1),1,0)))</f>
        <v>0</v>
      </c>
      <c r="P196" s="19">
        <f>IF(AND($M196,IF($J196&lt;=DATE(身障定額檢核總表!$F$7,身障定額檢核總表!$F$8,1),1,0)),1,0)</f>
        <v>0</v>
      </c>
      <c r="Q196" s="19">
        <f t="shared" si="1"/>
        <v>0</v>
      </c>
      <c r="R196" s="19">
        <f>IF(AND($Q196,OR(IF($G196="3.重度",1,0),IF($G196="4.極重度",1,0)),IF($K196="全時",1,0),IF($L196&gt;=基本工資設定!$B$2,1,0)),1,0)</f>
        <v>0</v>
      </c>
      <c r="S196" s="19">
        <f>IF(AND($Q196,OR(IF($G196="3.重度",1,0),IF($G196="4.極重度",1,0)),IF($K196="全時",1,0),IF(基本工資設定!$B$2&gt;$L196,1,0)),1,0)</f>
        <v>0</v>
      </c>
      <c r="T196" s="19">
        <f>IF(AND($Q196,OR(IF($G196="3.重度",1,0),IF($G196="4.極重度",1,0)),IF($K196="部分工時",1,0),IF($L196&gt;=基本工資設定!$B$2,1,0)),1,0)</f>
        <v>0</v>
      </c>
      <c r="U196" s="19">
        <f>IF(AND($Q196,OR(IF($G196="3.重度",1,0),IF($G196="4.極重度",1,0)),IF($K196="部分工時",1,0),IF(AND(基本工資設定!$B$2&gt;$L196,$L196&gt;=基本工資設定!$B$3),1,0)),1,0)</f>
        <v>0</v>
      </c>
      <c r="V196" s="19">
        <f>IF(AND($Q196,OR(IF($G196="3.重度",1,0),IF($G196="4.極重度",1,0)),IF($K196="部分工時",1,0),IF(基本工資設定!$B$3&gt;$L196,1,0)),1,0)</f>
        <v>0</v>
      </c>
      <c r="W196" s="19">
        <f>IF(AND($Q196,OR(IF($G196="1.輕度",1,0),IF($G196="2.中度",1,0)),IF($K196="全時",1,0),IF($L196&gt;=基本工資設定!$B$2,1,0)),1,0)</f>
        <v>0</v>
      </c>
      <c r="X196" s="19">
        <f>IF(AND($Q196,OR(IF($G196="1.輕度",1,0),IF($G196="2.中度",1,0)),IF($K196="全時",1,0),IF(基本工資設定!$B$2&gt;$L196,1,0)),1,0)</f>
        <v>0</v>
      </c>
      <c r="Y196" s="19">
        <f>IF(AND($Q196,OR(IF($G196="1.輕度",1,0),IF($G196="2.中度",1,0)),IF($K196="部分工時",1,0),IF($L196&gt;=基本工資設定!$B$2,1,0)),1,0)</f>
        <v>0</v>
      </c>
      <c r="Z196" s="19">
        <f>IF(AND($Q196,OR(IF($G196="1.輕度",1,0),IF($G196="2.中度",1,0)),IF($K196="部分工時",1,0),IF(AND(基本工資設定!$B$2&gt;$L196,$L196&gt;=基本工資設定!$B$3),1,0)),1,0)</f>
        <v>0</v>
      </c>
      <c r="AA196" s="19">
        <f>IF(AND($Q196,OR(IF($G196="1.輕度",1,0),IF($G196="2.中度",1,0)),IF($K196="部分工時",1,0),IF(基本工資設定!$B$3&gt;$L196,1,0)),1,0)</f>
        <v>0</v>
      </c>
    </row>
    <row r="197" spans="1:27" ht="14.25">
      <c r="A197" s="19">
        <f t="shared" si="2"/>
        <v>195</v>
      </c>
      <c r="B197" s="8"/>
      <c r="C197" s="8"/>
      <c r="D197" s="9"/>
      <c r="E197" s="8"/>
      <c r="F197" s="8"/>
      <c r="G197" s="8"/>
      <c r="H197" s="9"/>
      <c r="I197" s="9"/>
      <c r="J197" s="9"/>
      <c r="K197" s="8"/>
      <c r="L197" s="10"/>
      <c r="M197" s="19" t="b">
        <f t="shared" si="0"/>
        <v>0</v>
      </c>
      <c r="N197" s="19">
        <f>IF(AND($M197,IF($H197&lt;=DATE(身障定額檢核總表!$F$7,身障定額檢核總表!$F$8,1),1,0)),1,0)</f>
        <v>0</v>
      </c>
      <c r="O197" s="19">
        <f>IF(AND(ISBLANK($I197),$M197),1,IF($E197="1.公保",
IF($I197&gt;DATE(身障定額檢核總表!$F$7,身障定額檢核總表!$F$8,1),1,0),
IF($I197&gt;=DATE(身障定額檢核總表!$F$7,身障定額檢核總表!$F$8,1),1,0)))</f>
        <v>0</v>
      </c>
      <c r="P197" s="19">
        <f>IF(AND($M197,IF($J197&lt;=DATE(身障定額檢核總表!$F$7,身障定額檢核總表!$F$8,1),1,0)),1,0)</f>
        <v>0</v>
      </c>
      <c r="Q197" s="19">
        <f t="shared" si="1"/>
        <v>0</v>
      </c>
      <c r="R197" s="19">
        <f>IF(AND($Q197,OR(IF($G197="3.重度",1,0),IF($G197="4.極重度",1,0)),IF($K197="全時",1,0),IF($L197&gt;=基本工資設定!$B$2,1,0)),1,0)</f>
        <v>0</v>
      </c>
      <c r="S197" s="19">
        <f>IF(AND($Q197,OR(IF($G197="3.重度",1,0),IF($G197="4.極重度",1,0)),IF($K197="全時",1,0),IF(基本工資設定!$B$2&gt;$L197,1,0)),1,0)</f>
        <v>0</v>
      </c>
      <c r="T197" s="19">
        <f>IF(AND($Q197,OR(IF($G197="3.重度",1,0),IF($G197="4.極重度",1,0)),IF($K197="部分工時",1,0),IF($L197&gt;=基本工資設定!$B$2,1,0)),1,0)</f>
        <v>0</v>
      </c>
      <c r="U197" s="19">
        <f>IF(AND($Q197,OR(IF($G197="3.重度",1,0),IF($G197="4.極重度",1,0)),IF($K197="部分工時",1,0),IF(AND(基本工資設定!$B$2&gt;$L197,$L197&gt;=基本工資設定!$B$3),1,0)),1,0)</f>
        <v>0</v>
      </c>
      <c r="V197" s="19">
        <f>IF(AND($Q197,OR(IF($G197="3.重度",1,0),IF($G197="4.極重度",1,0)),IF($K197="部分工時",1,0),IF(基本工資設定!$B$3&gt;$L197,1,0)),1,0)</f>
        <v>0</v>
      </c>
      <c r="W197" s="19">
        <f>IF(AND($Q197,OR(IF($G197="1.輕度",1,0),IF($G197="2.中度",1,0)),IF($K197="全時",1,0),IF($L197&gt;=基本工資設定!$B$2,1,0)),1,0)</f>
        <v>0</v>
      </c>
      <c r="X197" s="19">
        <f>IF(AND($Q197,OR(IF($G197="1.輕度",1,0),IF($G197="2.中度",1,0)),IF($K197="全時",1,0),IF(基本工資設定!$B$2&gt;$L197,1,0)),1,0)</f>
        <v>0</v>
      </c>
      <c r="Y197" s="19">
        <f>IF(AND($Q197,OR(IF($G197="1.輕度",1,0),IF($G197="2.中度",1,0)),IF($K197="部分工時",1,0),IF($L197&gt;=基本工資設定!$B$2,1,0)),1,0)</f>
        <v>0</v>
      </c>
      <c r="Z197" s="19">
        <f>IF(AND($Q197,OR(IF($G197="1.輕度",1,0),IF($G197="2.中度",1,0)),IF($K197="部分工時",1,0),IF(AND(基本工資設定!$B$2&gt;$L197,$L197&gt;=基本工資設定!$B$3),1,0)),1,0)</f>
        <v>0</v>
      </c>
      <c r="AA197" s="19">
        <f>IF(AND($Q197,OR(IF($G197="1.輕度",1,0),IF($G197="2.中度",1,0)),IF($K197="部分工時",1,0),IF(基本工資設定!$B$3&gt;$L197,1,0)),1,0)</f>
        <v>0</v>
      </c>
    </row>
    <row r="198" spans="1:27" ht="14.25">
      <c r="A198" s="19">
        <f t="shared" si="2"/>
        <v>196</v>
      </c>
      <c r="B198" s="8"/>
      <c r="C198" s="8"/>
      <c r="D198" s="9"/>
      <c r="E198" s="8"/>
      <c r="F198" s="8"/>
      <c r="G198" s="8"/>
      <c r="H198" s="9"/>
      <c r="I198" s="9"/>
      <c r="J198" s="9"/>
      <c r="K198" s="8"/>
      <c r="L198" s="10"/>
      <c r="M198" s="19" t="b">
        <f t="shared" si="0"/>
        <v>0</v>
      </c>
      <c r="N198" s="19">
        <f>IF(AND($M198,IF($H198&lt;=DATE(身障定額檢核總表!$F$7,身障定額檢核總表!$F$8,1),1,0)),1,0)</f>
        <v>0</v>
      </c>
      <c r="O198" s="19">
        <f>IF(AND(ISBLANK($I198),$M198),1,IF($E198="1.公保",
IF($I198&gt;DATE(身障定額檢核總表!$F$7,身障定額檢核總表!$F$8,1),1,0),
IF($I198&gt;=DATE(身障定額檢核總表!$F$7,身障定額檢核總表!$F$8,1),1,0)))</f>
        <v>0</v>
      </c>
      <c r="P198" s="19">
        <f>IF(AND($M198,IF($J198&lt;=DATE(身障定額檢核總表!$F$7,身障定額檢核總表!$F$8,1),1,0)),1,0)</f>
        <v>0</v>
      </c>
      <c r="Q198" s="19">
        <f t="shared" si="1"/>
        <v>0</v>
      </c>
      <c r="R198" s="19">
        <f>IF(AND($Q198,OR(IF($G198="3.重度",1,0),IF($G198="4.極重度",1,0)),IF($K198="全時",1,0),IF($L198&gt;=基本工資設定!$B$2,1,0)),1,0)</f>
        <v>0</v>
      </c>
      <c r="S198" s="19">
        <f>IF(AND($Q198,OR(IF($G198="3.重度",1,0),IF($G198="4.極重度",1,0)),IF($K198="全時",1,0),IF(基本工資設定!$B$2&gt;$L198,1,0)),1,0)</f>
        <v>0</v>
      </c>
      <c r="T198" s="19">
        <f>IF(AND($Q198,OR(IF($G198="3.重度",1,0),IF($G198="4.極重度",1,0)),IF($K198="部分工時",1,0),IF($L198&gt;=基本工資設定!$B$2,1,0)),1,0)</f>
        <v>0</v>
      </c>
      <c r="U198" s="19">
        <f>IF(AND($Q198,OR(IF($G198="3.重度",1,0),IF($G198="4.極重度",1,0)),IF($K198="部分工時",1,0),IF(AND(基本工資設定!$B$2&gt;$L198,$L198&gt;=基本工資設定!$B$3),1,0)),1,0)</f>
        <v>0</v>
      </c>
      <c r="V198" s="19">
        <f>IF(AND($Q198,OR(IF($G198="3.重度",1,0),IF($G198="4.極重度",1,0)),IF($K198="部分工時",1,0),IF(基本工資設定!$B$3&gt;$L198,1,0)),1,0)</f>
        <v>0</v>
      </c>
      <c r="W198" s="19">
        <f>IF(AND($Q198,OR(IF($G198="1.輕度",1,0),IF($G198="2.中度",1,0)),IF($K198="全時",1,0),IF($L198&gt;=基本工資設定!$B$2,1,0)),1,0)</f>
        <v>0</v>
      </c>
      <c r="X198" s="19">
        <f>IF(AND($Q198,OR(IF($G198="1.輕度",1,0),IF($G198="2.中度",1,0)),IF($K198="全時",1,0),IF(基本工資設定!$B$2&gt;$L198,1,0)),1,0)</f>
        <v>0</v>
      </c>
      <c r="Y198" s="19">
        <f>IF(AND($Q198,OR(IF($G198="1.輕度",1,0),IF($G198="2.中度",1,0)),IF($K198="部分工時",1,0),IF($L198&gt;=基本工資設定!$B$2,1,0)),1,0)</f>
        <v>0</v>
      </c>
      <c r="Z198" s="19">
        <f>IF(AND($Q198,OR(IF($G198="1.輕度",1,0),IF($G198="2.中度",1,0)),IF($K198="部分工時",1,0),IF(AND(基本工資設定!$B$2&gt;$L198,$L198&gt;=基本工資設定!$B$3),1,0)),1,0)</f>
        <v>0</v>
      </c>
      <c r="AA198" s="19">
        <f>IF(AND($Q198,OR(IF($G198="1.輕度",1,0),IF($G198="2.中度",1,0)),IF($K198="部分工時",1,0),IF(基本工資設定!$B$3&gt;$L198,1,0)),1,0)</f>
        <v>0</v>
      </c>
    </row>
    <row r="199" spans="1:27" ht="14.25">
      <c r="A199" s="19">
        <f t="shared" si="2"/>
        <v>197</v>
      </c>
      <c r="B199" s="8"/>
      <c r="C199" s="8"/>
      <c r="D199" s="9"/>
      <c r="E199" s="8"/>
      <c r="F199" s="8"/>
      <c r="G199" s="8"/>
      <c r="H199" s="9"/>
      <c r="I199" s="9"/>
      <c r="J199" s="9"/>
      <c r="K199" s="8"/>
      <c r="L199" s="10"/>
      <c r="M199" s="19" t="b">
        <f t="shared" si="0"/>
        <v>0</v>
      </c>
      <c r="N199" s="19">
        <f>IF(AND($M199,IF($H199&lt;=DATE(身障定額檢核總表!$F$7,身障定額檢核總表!$F$8,1),1,0)),1,0)</f>
        <v>0</v>
      </c>
      <c r="O199" s="19">
        <f>IF(AND(ISBLANK($I199),$M199),1,IF($E199="1.公保",
IF($I199&gt;DATE(身障定額檢核總表!$F$7,身障定額檢核總表!$F$8,1),1,0),
IF($I199&gt;=DATE(身障定額檢核總表!$F$7,身障定額檢核總表!$F$8,1),1,0)))</f>
        <v>0</v>
      </c>
      <c r="P199" s="19">
        <f>IF(AND($M199,IF($J199&lt;=DATE(身障定額檢核總表!$F$7,身障定額檢核總表!$F$8,1),1,0)),1,0)</f>
        <v>0</v>
      </c>
      <c r="Q199" s="19">
        <f t="shared" si="1"/>
        <v>0</v>
      </c>
      <c r="R199" s="19">
        <f>IF(AND($Q199,OR(IF($G199="3.重度",1,0),IF($G199="4.極重度",1,0)),IF($K199="全時",1,0),IF($L199&gt;=基本工資設定!$B$2,1,0)),1,0)</f>
        <v>0</v>
      </c>
      <c r="S199" s="19">
        <f>IF(AND($Q199,OR(IF($G199="3.重度",1,0),IF($G199="4.極重度",1,0)),IF($K199="全時",1,0),IF(基本工資設定!$B$2&gt;$L199,1,0)),1,0)</f>
        <v>0</v>
      </c>
      <c r="T199" s="19">
        <f>IF(AND($Q199,OR(IF($G199="3.重度",1,0),IF($G199="4.極重度",1,0)),IF($K199="部分工時",1,0),IF($L199&gt;=基本工資設定!$B$2,1,0)),1,0)</f>
        <v>0</v>
      </c>
      <c r="U199" s="19">
        <f>IF(AND($Q199,OR(IF($G199="3.重度",1,0),IF($G199="4.極重度",1,0)),IF($K199="部分工時",1,0),IF(AND(基本工資設定!$B$2&gt;$L199,$L199&gt;=基本工資設定!$B$3),1,0)),1,0)</f>
        <v>0</v>
      </c>
      <c r="V199" s="19">
        <f>IF(AND($Q199,OR(IF($G199="3.重度",1,0),IF($G199="4.極重度",1,0)),IF($K199="部分工時",1,0),IF(基本工資設定!$B$3&gt;$L199,1,0)),1,0)</f>
        <v>0</v>
      </c>
      <c r="W199" s="19">
        <f>IF(AND($Q199,OR(IF($G199="1.輕度",1,0),IF($G199="2.中度",1,0)),IF($K199="全時",1,0),IF($L199&gt;=基本工資設定!$B$2,1,0)),1,0)</f>
        <v>0</v>
      </c>
      <c r="X199" s="19">
        <f>IF(AND($Q199,OR(IF($G199="1.輕度",1,0),IF($G199="2.中度",1,0)),IF($K199="全時",1,0),IF(基本工資設定!$B$2&gt;$L199,1,0)),1,0)</f>
        <v>0</v>
      </c>
      <c r="Y199" s="19">
        <f>IF(AND($Q199,OR(IF($G199="1.輕度",1,0),IF($G199="2.中度",1,0)),IF($K199="部分工時",1,0),IF($L199&gt;=基本工資設定!$B$2,1,0)),1,0)</f>
        <v>0</v>
      </c>
      <c r="Z199" s="19">
        <f>IF(AND($Q199,OR(IF($G199="1.輕度",1,0),IF($G199="2.中度",1,0)),IF($K199="部分工時",1,0),IF(AND(基本工資設定!$B$2&gt;$L199,$L199&gt;=基本工資設定!$B$3),1,0)),1,0)</f>
        <v>0</v>
      </c>
      <c r="AA199" s="19">
        <f>IF(AND($Q199,OR(IF($G199="1.輕度",1,0),IF($G199="2.中度",1,0)),IF($K199="部分工時",1,0),IF(基本工資設定!$B$3&gt;$L199,1,0)),1,0)</f>
        <v>0</v>
      </c>
    </row>
    <row r="200" spans="1:27" ht="14.25">
      <c r="A200" s="19">
        <f t="shared" si="2"/>
        <v>198</v>
      </c>
      <c r="B200" s="8"/>
      <c r="C200" s="8"/>
      <c r="D200" s="9"/>
      <c r="E200" s="8"/>
      <c r="F200" s="8"/>
      <c r="G200" s="8"/>
      <c r="H200" s="9"/>
      <c r="I200" s="9"/>
      <c r="J200" s="9"/>
      <c r="K200" s="8"/>
      <c r="L200" s="10"/>
      <c r="M200" s="19" t="b">
        <f t="shared" si="0"/>
        <v>0</v>
      </c>
      <c r="N200" s="19">
        <f>IF(AND($M200,IF($H200&lt;=DATE(身障定額檢核總表!$F$7,身障定額檢核總表!$F$8,1),1,0)),1,0)</f>
        <v>0</v>
      </c>
      <c r="O200" s="19">
        <f>IF(AND(ISBLANK($I200),$M200),1,IF($E200="1.公保",
IF($I200&gt;DATE(身障定額檢核總表!$F$7,身障定額檢核總表!$F$8,1),1,0),
IF($I200&gt;=DATE(身障定額檢核總表!$F$7,身障定額檢核總表!$F$8,1),1,0)))</f>
        <v>0</v>
      </c>
      <c r="P200" s="19">
        <f>IF(AND($M200,IF($J200&lt;=DATE(身障定額檢核總表!$F$7,身障定額檢核總表!$F$8,1),1,0)),1,0)</f>
        <v>0</v>
      </c>
      <c r="Q200" s="19">
        <f t="shared" si="1"/>
        <v>0</v>
      </c>
      <c r="R200" s="19">
        <f>IF(AND($Q200,OR(IF($G200="3.重度",1,0),IF($G200="4.極重度",1,0)),IF($K200="全時",1,0),IF($L200&gt;=基本工資設定!$B$2,1,0)),1,0)</f>
        <v>0</v>
      </c>
      <c r="S200" s="19">
        <f>IF(AND($Q200,OR(IF($G200="3.重度",1,0),IF($G200="4.極重度",1,0)),IF($K200="全時",1,0),IF(基本工資設定!$B$2&gt;$L200,1,0)),1,0)</f>
        <v>0</v>
      </c>
      <c r="T200" s="19">
        <f>IF(AND($Q200,OR(IF($G200="3.重度",1,0),IF($G200="4.極重度",1,0)),IF($K200="部分工時",1,0),IF($L200&gt;=基本工資設定!$B$2,1,0)),1,0)</f>
        <v>0</v>
      </c>
      <c r="U200" s="19">
        <f>IF(AND($Q200,OR(IF($G200="3.重度",1,0),IF($G200="4.極重度",1,0)),IF($K200="部分工時",1,0),IF(AND(基本工資設定!$B$2&gt;$L200,$L200&gt;=基本工資設定!$B$3),1,0)),1,0)</f>
        <v>0</v>
      </c>
      <c r="V200" s="19">
        <f>IF(AND($Q200,OR(IF($G200="3.重度",1,0),IF($G200="4.極重度",1,0)),IF($K200="部分工時",1,0),IF(基本工資設定!$B$3&gt;$L200,1,0)),1,0)</f>
        <v>0</v>
      </c>
      <c r="W200" s="19">
        <f>IF(AND($Q200,OR(IF($G200="1.輕度",1,0),IF($G200="2.中度",1,0)),IF($K200="全時",1,0),IF($L200&gt;=基本工資設定!$B$2,1,0)),1,0)</f>
        <v>0</v>
      </c>
      <c r="X200" s="19">
        <f>IF(AND($Q200,OR(IF($G200="1.輕度",1,0),IF($G200="2.中度",1,0)),IF($K200="全時",1,0),IF(基本工資設定!$B$2&gt;$L200,1,0)),1,0)</f>
        <v>0</v>
      </c>
      <c r="Y200" s="19">
        <f>IF(AND($Q200,OR(IF($G200="1.輕度",1,0),IF($G200="2.中度",1,0)),IF($K200="部分工時",1,0),IF($L200&gt;=基本工資設定!$B$2,1,0)),1,0)</f>
        <v>0</v>
      </c>
      <c r="Z200" s="19">
        <f>IF(AND($Q200,OR(IF($G200="1.輕度",1,0),IF($G200="2.中度",1,0)),IF($K200="部分工時",1,0),IF(AND(基本工資設定!$B$2&gt;$L200,$L200&gt;=基本工資設定!$B$3),1,0)),1,0)</f>
        <v>0</v>
      </c>
      <c r="AA200" s="19">
        <f>IF(AND($Q200,OR(IF($G200="1.輕度",1,0),IF($G200="2.中度",1,0)),IF($K200="部分工時",1,0),IF(基本工資設定!$B$3&gt;$L200,1,0)),1,0)</f>
        <v>0</v>
      </c>
    </row>
    <row r="201" spans="1:27" ht="14.25">
      <c r="A201" s="19">
        <f t="shared" si="2"/>
        <v>199</v>
      </c>
      <c r="B201" s="8"/>
      <c r="C201" s="8"/>
      <c r="D201" s="9"/>
      <c r="E201" s="8"/>
      <c r="F201" s="8"/>
      <c r="G201" s="8"/>
      <c r="H201" s="9"/>
      <c r="I201" s="9"/>
      <c r="J201" s="9"/>
      <c r="K201" s="8"/>
      <c r="L201" s="10"/>
      <c r="M201" s="19" t="b">
        <f t="shared" si="0"/>
        <v>0</v>
      </c>
      <c r="N201" s="19">
        <f>IF(AND($M201,IF($H201&lt;=DATE(身障定額檢核總表!$F$7,身障定額檢核總表!$F$8,1),1,0)),1,0)</f>
        <v>0</v>
      </c>
      <c r="O201" s="19">
        <f>IF(AND(ISBLANK($I201),$M201),1,IF($E201="1.公保",
IF($I201&gt;DATE(身障定額檢核總表!$F$7,身障定額檢核總表!$F$8,1),1,0),
IF($I201&gt;=DATE(身障定額檢核總表!$F$7,身障定額檢核總表!$F$8,1),1,0)))</f>
        <v>0</v>
      </c>
      <c r="P201" s="19">
        <f>IF(AND($M201,IF($J201&lt;=DATE(身障定額檢核總表!$F$7,身障定額檢核總表!$F$8,1),1,0)),1,0)</f>
        <v>0</v>
      </c>
      <c r="Q201" s="19">
        <f t="shared" si="1"/>
        <v>0</v>
      </c>
      <c r="R201" s="19">
        <f>IF(AND($Q201,OR(IF($G201="3.重度",1,0),IF($G201="4.極重度",1,0)),IF($K201="全時",1,0),IF($L201&gt;=基本工資設定!$B$2,1,0)),1,0)</f>
        <v>0</v>
      </c>
      <c r="S201" s="19">
        <f>IF(AND($Q201,OR(IF($G201="3.重度",1,0),IF($G201="4.極重度",1,0)),IF($K201="全時",1,0),IF(基本工資設定!$B$2&gt;$L201,1,0)),1,0)</f>
        <v>0</v>
      </c>
      <c r="T201" s="19">
        <f>IF(AND($Q201,OR(IF($G201="3.重度",1,0),IF($G201="4.極重度",1,0)),IF($K201="部分工時",1,0),IF($L201&gt;=基本工資設定!$B$2,1,0)),1,0)</f>
        <v>0</v>
      </c>
      <c r="U201" s="19">
        <f>IF(AND($Q201,OR(IF($G201="3.重度",1,0),IF($G201="4.極重度",1,0)),IF($K201="部分工時",1,0),IF(AND(基本工資設定!$B$2&gt;$L201,$L201&gt;=基本工資設定!$B$3),1,0)),1,0)</f>
        <v>0</v>
      </c>
      <c r="V201" s="19">
        <f>IF(AND($Q201,OR(IF($G201="3.重度",1,0),IF($G201="4.極重度",1,0)),IF($K201="部分工時",1,0),IF(基本工資設定!$B$3&gt;$L201,1,0)),1,0)</f>
        <v>0</v>
      </c>
      <c r="W201" s="19">
        <f>IF(AND($Q201,OR(IF($G201="1.輕度",1,0),IF($G201="2.中度",1,0)),IF($K201="全時",1,0),IF($L201&gt;=基本工資設定!$B$2,1,0)),1,0)</f>
        <v>0</v>
      </c>
      <c r="X201" s="19">
        <f>IF(AND($Q201,OR(IF($G201="1.輕度",1,0),IF($G201="2.中度",1,0)),IF($K201="全時",1,0),IF(基本工資設定!$B$2&gt;$L201,1,0)),1,0)</f>
        <v>0</v>
      </c>
      <c r="Y201" s="19">
        <f>IF(AND($Q201,OR(IF($G201="1.輕度",1,0),IF($G201="2.中度",1,0)),IF($K201="部分工時",1,0),IF($L201&gt;=基本工資設定!$B$2,1,0)),1,0)</f>
        <v>0</v>
      </c>
      <c r="Z201" s="19">
        <f>IF(AND($Q201,OR(IF($G201="1.輕度",1,0),IF($G201="2.中度",1,0)),IF($K201="部分工時",1,0),IF(AND(基本工資設定!$B$2&gt;$L201,$L201&gt;=基本工資設定!$B$3),1,0)),1,0)</f>
        <v>0</v>
      </c>
      <c r="AA201" s="19">
        <f>IF(AND($Q201,OR(IF($G201="1.輕度",1,0),IF($G201="2.中度",1,0)),IF($K201="部分工時",1,0),IF(基本工資設定!$B$3&gt;$L201,1,0)),1,0)</f>
        <v>0</v>
      </c>
    </row>
    <row r="202" spans="1:27" ht="14.25">
      <c r="A202" s="19">
        <f t="shared" si="2"/>
        <v>200</v>
      </c>
      <c r="B202" s="8"/>
      <c r="C202" s="8"/>
      <c r="D202" s="9"/>
      <c r="E202" s="8"/>
      <c r="F202" s="8"/>
      <c r="G202" s="8"/>
      <c r="H202" s="9"/>
      <c r="I202" s="9"/>
      <c r="J202" s="9"/>
      <c r="K202" s="8"/>
      <c r="L202" s="10"/>
      <c r="M202" s="19" t="b">
        <f t="shared" si="0"/>
        <v>0</v>
      </c>
      <c r="N202" s="19">
        <f>IF(AND($M202,IF($H202&lt;=DATE(身障定額檢核總表!$F$7,身障定額檢核總表!$F$8,1),1,0)),1,0)</f>
        <v>0</v>
      </c>
      <c r="O202" s="19">
        <f>IF(AND(ISBLANK($I202),$M202),1,IF($E202="1.公保",
IF($I202&gt;DATE(身障定額檢核總表!$F$7,身障定額檢核總表!$F$8,1),1,0),
IF($I202&gt;=DATE(身障定額檢核總表!$F$7,身障定額檢核總表!$F$8,1),1,0)))</f>
        <v>0</v>
      </c>
      <c r="P202" s="19">
        <f>IF(AND($M202,IF($J202&lt;=DATE(身障定額檢核總表!$F$7,身障定額檢核總表!$F$8,1),1,0)),1,0)</f>
        <v>0</v>
      </c>
      <c r="Q202" s="19">
        <f t="shared" si="1"/>
        <v>0</v>
      </c>
      <c r="R202" s="19">
        <f>IF(AND($Q202,OR(IF($G202="3.重度",1,0),IF($G202="4.極重度",1,0)),IF($K202="全時",1,0),IF($L202&gt;=基本工資設定!$B$2,1,0)),1,0)</f>
        <v>0</v>
      </c>
      <c r="S202" s="19">
        <f>IF(AND($Q202,OR(IF($G202="3.重度",1,0),IF($G202="4.極重度",1,0)),IF($K202="全時",1,0),IF(基本工資設定!$B$2&gt;$L202,1,0)),1,0)</f>
        <v>0</v>
      </c>
      <c r="T202" s="19">
        <f>IF(AND($Q202,OR(IF($G202="3.重度",1,0),IF($G202="4.極重度",1,0)),IF($K202="部分工時",1,0),IF($L202&gt;=基本工資設定!$B$2,1,0)),1,0)</f>
        <v>0</v>
      </c>
      <c r="U202" s="19">
        <f>IF(AND($Q202,OR(IF($G202="3.重度",1,0),IF($G202="4.極重度",1,0)),IF($K202="部分工時",1,0),IF(AND(基本工資設定!$B$2&gt;$L202,$L202&gt;=基本工資設定!$B$3),1,0)),1,0)</f>
        <v>0</v>
      </c>
      <c r="V202" s="19">
        <f>IF(AND($Q202,OR(IF($G202="3.重度",1,0),IF($G202="4.極重度",1,0)),IF($K202="部分工時",1,0),IF(基本工資設定!$B$3&gt;$L202,1,0)),1,0)</f>
        <v>0</v>
      </c>
      <c r="W202" s="19">
        <f>IF(AND($Q202,OR(IF($G202="1.輕度",1,0),IF($G202="2.中度",1,0)),IF($K202="全時",1,0),IF($L202&gt;=基本工資設定!$B$2,1,0)),1,0)</f>
        <v>0</v>
      </c>
      <c r="X202" s="19">
        <f>IF(AND($Q202,OR(IF($G202="1.輕度",1,0),IF($G202="2.中度",1,0)),IF($K202="全時",1,0),IF(基本工資設定!$B$2&gt;$L202,1,0)),1,0)</f>
        <v>0</v>
      </c>
      <c r="Y202" s="19">
        <f>IF(AND($Q202,OR(IF($G202="1.輕度",1,0),IF($G202="2.中度",1,0)),IF($K202="部分工時",1,0),IF($L202&gt;=基本工資設定!$B$2,1,0)),1,0)</f>
        <v>0</v>
      </c>
      <c r="Z202" s="19">
        <f>IF(AND($Q202,OR(IF($G202="1.輕度",1,0),IF($G202="2.中度",1,0)),IF($K202="部分工時",1,0),IF(AND(基本工資設定!$B$2&gt;$L202,$L202&gt;=基本工資設定!$B$3),1,0)),1,0)</f>
        <v>0</v>
      </c>
      <c r="AA202" s="19">
        <f>IF(AND($Q202,OR(IF($G202="1.輕度",1,0),IF($G202="2.中度",1,0)),IF($K202="部分工時",1,0),IF(基本工資設定!$B$3&gt;$L202,1,0)),1,0)</f>
        <v>0</v>
      </c>
    </row>
    <row r="203" spans="1:27" ht="14.25">
      <c r="A203" s="19">
        <f t="shared" si="2"/>
        <v>201</v>
      </c>
      <c r="B203" s="8"/>
      <c r="C203" s="8"/>
      <c r="D203" s="9"/>
      <c r="E203" s="8"/>
      <c r="F203" s="8"/>
      <c r="G203" s="8"/>
      <c r="H203" s="9"/>
      <c r="I203" s="9"/>
      <c r="J203" s="9"/>
      <c r="K203" s="8"/>
      <c r="L203" s="10"/>
      <c r="M203" s="19" t="b">
        <f t="shared" si="0"/>
        <v>0</v>
      </c>
      <c r="N203" s="19">
        <f>IF(AND($M203,IF($H203&lt;=DATE(身障定額檢核總表!$F$7,身障定額檢核總表!$F$8,1),1,0)),1,0)</f>
        <v>0</v>
      </c>
      <c r="O203" s="19">
        <f>IF(AND(ISBLANK($I203),$M203),1,IF($E203="1.公保",
IF($I203&gt;DATE(身障定額檢核總表!$F$7,身障定額檢核總表!$F$8,1),1,0),
IF($I203&gt;=DATE(身障定額檢核總表!$F$7,身障定額檢核總表!$F$8,1),1,0)))</f>
        <v>0</v>
      </c>
      <c r="P203" s="19">
        <f>IF(AND($M203,IF($J203&lt;=DATE(身障定額檢核總表!$F$7,身障定額檢核總表!$F$8,1),1,0)),1,0)</f>
        <v>0</v>
      </c>
      <c r="Q203" s="19">
        <f t="shared" si="1"/>
        <v>0</v>
      </c>
      <c r="R203" s="19">
        <f>IF(AND($Q203,OR(IF($G203="3.重度",1,0),IF($G203="4.極重度",1,0)),IF($K203="全時",1,0),IF($L203&gt;=基本工資設定!$B$2,1,0)),1,0)</f>
        <v>0</v>
      </c>
      <c r="S203" s="19">
        <f>IF(AND($Q203,OR(IF($G203="3.重度",1,0),IF($G203="4.極重度",1,0)),IF($K203="全時",1,0),IF(基本工資設定!$B$2&gt;$L203,1,0)),1,0)</f>
        <v>0</v>
      </c>
      <c r="T203" s="19">
        <f>IF(AND($Q203,OR(IF($G203="3.重度",1,0),IF($G203="4.極重度",1,0)),IF($K203="部分工時",1,0),IF($L203&gt;=基本工資設定!$B$2,1,0)),1,0)</f>
        <v>0</v>
      </c>
      <c r="U203" s="19">
        <f>IF(AND($Q203,OR(IF($G203="3.重度",1,0),IF($G203="4.極重度",1,0)),IF($K203="部分工時",1,0),IF(AND(基本工資設定!$B$2&gt;$L203,$L203&gt;=基本工資設定!$B$3),1,0)),1,0)</f>
        <v>0</v>
      </c>
      <c r="V203" s="19">
        <f>IF(AND($Q203,OR(IF($G203="3.重度",1,0),IF($G203="4.極重度",1,0)),IF($K203="部分工時",1,0),IF(基本工資設定!$B$3&gt;$L203,1,0)),1,0)</f>
        <v>0</v>
      </c>
      <c r="W203" s="19">
        <f>IF(AND($Q203,OR(IF($G203="1.輕度",1,0),IF($G203="2.中度",1,0)),IF($K203="全時",1,0),IF($L203&gt;=基本工資設定!$B$2,1,0)),1,0)</f>
        <v>0</v>
      </c>
      <c r="X203" s="19">
        <f>IF(AND($Q203,OR(IF($G203="1.輕度",1,0),IF($G203="2.中度",1,0)),IF($K203="全時",1,0),IF(基本工資設定!$B$2&gt;$L203,1,0)),1,0)</f>
        <v>0</v>
      </c>
      <c r="Y203" s="19">
        <f>IF(AND($Q203,OR(IF($G203="1.輕度",1,0),IF($G203="2.中度",1,0)),IF($K203="部分工時",1,0),IF($L203&gt;=基本工資設定!$B$2,1,0)),1,0)</f>
        <v>0</v>
      </c>
      <c r="Z203" s="19">
        <f>IF(AND($Q203,OR(IF($G203="1.輕度",1,0),IF($G203="2.中度",1,0)),IF($K203="部分工時",1,0),IF(AND(基本工資設定!$B$2&gt;$L203,$L203&gt;=基本工資設定!$B$3),1,0)),1,0)</f>
        <v>0</v>
      </c>
      <c r="AA203" s="19">
        <f>IF(AND($Q203,OR(IF($G203="1.輕度",1,0),IF($G203="2.中度",1,0)),IF($K203="部分工時",1,0),IF(基本工資設定!$B$3&gt;$L203,1,0)),1,0)</f>
        <v>0</v>
      </c>
    </row>
    <row r="204" spans="1:27" ht="14.25">
      <c r="A204" s="19">
        <f t="shared" si="2"/>
        <v>202</v>
      </c>
      <c r="B204" s="8"/>
      <c r="C204" s="8"/>
      <c r="D204" s="9"/>
      <c r="E204" s="8"/>
      <c r="F204" s="8"/>
      <c r="G204" s="8"/>
      <c r="H204" s="9"/>
      <c r="I204" s="9"/>
      <c r="J204" s="9"/>
      <c r="K204" s="8"/>
      <c r="L204" s="10"/>
      <c r="M204" s="19" t="b">
        <f t="shared" si="0"/>
        <v>0</v>
      </c>
      <c r="N204" s="19">
        <f>IF(AND($M204,IF($H204&lt;=DATE(身障定額檢核總表!$F$7,身障定額檢核總表!$F$8,1),1,0)),1,0)</f>
        <v>0</v>
      </c>
      <c r="O204" s="19">
        <f>IF(AND(ISBLANK($I204),$M204),1,IF($E204="1.公保",
IF($I204&gt;DATE(身障定額檢核總表!$F$7,身障定額檢核總表!$F$8,1),1,0),
IF($I204&gt;=DATE(身障定額檢核總表!$F$7,身障定額檢核總表!$F$8,1),1,0)))</f>
        <v>0</v>
      </c>
      <c r="P204" s="19">
        <f>IF(AND($M204,IF($J204&lt;=DATE(身障定額檢核總表!$F$7,身障定額檢核總表!$F$8,1),1,0)),1,0)</f>
        <v>0</v>
      </c>
      <c r="Q204" s="19">
        <f t="shared" si="1"/>
        <v>0</v>
      </c>
      <c r="R204" s="19">
        <f>IF(AND($Q204,OR(IF($G204="3.重度",1,0),IF($G204="4.極重度",1,0)),IF($K204="全時",1,0),IF($L204&gt;=基本工資設定!$B$2,1,0)),1,0)</f>
        <v>0</v>
      </c>
      <c r="S204" s="19">
        <f>IF(AND($Q204,OR(IF($G204="3.重度",1,0),IF($G204="4.極重度",1,0)),IF($K204="全時",1,0),IF(基本工資設定!$B$2&gt;$L204,1,0)),1,0)</f>
        <v>0</v>
      </c>
      <c r="T204" s="19">
        <f>IF(AND($Q204,OR(IF($G204="3.重度",1,0),IF($G204="4.極重度",1,0)),IF($K204="部分工時",1,0),IF($L204&gt;=基本工資設定!$B$2,1,0)),1,0)</f>
        <v>0</v>
      </c>
      <c r="U204" s="19">
        <f>IF(AND($Q204,OR(IF($G204="3.重度",1,0),IF($G204="4.極重度",1,0)),IF($K204="部分工時",1,0),IF(AND(基本工資設定!$B$2&gt;$L204,$L204&gt;=基本工資設定!$B$3),1,0)),1,0)</f>
        <v>0</v>
      </c>
      <c r="V204" s="19">
        <f>IF(AND($Q204,OR(IF($G204="3.重度",1,0),IF($G204="4.極重度",1,0)),IF($K204="部分工時",1,0),IF(基本工資設定!$B$3&gt;$L204,1,0)),1,0)</f>
        <v>0</v>
      </c>
      <c r="W204" s="19">
        <f>IF(AND($Q204,OR(IF($G204="1.輕度",1,0),IF($G204="2.中度",1,0)),IF($K204="全時",1,0),IF($L204&gt;=基本工資設定!$B$2,1,0)),1,0)</f>
        <v>0</v>
      </c>
      <c r="X204" s="19">
        <f>IF(AND($Q204,OR(IF($G204="1.輕度",1,0),IF($G204="2.中度",1,0)),IF($K204="全時",1,0),IF(基本工資設定!$B$2&gt;$L204,1,0)),1,0)</f>
        <v>0</v>
      </c>
      <c r="Y204" s="19">
        <f>IF(AND($Q204,OR(IF($G204="1.輕度",1,0),IF($G204="2.中度",1,0)),IF($K204="部分工時",1,0),IF($L204&gt;=基本工資設定!$B$2,1,0)),1,0)</f>
        <v>0</v>
      </c>
      <c r="Z204" s="19">
        <f>IF(AND($Q204,OR(IF($G204="1.輕度",1,0),IF($G204="2.中度",1,0)),IF($K204="部分工時",1,0),IF(AND(基本工資設定!$B$2&gt;$L204,$L204&gt;=基本工資設定!$B$3),1,0)),1,0)</f>
        <v>0</v>
      </c>
      <c r="AA204" s="19">
        <f>IF(AND($Q204,OR(IF($G204="1.輕度",1,0),IF($G204="2.中度",1,0)),IF($K204="部分工時",1,0),IF(基本工資設定!$B$3&gt;$L204,1,0)),1,0)</f>
        <v>0</v>
      </c>
    </row>
    <row r="205" spans="1:27" ht="14.25">
      <c r="A205" s="19">
        <f t="shared" si="2"/>
        <v>203</v>
      </c>
      <c r="B205" s="8"/>
      <c r="C205" s="8"/>
      <c r="D205" s="9"/>
      <c r="E205" s="8"/>
      <c r="F205" s="8"/>
      <c r="G205" s="8"/>
      <c r="H205" s="9"/>
      <c r="I205" s="9"/>
      <c r="J205" s="9"/>
      <c r="K205" s="8"/>
      <c r="L205" s="10"/>
      <c r="M205" s="19" t="b">
        <f t="shared" si="0"/>
        <v>0</v>
      </c>
      <c r="N205" s="19">
        <f>IF(AND($M205,IF($H205&lt;=DATE(身障定額檢核總表!$F$7,身障定額檢核總表!$F$8,1),1,0)),1,0)</f>
        <v>0</v>
      </c>
      <c r="O205" s="19">
        <f>IF(AND(ISBLANK($I205),$M205),1,IF($E205="1.公保",
IF($I205&gt;DATE(身障定額檢核總表!$F$7,身障定額檢核總表!$F$8,1),1,0),
IF($I205&gt;=DATE(身障定額檢核總表!$F$7,身障定額檢核總表!$F$8,1),1,0)))</f>
        <v>0</v>
      </c>
      <c r="P205" s="19">
        <f>IF(AND($M205,IF($J205&lt;=DATE(身障定額檢核總表!$F$7,身障定額檢核總表!$F$8,1),1,0)),1,0)</f>
        <v>0</v>
      </c>
      <c r="Q205" s="19">
        <f t="shared" si="1"/>
        <v>0</v>
      </c>
      <c r="R205" s="19">
        <f>IF(AND($Q205,OR(IF($G205="3.重度",1,0),IF($G205="4.極重度",1,0)),IF($K205="全時",1,0),IF($L205&gt;=基本工資設定!$B$2,1,0)),1,0)</f>
        <v>0</v>
      </c>
      <c r="S205" s="19">
        <f>IF(AND($Q205,OR(IF($G205="3.重度",1,0),IF($G205="4.極重度",1,0)),IF($K205="全時",1,0),IF(基本工資設定!$B$2&gt;$L205,1,0)),1,0)</f>
        <v>0</v>
      </c>
      <c r="T205" s="19">
        <f>IF(AND($Q205,OR(IF($G205="3.重度",1,0),IF($G205="4.極重度",1,0)),IF($K205="部分工時",1,0),IF($L205&gt;=基本工資設定!$B$2,1,0)),1,0)</f>
        <v>0</v>
      </c>
      <c r="U205" s="19">
        <f>IF(AND($Q205,OR(IF($G205="3.重度",1,0),IF($G205="4.極重度",1,0)),IF($K205="部分工時",1,0),IF(AND(基本工資設定!$B$2&gt;$L205,$L205&gt;=基本工資設定!$B$3),1,0)),1,0)</f>
        <v>0</v>
      </c>
      <c r="V205" s="19">
        <f>IF(AND($Q205,OR(IF($G205="3.重度",1,0),IF($G205="4.極重度",1,0)),IF($K205="部分工時",1,0),IF(基本工資設定!$B$3&gt;$L205,1,0)),1,0)</f>
        <v>0</v>
      </c>
      <c r="W205" s="19">
        <f>IF(AND($Q205,OR(IF($G205="1.輕度",1,0),IF($G205="2.中度",1,0)),IF($K205="全時",1,0),IF($L205&gt;=基本工資設定!$B$2,1,0)),1,0)</f>
        <v>0</v>
      </c>
      <c r="X205" s="19">
        <f>IF(AND($Q205,OR(IF($G205="1.輕度",1,0),IF($G205="2.中度",1,0)),IF($K205="全時",1,0),IF(基本工資設定!$B$2&gt;$L205,1,0)),1,0)</f>
        <v>0</v>
      </c>
      <c r="Y205" s="19">
        <f>IF(AND($Q205,OR(IF($G205="1.輕度",1,0),IF($G205="2.中度",1,0)),IF($K205="部分工時",1,0),IF($L205&gt;=基本工資設定!$B$2,1,0)),1,0)</f>
        <v>0</v>
      </c>
      <c r="Z205" s="19">
        <f>IF(AND($Q205,OR(IF($G205="1.輕度",1,0),IF($G205="2.中度",1,0)),IF($K205="部分工時",1,0),IF(AND(基本工資設定!$B$2&gt;$L205,$L205&gt;=基本工資設定!$B$3),1,0)),1,0)</f>
        <v>0</v>
      </c>
      <c r="AA205" s="19">
        <f>IF(AND($Q205,OR(IF($G205="1.輕度",1,0),IF($G205="2.中度",1,0)),IF($K205="部分工時",1,0),IF(基本工資設定!$B$3&gt;$L205,1,0)),1,0)</f>
        <v>0</v>
      </c>
    </row>
    <row r="206" spans="1:27" ht="14.25">
      <c r="A206" s="19">
        <f t="shared" si="2"/>
        <v>204</v>
      </c>
      <c r="B206" s="8"/>
      <c r="C206" s="8"/>
      <c r="D206" s="9"/>
      <c r="E206" s="8"/>
      <c r="F206" s="8"/>
      <c r="G206" s="8"/>
      <c r="H206" s="9"/>
      <c r="I206" s="9"/>
      <c r="J206" s="9"/>
      <c r="K206" s="8"/>
      <c r="L206" s="10"/>
      <c r="M206" s="19" t="b">
        <f t="shared" si="0"/>
        <v>0</v>
      </c>
      <c r="N206" s="19">
        <f>IF(AND($M206,IF($H206&lt;=DATE(身障定額檢核總表!$F$7,身障定額檢核總表!$F$8,1),1,0)),1,0)</f>
        <v>0</v>
      </c>
      <c r="O206" s="19">
        <f>IF(AND(ISBLANK($I206),$M206),1,IF($E206="1.公保",
IF($I206&gt;DATE(身障定額檢核總表!$F$7,身障定額檢核總表!$F$8,1),1,0),
IF($I206&gt;=DATE(身障定額檢核總表!$F$7,身障定額檢核總表!$F$8,1),1,0)))</f>
        <v>0</v>
      </c>
      <c r="P206" s="19">
        <f>IF(AND($M206,IF($J206&lt;=DATE(身障定額檢核總表!$F$7,身障定額檢核總表!$F$8,1),1,0)),1,0)</f>
        <v>0</v>
      </c>
      <c r="Q206" s="19">
        <f t="shared" si="1"/>
        <v>0</v>
      </c>
      <c r="R206" s="19">
        <f>IF(AND($Q206,OR(IF($G206="3.重度",1,0),IF($G206="4.極重度",1,0)),IF($K206="全時",1,0),IF($L206&gt;=基本工資設定!$B$2,1,0)),1,0)</f>
        <v>0</v>
      </c>
      <c r="S206" s="19">
        <f>IF(AND($Q206,OR(IF($G206="3.重度",1,0),IF($G206="4.極重度",1,0)),IF($K206="全時",1,0),IF(基本工資設定!$B$2&gt;$L206,1,0)),1,0)</f>
        <v>0</v>
      </c>
      <c r="T206" s="19">
        <f>IF(AND($Q206,OR(IF($G206="3.重度",1,0),IF($G206="4.極重度",1,0)),IF($K206="部分工時",1,0),IF($L206&gt;=基本工資設定!$B$2,1,0)),1,0)</f>
        <v>0</v>
      </c>
      <c r="U206" s="19">
        <f>IF(AND($Q206,OR(IF($G206="3.重度",1,0),IF($G206="4.極重度",1,0)),IF($K206="部分工時",1,0),IF(AND(基本工資設定!$B$2&gt;$L206,$L206&gt;=基本工資設定!$B$3),1,0)),1,0)</f>
        <v>0</v>
      </c>
      <c r="V206" s="19">
        <f>IF(AND($Q206,OR(IF($G206="3.重度",1,0),IF($G206="4.極重度",1,0)),IF($K206="部分工時",1,0),IF(基本工資設定!$B$3&gt;$L206,1,0)),1,0)</f>
        <v>0</v>
      </c>
      <c r="W206" s="19">
        <f>IF(AND($Q206,OR(IF($G206="1.輕度",1,0),IF($G206="2.中度",1,0)),IF($K206="全時",1,0),IF($L206&gt;=基本工資設定!$B$2,1,0)),1,0)</f>
        <v>0</v>
      </c>
      <c r="X206" s="19">
        <f>IF(AND($Q206,OR(IF($G206="1.輕度",1,0),IF($G206="2.中度",1,0)),IF($K206="全時",1,0),IF(基本工資設定!$B$2&gt;$L206,1,0)),1,0)</f>
        <v>0</v>
      </c>
      <c r="Y206" s="19">
        <f>IF(AND($Q206,OR(IF($G206="1.輕度",1,0),IF($G206="2.中度",1,0)),IF($K206="部分工時",1,0),IF($L206&gt;=基本工資設定!$B$2,1,0)),1,0)</f>
        <v>0</v>
      </c>
      <c r="Z206" s="19">
        <f>IF(AND($Q206,OR(IF($G206="1.輕度",1,0),IF($G206="2.中度",1,0)),IF($K206="部分工時",1,0),IF(AND(基本工資設定!$B$2&gt;$L206,$L206&gt;=基本工資設定!$B$3),1,0)),1,0)</f>
        <v>0</v>
      </c>
      <c r="AA206" s="19">
        <f>IF(AND($Q206,OR(IF($G206="1.輕度",1,0),IF($G206="2.中度",1,0)),IF($K206="部分工時",1,0),IF(基本工資設定!$B$3&gt;$L206,1,0)),1,0)</f>
        <v>0</v>
      </c>
    </row>
    <row r="207" spans="1:27" ht="14.25">
      <c r="A207" s="19">
        <f t="shared" si="2"/>
        <v>205</v>
      </c>
      <c r="B207" s="8"/>
      <c r="C207" s="8"/>
      <c r="D207" s="9"/>
      <c r="E207" s="8"/>
      <c r="F207" s="8"/>
      <c r="G207" s="8"/>
      <c r="H207" s="9"/>
      <c r="I207" s="9"/>
      <c r="J207" s="9"/>
      <c r="K207" s="8"/>
      <c r="L207" s="10"/>
      <c r="M207" s="19" t="b">
        <f t="shared" si="0"/>
        <v>0</v>
      </c>
      <c r="N207" s="19">
        <f>IF(AND($M207,IF($H207&lt;=DATE(身障定額檢核總表!$F$7,身障定額檢核總表!$F$8,1),1,0)),1,0)</f>
        <v>0</v>
      </c>
      <c r="O207" s="19">
        <f>IF(AND(ISBLANK($I207),$M207),1,IF($E207="1.公保",
IF($I207&gt;DATE(身障定額檢核總表!$F$7,身障定額檢核總表!$F$8,1),1,0),
IF($I207&gt;=DATE(身障定額檢核總表!$F$7,身障定額檢核總表!$F$8,1),1,0)))</f>
        <v>0</v>
      </c>
      <c r="P207" s="19">
        <f>IF(AND($M207,IF($J207&lt;=DATE(身障定額檢核總表!$F$7,身障定額檢核總表!$F$8,1),1,0)),1,0)</f>
        <v>0</v>
      </c>
      <c r="Q207" s="19">
        <f t="shared" si="1"/>
        <v>0</v>
      </c>
      <c r="R207" s="19">
        <f>IF(AND($Q207,OR(IF($G207="3.重度",1,0),IF($G207="4.極重度",1,0)),IF($K207="全時",1,0),IF($L207&gt;=基本工資設定!$B$2,1,0)),1,0)</f>
        <v>0</v>
      </c>
      <c r="S207" s="19">
        <f>IF(AND($Q207,OR(IF($G207="3.重度",1,0),IF($G207="4.極重度",1,0)),IF($K207="全時",1,0),IF(基本工資設定!$B$2&gt;$L207,1,0)),1,0)</f>
        <v>0</v>
      </c>
      <c r="T207" s="19">
        <f>IF(AND($Q207,OR(IF($G207="3.重度",1,0),IF($G207="4.極重度",1,0)),IF($K207="部分工時",1,0),IF($L207&gt;=基本工資設定!$B$2,1,0)),1,0)</f>
        <v>0</v>
      </c>
      <c r="U207" s="19">
        <f>IF(AND($Q207,OR(IF($G207="3.重度",1,0),IF($G207="4.極重度",1,0)),IF($K207="部分工時",1,0),IF(AND(基本工資設定!$B$2&gt;$L207,$L207&gt;=基本工資設定!$B$3),1,0)),1,0)</f>
        <v>0</v>
      </c>
      <c r="V207" s="19">
        <f>IF(AND($Q207,OR(IF($G207="3.重度",1,0),IF($G207="4.極重度",1,0)),IF($K207="部分工時",1,0),IF(基本工資設定!$B$3&gt;$L207,1,0)),1,0)</f>
        <v>0</v>
      </c>
      <c r="W207" s="19">
        <f>IF(AND($Q207,OR(IF($G207="1.輕度",1,0),IF($G207="2.中度",1,0)),IF($K207="全時",1,0),IF($L207&gt;=基本工資設定!$B$2,1,0)),1,0)</f>
        <v>0</v>
      </c>
      <c r="X207" s="19">
        <f>IF(AND($Q207,OR(IF($G207="1.輕度",1,0),IF($G207="2.中度",1,0)),IF($K207="全時",1,0),IF(基本工資設定!$B$2&gt;$L207,1,0)),1,0)</f>
        <v>0</v>
      </c>
      <c r="Y207" s="19">
        <f>IF(AND($Q207,OR(IF($G207="1.輕度",1,0),IF($G207="2.中度",1,0)),IF($K207="部分工時",1,0),IF($L207&gt;=基本工資設定!$B$2,1,0)),1,0)</f>
        <v>0</v>
      </c>
      <c r="Z207" s="19">
        <f>IF(AND($Q207,OR(IF($G207="1.輕度",1,0),IF($G207="2.中度",1,0)),IF($K207="部分工時",1,0),IF(AND(基本工資設定!$B$2&gt;$L207,$L207&gt;=基本工資設定!$B$3),1,0)),1,0)</f>
        <v>0</v>
      </c>
      <c r="AA207" s="19">
        <f>IF(AND($Q207,OR(IF($G207="1.輕度",1,0),IF($G207="2.中度",1,0)),IF($K207="部分工時",1,0),IF(基本工資設定!$B$3&gt;$L207,1,0)),1,0)</f>
        <v>0</v>
      </c>
    </row>
    <row r="208" spans="1:27" ht="14.25">
      <c r="A208" s="19">
        <f t="shared" si="2"/>
        <v>206</v>
      </c>
      <c r="B208" s="8"/>
      <c r="C208" s="8"/>
      <c r="D208" s="9"/>
      <c r="E208" s="8"/>
      <c r="F208" s="8"/>
      <c r="G208" s="8"/>
      <c r="H208" s="9"/>
      <c r="I208" s="9"/>
      <c r="J208" s="9"/>
      <c r="K208" s="8"/>
      <c r="L208" s="10"/>
      <c r="M208" s="19" t="b">
        <f t="shared" si="0"/>
        <v>0</v>
      </c>
      <c r="N208" s="19">
        <f>IF(AND($M208,IF($H208&lt;=DATE(身障定額檢核總表!$F$7,身障定額檢核總表!$F$8,1),1,0)),1,0)</f>
        <v>0</v>
      </c>
      <c r="O208" s="19">
        <f>IF(AND(ISBLANK($I208),$M208),1,IF($E208="1.公保",
IF($I208&gt;DATE(身障定額檢核總表!$F$7,身障定額檢核總表!$F$8,1),1,0),
IF($I208&gt;=DATE(身障定額檢核總表!$F$7,身障定額檢核總表!$F$8,1),1,0)))</f>
        <v>0</v>
      </c>
      <c r="P208" s="19">
        <f>IF(AND($M208,IF($J208&lt;=DATE(身障定額檢核總表!$F$7,身障定額檢核總表!$F$8,1),1,0)),1,0)</f>
        <v>0</v>
      </c>
      <c r="Q208" s="19">
        <f t="shared" si="1"/>
        <v>0</v>
      </c>
      <c r="R208" s="19">
        <f>IF(AND($Q208,OR(IF($G208="3.重度",1,0),IF($G208="4.極重度",1,0)),IF($K208="全時",1,0),IF($L208&gt;=基本工資設定!$B$2,1,0)),1,0)</f>
        <v>0</v>
      </c>
      <c r="S208" s="19">
        <f>IF(AND($Q208,OR(IF($G208="3.重度",1,0),IF($G208="4.極重度",1,0)),IF($K208="全時",1,0),IF(基本工資設定!$B$2&gt;$L208,1,0)),1,0)</f>
        <v>0</v>
      </c>
      <c r="T208" s="19">
        <f>IF(AND($Q208,OR(IF($G208="3.重度",1,0),IF($G208="4.極重度",1,0)),IF($K208="部分工時",1,0),IF($L208&gt;=基本工資設定!$B$2,1,0)),1,0)</f>
        <v>0</v>
      </c>
      <c r="U208" s="19">
        <f>IF(AND($Q208,OR(IF($G208="3.重度",1,0),IF($G208="4.極重度",1,0)),IF($K208="部分工時",1,0),IF(AND(基本工資設定!$B$2&gt;$L208,$L208&gt;=基本工資設定!$B$3),1,0)),1,0)</f>
        <v>0</v>
      </c>
      <c r="V208" s="19">
        <f>IF(AND($Q208,OR(IF($G208="3.重度",1,0),IF($G208="4.極重度",1,0)),IF($K208="部分工時",1,0),IF(基本工資設定!$B$3&gt;$L208,1,0)),1,0)</f>
        <v>0</v>
      </c>
      <c r="W208" s="19">
        <f>IF(AND($Q208,OR(IF($G208="1.輕度",1,0),IF($G208="2.中度",1,0)),IF($K208="全時",1,0),IF($L208&gt;=基本工資設定!$B$2,1,0)),1,0)</f>
        <v>0</v>
      </c>
      <c r="X208" s="19">
        <f>IF(AND($Q208,OR(IF($G208="1.輕度",1,0),IF($G208="2.中度",1,0)),IF($K208="全時",1,0),IF(基本工資設定!$B$2&gt;$L208,1,0)),1,0)</f>
        <v>0</v>
      </c>
      <c r="Y208" s="19">
        <f>IF(AND($Q208,OR(IF($G208="1.輕度",1,0),IF($G208="2.中度",1,0)),IF($K208="部分工時",1,0),IF($L208&gt;=基本工資設定!$B$2,1,0)),1,0)</f>
        <v>0</v>
      </c>
      <c r="Z208" s="19">
        <f>IF(AND($Q208,OR(IF($G208="1.輕度",1,0),IF($G208="2.中度",1,0)),IF($K208="部分工時",1,0),IF(AND(基本工資設定!$B$2&gt;$L208,$L208&gt;=基本工資設定!$B$3),1,0)),1,0)</f>
        <v>0</v>
      </c>
      <c r="AA208" s="19">
        <f>IF(AND($Q208,OR(IF($G208="1.輕度",1,0),IF($G208="2.中度",1,0)),IF($K208="部分工時",1,0),IF(基本工資設定!$B$3&gt;$L208,1,0)),1,0)</f>
        <v>0</v>
      </c>
    </row>
    <row r="209" spans="1:27" ht="14.25">
      <c r="A209" s="19">
        <f t="shared" si="2"/>
        <v>207</v>
      </c>
      <c r="B209" s="8"/>
      <c r="C209" s="8"/>
      <c r="D209" s="9"/>
      <c r="E209" s="8"/>
      <c r="F209" s="8"/>
      <c r="G209" s="8"/>
      <c r="H209" s="9"/>
      <c r="I209" s="9"/>
      <c r="J209" s="9"/>
      <c r="K209" s="8"/>
      <c r="L209" s="10"/>
      <c r="M209" s="19" t="b">
        <f t="shared" si="0"/>
        <v>0</v>
      </c>
      <c r="N209" s="19">
        <f>IF(AND($M209,IF($H209&lt;=DATE(身障定額檢核總表!$F$7,身障定額檢核總表!$F$8,1),1,0)),1,0)</f>
        <v>0</v>
      </c>
      <c r="O209" s="19">
        <f>IF(AND(ISBLANK($I209),$M209),1,IF($E209="1.公保",
IF($I209&gt;DATE(身障定額檢核總表!$F$7,身障定額檢核總表!$F$8,1),1,0),
IF($I209&gt;=DATE(身障定額檢核總表!$F$7,身障定額檢核總表!$F$8,1),1,0)))</f>
        <v>0</v>
      </c>
      <c r="P209" s="19">
        <f>IF(AND($M209,IF($J209&lt;=DATE(身障定額檢核總表!$F$7,身障定額檢核總表!$F$8,1),1,0)),1,0)</f>
        <v>0</v>
      </c>
      <c r="Q209" s="19">
        <f t="shared" si="1"/>
        <v>0</v>
      </c>
      <c r="R209" s="19">
        <f>IF(AND($Q209,OR(IF($G209="3.重度",1,0),IF($G209="4.極重度",1,0)),IF($K209="全時",1,0),IF($L209&gt;=基本工資設定!$B$2,1,0)),1,0)</f>
        <v>0</v>
      </c>
      <c r="S209" s="19">
        <f>IF(AND($Q209,OR(IF($G209="3.重度",1,0),IF($G209="4.極重度",1,0)),IF($K209="全時",1,0),IF(基本工資設定!$B$2&gt;$L209,1,0)),1,0)</f>
        <v>0</v>
      </c>
      <c r="T209" s="19">
        <f>IF(AND($Q209,OR(IF($G209="3.重度",1,0),IF($G209="4.極重度",1,0)),IF($K209="部分工時",1,0),IF($L209&gt;=基本工資設定!$B$2,1,0)),1,0)</f>
        <v>0</v>
      </c>
      <c r="U209" s="19">
        <f>IF(AND($Q209,OR(IF($G209="3.重度",1,0),IF($G209="4.極重度",1,0)),IF($K209="部分工時",1,0),IF(AND(基本工資設定!$B$2&gt;$L209,$L209&gt;=基本工資設定!$B$3),1,0)),1,0)</f>
        <v>0</v>
      </c>
      <c r="V209" s="19">
        <f>IF(AND($Q209,OR(IF($G209="3.重度",1,0),IF($G209="4.極重度",1,0)),IF($K209="部分工時",1,0),IF(基本工資設定!$B$3&gt;$L209,1,0)),1,0)</f>
        <v>0</v>
      </c>
      <c r="W209" s="19">
        <f>IF(AND($Q209,OR(IF($G209="1.輕度",1,0),IF($G209="2.中度",1,0)),IF($K209="全時",1,0),IF($L209&gt;=基本工資設定!$B$2,1,0)),1,0)</f>
        <v>0</v>
      </c>
      <c r="X209" s="19">
        <f>IF(AND($Q209,OR(IF($G209="1.輕度",1,0),IF($G209="2.中度",1,0)),IF($K209="全時",1,0),IF(基本工資設定!$B$2&gt;$L209,1,0)),1,0)</f>
        <v>0</v>
      </c>
      <c r="Y209" s="19">
        <f>IF(AND($Q209,OR(IF($G209="1.輕度",1,0),IF($G209="2.中度",1,0)),IF($K209="部分工時",1,0),IF($L209&gt;=基本工資設定!$B$2,1,0)),1,0)</f>
        <v>0</v>
      </c>
      <c r="Z209" s="19">
        <f>IF(AND($Q209,OR(IF($G209="1.輕度",1,0),IF($G209="2.中度",1,0)),IF($K209="部分工時",1,0),IF(AND(基本工資設定!$B$2&gt;$L209,$L209&gt;=基本工資設定!$B$3),1,0)),1,0)</f>
        <v>0</v>
      </c>
      <c r="AA209" s="19">
        <f>IF(AND($Q209,OR(IF($G209="1.輕度",1,0),IF($G209="2.中度",1,0)),IF($K209="部分工時",1,0),IF(基本工資設定!$B$3&gt;$L209,1,0)),1,0)</f>
        <v>0</v>
      </c>
    </row>
    <row r="210" spans="1:27" ht="14.25">
      <c r="A210" s="19">
        <f t="shared" si="2"/>
        <v>208</v>
      </c>
      <c r="B210" s="8"/>
      <c r="C210" s="8"/>
      <c r="D210" s="9"/>
      <c r="E210" s="8"/>
      <c r="F210" s="8"/>
      <c r="G210" s="8"/>
      <c r="H210" s="9"/>
      <c r="I210" s="9"/>
      <c r="J210" s="9"/>
      <c r="K210" s="8"/>
      <c r="L210" s="10"/>
      <c r="M210" s="19" t="b">
        <f t="shared" si="0"/>
        <v>0</v>
      </c>
      <c r="N210" s="19">
        <f>IF(AND($M210,IF($H210&lt;=DATE(身障定額檢核總表!$F$7,身障定額檢核總表!$F$8,1),1,0)),1,0)</f>
        <v>0</v>
      </c>
      <c r="O210" s="19">
        <f>IF(AND(ISBLANK($I210),$M210),1,IF($E210="1.公保",
IF($I210&gt;DATE(身障定額檢核總表!$F$7,身障定額檢核總表!$F$8,1),1,0),
IF($I210&gt;=DATE(身障定額檢核總表!$F$7,身障定額檢核總表!$F$8,1),1,0)))</f>
        <v>0</v>
      </c>
      <c r="P210" s="19">
        <f>IF(AND($M210,IF($J210&lt;=DATE(身障定額檢核總表!$F$7,身障定額檢核總表!$F$8,1),1,0)),1,0)</f>
        <v>0</v>
      </c>
      <c r="Q210" s="19">
        <f t="shared" si="1"/>
        <v>0</v>
      </c>
      <c r="R210" s="19">
        <f>IF(AND($Q210,OR(IF($G210="3.重度",1,0),IF($G210="4.極重度",1,0)),IF($K210="全時",1,0),IF($L210&gt;=基本工資設定!$B$2,1,0)),1,0)</f>
        <v>0</v>
      </c>
      <c r="S210" s="19">
        <f>IF(AND($Q210,OR(IF($G210="3.重度",1,0),IF($G210="4.極重度",1,0)),IF($K210="全時",1,0),IF(基本工資設定!$B$2&gt;$L210,1,0)),1,0)</f>
        <v>0</v>
      </c>
      <c r="T210" s="19">
        <f>IF(AND($Q210,OR(IF($G210="3.重度",1,0),IF($G210="4.極重度",1,0)),IF($K210="部分工時",1,0),IF($L210&gt;=基本工資設定!$B$2,1,0)),1,0)</f>
        <v>0</v>
      </c>
      <c r="U210" s="19">
        <f>IF(AND($Q210,OR(IF($G210="3.重度",1,0),IF($G210="4.極重度",1,0)),IF($K210="部分工時",1,0),IF(AND(基本工資設定!$B$2&gt;$L210,$L210&gt;=基本工資設定!$B$3),1,0)),1,0)</f>
        <v>0</v>
      </c>
      <c r="V210" s="19">
        <f>IF(AND($Q210,OR(IF($G210="3.重度",1,0),IF($G210="4.極重度",1,0)),IF($K210="部分工時",1,0),IF(基本工資設定!$B$3&gt;$L210,1,0)),1,0)</f>
        <v>0</v>
      </c>
      <c r="W210" s="19">
        <f>IF(AND($Q210,OR(IF($G210="1.輕度",1,0),IF($G210="2.中度",1,0)),IF($K210="全時",1,0),IF($L210&gt;=基本工資設定!$B$2,1,0)),1,0)</f>
        <v>0</v>
      </c>
      <c r="X210" s="19">
        <f>IF(AND($Q210,OR(IF($G210="1.輕度",1,0),IF($G210="2.中度",1,0)),IF($K210="全時",1,0),IF(基本工資設定!$B$2&gt;$L210,1,0)),1,0)</f>
        <v>0</v>
      </c>
      <c r="Y210" s="19">
        <f>IF(AND($Q210,OR(IF($G210="1.輕度",1,0),IF($G210="2.中度",1,0)),IF($K210="部分工時",1,0),IF($L210&gt;=基本工資設定!$B$2,1,0)),1,0)</f>
        <v>0</v>
      </c>
      <c r="Z210" s="19">
        <f>IF(AND($Q210,OR(IF($G210="1.輕度",1,0),IF($G210="2.中度",1,0)),IF($K210="部分工時",1,0),IF(AND(基本工資設定!$B$2&gt;$L210,$L210&gt;=基本工資設定!$B$3),1,0)),1,0)</f>
        <v>0</v>
      </c>
      <c r="AA210" s="19">
        <f>IF(AND($Q210,OR(IF($G210="1.輕度",1,0),IF($G210="2.中度",1,0)),IF($K210="部分工時",1,0),IF(基本工資設定!$B$3&gt;$L210,1,0)),1,0)</f>
        <v>0</v>
      </c>
    </row>
    <row r="211" spans="1:27" ht="14.25">
      <c r="A211" s="19">
        <f t="shared" si="2"/>
        <v>209</v>
      </c>
      <c r="B211" s="8"/>
      <c r="C211" s="8"/>
      <c r="D211" s="9"/>
      <c r="E211" s="8"/>
      <c r="F211" s="8"/>
      <c r="G211" s="8"/>
      <c r="H211" s="9"/>
      <c r="I211" s="9"/>
      <c r="J211" s="9"/>
      <c r="K211" s="8"/>
      <c r="L211" s="10"/>
      <c r="M211" s="19" t="b">
        <f t="shared" si="0"/>
        <v>0</v>
      </c>
      <c r="N211" s="19">
        <f>IF(AND($M211,IF($H211&lt;=DATE(身障定額檢核總表!$F$7,身障定額檢核總表!$F$8,1),1,0)),1,0)</f>
        <v>0</v>
      </c>
      <c r="O211" s="19">
        <f>IF(AND(ISBLANK($I211),$M211),1,IF($E211="1.公保",
IF($I211&gt;DATE(身障定額檢核總表!$F$7,身障定額檢核總表!$F$8,1),1,0),
IF($I211&gt;=DATE(身障定額檢核總表!$F$7,身障定額檢核總表!$F$8,1),1,0)))</f>
        <v>0</v>
      </c>
      <c r="P211" s="19">
        <f>IF(AND($M211,IF($J211&lt;=DATE(身障定額檢核總表!$F$7,身障定額檢核總表!$F$8,1),1,0)),1,0)</f>
        <v>0</v>
      </c>
      <c r="Q211" s="19">
        <f t="shared" si="1"/>
        <v>0</v>
      </c>
      <c r="R211" s="19">
        <f>IF(AND($Q211,OR(IF($G211="3.重度",1,0),IF($G211="4.極重度",1,0)),IF($K211="全時",1,0),IF($L211&gt;=基本工資設定!$B$2,1,0)),1,0)</f>
        <v>0</v>
      </c>
      <c r="S211" s="19">
        <f>IF(AND($Q211,OR(IF($G211="3.重度",1,0),IF($G211="4.極重度",1,0)),IF($K211="全時",1,0),IF(基本工資設定!$B$2&gt;$L211,1,0)),1,0)</f>
        <v>0</v>
      </c>
      <c r="T211" s="19">
        <f>IF(AND($Q211,OR(IF($G211="3.重度",1,0),IF($G211="4.極重度",1,0)),IF($K211="部分工時",1,0),IF($L211&gt;=基本工資設定!$B$2,1,0)),1,0)</f>
        <v>0</v>
      </c>
      <c r="U211" s="19">
        <f>IF(AND($Q211,OR(IF($G211="3.重度",1,0),IF($G211="4.極重度",1,0)),IF($K211="部分工時",1,0),IF(AND(基本工資設定!$B$2&gt;$L211,$L211&gt;=基本工資設定!$B$3),1,0)),1,0)</f>
        <v>0</v>
      </c>
      <c r="V211" s="19">
        <f>IF(AND($Q211,OR(IF($G211="3.重度",1,0),IF($G211="4.極重度",1,0)),IF($K211="部分工時",1,0),IF(基本工資設定!$B$3&gt;$L211,1,0)),1,0)</f>
        <v>0</v>
      </c>
      <c r="W211" s="19">
        <f>IF(AND($Q211,OR(IF($G211="1.輕度",1,0),IF($G211="2.中度",1,0)),IF($K211="全時",1,0),IF($L211&gt;=基本工資設定!$B$2,1,0)),1,0)</f>
        <v>0</v>
      </c>
      <c r="X211" s="19">
        <f>IF(AND($Q211,OR(IF($G211="1.輕度",1,0),IF($G211="2.中度",1,0)),IF($K211="全時",1,0),IF(基本工資設定!$B$2&gt;$L211,1,0)),1,0)</f>
        <v>0</v>
      </c>
      <c r="Y211" s="19">
        <f>IF(AND($Q211,OR(IF($G211="1.輕度",1,0),IF($G211="2.中度",1,0)),IF($K211="部分工時",1,0),IF($L211&gt;=基本工資設定!$B$2,1,0)),1,0)</f>
        <v>0</v>
      </c>
      <c r="Z211" s="19">
        <f>IF(AND($Q211,OR(IF($G211="1.輕度",1,0),IF($G211="2.中度",1,0)),IF($K211="部分工時",1,0),IF(AND(基本工資設定!$B$2&gt;$L211,$L211&gt;=基本工資設定!$B$3),1,0)),1,0)</f>
        <v>0</v>
      </c>
      <c r="AA211" s="19">
        <f>IF(AND($Q211,OR(IF($G211="1.輕度",1,0),IF($G211="2.中度",1,0)),IF($K211="部分工時",1,0),IF(基本工資設定!$B$3&gt;$L211,1,0)),1,0)</f>
        <v>0</v>
      </c>
    </row>
    <row r="212" spans="1:27" ht="14.25">
      <c r="A212" s="19">
        <f t="shared" si="2"/>
        <v>210</v>
      </c>
      <c r="B212" s="8"/>
      <c r="C212" s="8"/>
      <c r="D212" s="9"/>
      <c r="E212" s="8"/>
      <c r="F212" s="8"/>
      <c r="G212" s="8"/>
      <c r="H212" s="9"/>
      <c r="I212" s="9"/>
      <c r="J212" s="9"/>
      <c r="K212" s="8"/>
      <c r="L212" s="10"/>
      <c r="M212" s="19" t="b">
        <f t="shared" si="0"/>
        <v>0</v>
      </c>
      <c r="N212" s="19">
        <f>IF(AND($M212,IF($H212&lt;=DATE(身障定額檢核總表!$F$7,身障定額檢核總表!$F$8,1),1,0)),1,0)</f>
        <v>0</v>
      </c>
      <c r="O212" s="19">
        <f>IF(AND(ISBLANK($I212),$M212),1,IF($E212="1.公保",
IF($I212&gt;DATE(身障定額檢核總表!$F$7,身障定額檢核總表!$F$8,1),1,0),
IF($I212&gt;=DATE(身障定額檢核總表!$F$7,身障定額檢核總表!$F$8,1),1,0)))</f>
        <v>0</v>
      </c>
      <c r="P212" s="19">
        <f>IF(AND($M212,IF($J212&lt;=DATE(身障定額檢核總表!$F$7,身障定額檢核總表!$F$8,1),1,0)),1,0)</f>
        <v>0</v>
      </c>
      <c r="Q212" s="19">
        <f t="shared" si="1"/>
        <v>0</v>
      </c>
      <c r="R212" s="19">
        <f>IF(AND($Q212,OR(IF($G212="3.重度",1,0),IF($G212="4.極重度",1,0)),IF($K212="全時",1,0),IF($L212&gt;=基本工資設定!$B$2,1,0)),1,0)</f>
        <v>0</v>
      </c>
      <c r="S212" s="19">
        <f>IF(AND($Q212,OR(IF($G212="3.重度",1,0),IF($G212="4.極重度",1,0)),IF($K212="全時",1,0),IF(基本工資設定!$B$2&gt;$L212,1,0)),1,0)</f>
        <v>0</v>
      </c>
      <c r="T212" s="19">
        <f>IF(AND($Q212,OR(IF($G212="3.重度",1,0),IF($G212="4.極重度",1,0)),IF($K212="部分工時",1,0),IF($L212&gt;=基本工資設定!$B$2,1,0)),1,0)</f>
        <v>0</v>
      </c>
      <c r="U212" s="19">
        <f>IF(AND($Q212,OR(IF($G212="3.重度",1,0),IF($G212="4.極重度",1,0)),IF($K212="部分工時",1,0),IF(AND(基本工資設定!$B$2&gt;$L212,$L212&gt;=基本工資設定!$B$3),1,0)),1,0)</f>
        <v>0</v>
      </c>
      <c r="V212" s="19">
        <f>IF(AND($Q212,OR(IF($G212="3.重度",1,0),IF($G212="4.極重度",1,0)),IF($K212="部分工時",1,0),IF(基本工資設定!$B$3&gt;$L212,1,0)),1,0)</f>
        <v>0</v>
      </c>
      <c r="W212" s="19">
        <f>IF(AND($Q212,OR(IF($G212="1.輕度",1,0),IF($G212="2.中度",1,0)),IF($K212="全時",1,0),IF($L212&gt;=基本工資設定!$B$2,1,0)),1,0)</f>
        <v>0</v>
      </c>
      <c r="X212" s="19">
        <f>IF(AND($Q212,OR(IF($G212="1.輕度",1,0),IF($G212="2.中度",1,0)),IF($K212="全時",1,0),IF(基本工資設定!$B$2&gt;$L212,1,0)),1,0)</f>
        <v>0</v>
      </c>
      <c r="Y212" s="19">
        <f>IF(AND($Q212,OR(IF($G212="1.輕度",1,0),IF($G212="2.中度",1,0)),IF($K212="部分工時",1,0),IF($L212&gt;=基本工資設定!$B$2,1,0)),1,0)</f>
        <v>0</v>
      </c>
      <c r="Z212" s="19">
        <f>IF(AND($Q212,OR(IF($G212="1.輕度",1,0),IF($G212="2.中度",1,0)),IF($K212="部分工時",1,0),IF(AND(基本工資設定!$B$2&gt;$L212,$L212&gt;=基本工資設定!$B$3),1,0)),1,0)</f>
        <v>0</v>
      </c>
      <c r="AA212" s="19">
        <f>IF(AND($Q212,OR(IF($G212="1.輕度",1,0),IF($G212="2.中度",1,0)),IF($K212="部分工時",1,0),IF(基本工資設定!$B$3&gt;$L212,1,0)),1,0)</f>
        <v>0</v>
      </c>
    </row>
    <row r="213" spans="1:27" ht="14.25">
      <c r="A213" s="19">
        <f t="shared" si="2"/>
        <v>211</v>
      </c>
      <c r="B213" s="8"/>
      <c r="C213" s="8"/>
      <c r="D213" s="9"/>
      <c r="E213" s="8"/>
      <c r="F213" s="8"/>
      <c r="G213" s="8"/>
      <c r="H213" s="9"/>
      <c r="I213" s="9"/>
      <c r="J213" s="9"/>
      <c r="K213" s="8"/>
      <c r="L213" s="10"/>
      <c r="M213" s="19" t="b">
        <f t="shared" si="0"/>
        <v>0</v>
      </c>
      <c r="N213" s="19">
        <f>IF(AND($M213,IF($H213&lt;=DATE(身障定額檢核總表!$F$7,身障定額檢核總表!$F$8,1),1,0)),1,0)</f>
        <v>0</v>
      </c>
      <c r="O213" s="19">
        <f>IF(AND(ISBLANK($I213),$M213),1,IF($E213="1.公保",
IF($I213&gt;DATE(身障定額檢核總表!$F$7,身障定額檢核總表!$F$8,1),1,0),
IF($I213&gt;=DATE(身障定額檢核總表!$F$7,身障定額檢核總表!$F$8,1),1,0)))</f>
        <v>0</v>
      </c>
      <c r="P213" s="19">
        <f>IF(AND($M213,IF($J213&lt;=DATE(身障定額檢核總表!$F$7,身障定額檢核總表!$F$8,1),1,0)),1,0)</f>
        <v>0</v>
      </c>
      <c r="Q213" s="19">
        <f t="shared" si="1"/>
        <v>0</v>
      </c>
      <c r="R213" s="19">
        <f>IF(AND($Q213,OR(IF($G213="3.重度",1,0),IF($G213="4.極重度",1,0)),IF($K213="全時",1,0),IF($L213&gt;=基本工資設定!$B$2,1,0)),1,0)</f>
        <v>0</v>
      </c>
      <c r="S213" s="19">
        <f>IF(AND($Q213,OR(IF($G213="3.重度",1,0),IF($G213="4.極重度",1,0)),IF($K213="全時",1,0),IF(基本工資設定!$B$2&gt;$L213,1,0)),1,0)</f>
        <v>0</v>
      </c>
      <c r="T213" s="19">
        <f>IF(AND($Q213,OR(IF($G213="3.重度",1,0),IF($G213="4.極重度",1,0)),IF($K213="部分工時",1,0),IF($L213&gt;=基本工資設定!$B$2,1,0)),1,0)</f>
        <v>0</v>
      </c>
      <c r="U213" s="19">
        <f>IF(AND($Q213,OR(IF($G213="3.重度",1,0),IF($G213="4.極重度",1,0)),IF($K213="部分工時",1,0),IF(AND(基本工資設定!$B$2&gt;$L213,$L213&gt;=基本工資設定!$B$3),1,0)),1,0)</f>
        <v>0</v>
      </c>
      <c r="V213" s="19">
        <f>IF(AND($Q213,OR(IF($G213="3.重度",1,0),IF($G213="4.極重度",1,0)),IF($K213="部分工時",1,0),IF(基本工資設定!$B$3&gt;$L213,1,0)),1,0)</f>
        <v>0</v>
      </c>
      <c r="W213" s="19">
        <f>IF(AND($Q213,OR(IF($G213="1.輕度",1,0),IF($G213="2.中度",1,0)),IF($K213="全時",1,0),IF($L213&gt;=基本工資設定!$B$2,1,0)),1,0)</f>
        <v>0</v>
      </c>
      <c r="X213" s="19">
        <f>IF(AND($Q213,OR(IF($G213="1.輕度",1,0),IF($G213="2.中度",1,0)),IF($K213="全時",1,0),IF(基本工資設定!$B$2&gt;$L213,1,0)),1,0)</f>
        <v>0</v>
      </c>
      <c r="Y213" s="19">
        <f>IF(AND($Q213,OR(IF($G213="1.輕度",1,0),IF($G213="2.中度",1,0)),IF($K213="部分工時",1,0),IF($L213&gt;=基本工資設定!$B$2,1,0)),1,0)</f>
        <v>0</v>
      </c>
      <c r="Z213" s="19">
        <f>IF(AND($Q213,OR(IF($G213="1.輕度",1,0),IF($G213="2.中度",1,0)),IF($K213="部分工時",1,0),IF(AND(基本工資設定!$B$2&gt;$L213,$L213&gt;=基本工資設定!$B$3),1,0)),1,0)</f>
        <v>0</v>
      </c>
      <c r="AA213" s="19">
        <f>IF(AND($Q213,OR(IF($G213="1.輕度",1,0),IF($G213="2.中度",1,0)),IF($K213="部分工時",1,0),IF(基本工資設定!$B$3&gt;$L213,1,0)),1,0)</f>
        <v>0</v>
      </c>
    </row>
    <row r="214" spans="1:27" ht="14.25">
      <c r="A214" s="19">
        <f t="shared" si="2"/>
        <v>212</v>
      </c>
      <c r="B214" s="8"/>
      <c r="C214" s="8"/>
      <c r="D214" s="9"/>
      <c r="E214" s="8"/>
      <c r="F214" s="8"/>
      <c r="G214" s="8"/>
      <c r="H214" s="9"/>
      <c r="I214" s="9"/>
      <c r="J214" s="9"/>
      <c r="K214" s="8"/>
      <c r="L214" s="10"/>
      <c r="M214" s="19" t="b">
        <f t="shared" si="0"/>
        <v>0</v>
      </c>
      <c r="N214" s="19">
        <f>IF(AND($M214,IF($H214&lt;=DATE(身障定額檢核總表!$F$7,身障定額檢核總表!$F$8,1),1,0)),1,0)</f>
        <v>0</v>
      </c>
      <c r="O214" s="19">
        <f>IF(AND(ISBLANK($I214),$M214),1,IF($E214="1.公保",
IF($I214&gt;DATE(身障定額檢核總表!$F$7,身障定額檢核總表!$F$8,1),1,0),
IF($I214&gt;=DATE(身障定額檢核總表!$F$7,身障定額檢核總表!$F$8,1),1,0)))</f>
        <v>0</v>
      </c>
      <c r="P214" s="19">
        <f>IF(AND($M214,IF($J214&lt;=DATE(身障定額檢核總表!$F$7,身障定額檢核總表!$F$8,1),1,0)),1,0)</f>
        <v>0</v>
      </c>
      <c r="Q214" s="19">
        <f t="shared" si="1"/>
        <v>0</v>
      </c>
      <c r="R214" s="19">
        <f>IF(AND($Q214,OR(IF($G214="3.重度",1,0),IF($G214="4.極重度",1,0)),IF($K214="全時",1,0),IF($L214&gt;=基本工資設定!$B$2,1,0)),1,0)</f>
        <v>0</v>
      </c>
      <c r="S214" s="19">
        <f>IF(AND($Q214,OR(IF($G214="3.重度",1,0),IF($G214="4.極重度",1,0)),IF($K214="全時",1,0),IF(基本工資設定!$B$2&gt;$L214,1,0)),1,0)</f>
        <v>0</v>
      </c>
      <c r="T214" s="19">
        <f>IF(AND($Q214,OR(IF($G214="3.重度",1,0),IF($G214="4.極重度",1,0)),IF($K214="部分工時",1,0),IF($L214&gt;=基本工資設定!$B$2,1,0)),1,0)</f>
        <v>0</v>
      </c>
      <c r="U214" s="19">
        <f>IF(AND($Q214,OR(IF($G214="3.重度",1,0),IF($G214="4.極重度",1,0)),IF($K214="部分工時",1,0),IF(AND(基本工資設定!$B$2&gt;$L214,$L214&gt;=基本工資設定!$B$3),1,0)),1,0)</f>
        <v>0</v>
      </c>
      <c r="V214" s="19">
        <f>IF(AND($Q214,OR(IF($G214="3.重度",1,0),IF($G214="4.極重度",1,0)),IF($K214="部分工時",1,0),IF(基本工資設定!$B$3&gt;$L214,1,0)),1,0)</f>
        <v>0</v>
      </c>
      <c r="W214" s="19">
        <f>IF(AND($Q214,OR(IF($G214="1.輕度",1,0),IF($G214="2.中度",1,0)),IF($K214="全時",1,0),IF($L214&gt;=基本工資設定!$B$2,1,0)),1,0)</f>
        <v>0</v>
      </c>
      <c r="X214" s="19">
        <f>IF(AND($Q214,OR(IF($G214="1.輕度",1,0),IF($G214="2.中度",1,0)),IF($K214="全時",1,0),IF(基本工資設定!$B$2&gt;$L214,1,0)),1,0)</f>
        <v>0</v>
      </c>
      <c r="Y214" s="19">
        <f>IF(AND($Q214,OR(IF($G214="1.輕度",1,0),IF($G214="2.中度",1,0)),IF($K214="部分工時",1,0),IF($L214&gt;=基本工資設定!$B$2,1,0)),1,0)</f>
        <v>0</v>
      </c>
      <c r="Z214" s="19">
        <f>IF(AND($Q214,OR(IF($G214="1.輕度",1,0),IF($G214="2.中度",1,0)),IF($K214="部分工時",1,0),IF(AND(基本工資設定!$B$2&gt;$L214,$L214&gt;=基本工資設定!$B$3),1,0)),1,0)</f>
        <v>0</v>
      </c>
      <c r="AA214" s="19">
        <f>IF(AND($Q214,OR(IF($G214="1.輕度",1,0),IF($G214="2.中度",1,0)),IF($K214="部分工時",1,0),IF(基本工資設定!$B$3&gt;$L214,1,0)),1,0)</f>
        <v>0</v>
      </c>
    </row>
    <row r="215" spans="1:27" ht="14.25">
      <c r="A215" s="19">
        <f t="shared" si="2"/>
        <v>213</v>
      </c>
      <c r="B215" s="8"/>
      <c r="C215" s="8"/>
      <c r="D215" s="9"/>
      <c r="E215" s="8"/>
      <c r="F215" s="8"/>
      <c r="G215" s="8"/>
      <c r="H215" s="9"/>
      <c r="I215" s="9"/>
      <c r="J215" s="9"/>
      <c r="K215" s="8"/>
      <c r="L215" s="10"/>
      <c r="M215" s="19" t="b">
        <f t="shared" si="0"/>
        <v>0</v>
      </c>
      <c r="N215" s="19">
        <f>IF(AND($M215,IF($H215&lt;=DATE(身障定額檢核總表!$F$7,身障定額檢核總表!$F$8,1),1,0)),1,0)</f>
        <v>0</v>
      </c>
      <c r="O215" s="19">
        <f>IF(AND(ISBLANK($I215),$M215),1,IF($E215="1.公保",
IF($I215&gt;DATE(身障定額檢核總表!$F$7,身障定額檢核總表!$F$8,1),1,0),
IF($I215&gt;=DATE(身障定額檢核總表!$F$7,身障定額檢核總表!$F$8,1),1,0)))</f>
        <v>0</v>
      </c>
      <c r="P215" s="19">
        <f>IF(AND($M215,IF($J215&lt;=DATE(身障定額檢核總表!$F$7,身障定額檢核總表!$F$8,1),1,0)),1,0)</f>
        <v>0</v>
      </c>
      <c r="Q215" s="19">
        <f t="shared" si="1"/>
        <v>0</v>
      </c>
      <c r="R215" s="19">
        <f>IF(AND($Q215,OR(IF($G215="3.重度",1,0),IF($G215="4.極重度",1,0)),IF($K215="全時",1,0),IF($L215&gt;=基本工資設定!$B$2,1,0)),1,0)</f>
        <v>0</v>
      </c>
      <c r="S215" s="19">
        <f>IF(AND($Q215,OR(IF($G215="3.重度",1,0),IF($G215="4.極重度",1,0)),IF($K215="全時",1,0),IF(基本工資設定!$B$2&gt;$L215,1,0)),1,0)</f>
        <v>0</v>
      </c>
      <c r="T215" s="19">
        <f>IF(AND($Q215,OR(IF($G215="3.重度",1,0),IF($G215="4.極重度",1,0)),IF($K215="部分工時",1,0),IF($L215&gt;=基本工資設定!$B$2,1,0)),1,0)</f>
        <v>0</v>
      </c>
      <c r="U215" s="19">
        <f>IF(AND($Q215,OR(IF($G215="3.重度",1,0),IF($G215="4.極重度",1,0)),IF($K215="部分工時",1,0),IF(AND(基本工資設定!$B$2&gt;$L215,$L215&gt;=基本工資設定!$B$3),1,0)),1,0)</f>
        <v>0</v>
      </c>
      <c r="V215" s="19">
        <f>IF(AND($Q215,OR(IF($G215="3.重度",1,0),IF($G215="4.極重度",1,0)),IF($K215="部分工時",1,0),IF(基本工資設定!$B$3&gt;$L215,1,0)),1,0)</f>
        <v>0</v>
      </c>
      <c r="W215" s="19">
        <f>IF(AND($Q215,OR(IF($G215="1.輕度",1,0),IF($G215="2.中度",1,0)),IF($K215="全時",1,0),IF($L215&gt;=基本工資設定!$B$2,1,0)),1,0)</f>
        <v>0</v>
      </c>
      <c r="X215" s="19">
        <f>IF(AND($Q215,OR(IF($G215="1.輕度",1,0),IF($G215="2.中度",1,0)),IF($K215="全時",1,0),IF(基本工資設定!$B$2&gt;$L215,1,0)),1,0)</f>
        <v>0</v>
      </c>
      <c r="Y215" s="19">
        <f>IF(AND($Q215,OR(IF($G215="1.輕度",1,0),IF($G215="2.中度",1,0)),IF($K215="部分工時",1,0),IF($L215&gt;=基本工資設定!$B$2,1,0)),1,0)</f>
        <v>0</v>
      </c>
      <c r="Z215" s="19">
        <f>IF(AND($Q215,OR(IF($G215="1.輕度",1,0),IF($G215="2.中度",1,0)),IF($K215="部分工時",1,0),IF(AND(基本工資設定!$B$2&gt;$L215,$L215&gt;=基本工資設定!$B$3),1,0)),1,0)</f>
        <v>0</v>
      </c>
      <c r="AA215" s="19">
        <f>IF(AND($Q215,OR(IF($G215="1.輕度",1,0),IF($G215="2.中度",1,0)),IF($K215="部分工時",1,0),IF(基本工資設定!$B$3&gt;$L215,1,0)),1,0)</f>
        <v>0</v>
      </c>
    </row>
    <row r="216" spans="1:27" ht="14.25">
      <c r="A216" s="19">
        <f t="shared" si="2"/>
        <v>214</v>
      </c>
      <c r="B216" s="8"/>
      <c r="C216" s="8"/>
      <c r="D216" s="9"/>
      <c r="E216" s="8"/>
      <c r="F216" s="8"/>
      <c r="G216" s="8"/>
      <c r="H216" s="9"/>
      <c r="I216" s="9"/>
      <c r="J216" s="9"/>
      <c r="K216" s="8"/>
      <c r="L216" s="10"/>
      <c r="M216" s="19" t="b">
        <f t="shared" si="0"/>
        <v>0</v>
      </c>
      <c r="N216" s="19">
        <f>IF(AND($M216,IF($H216&lt;=DATE(身障定額檢核總表!$F$7,身障定額檢核總表!$F$8,1),1,0)),1,0)</f>
        <v>0</v>
      </c>
      <c r="O216" s="19">
        <f>IF(AND(ISBLANK($I216),$M216),1,IF($E216="1.公保",
IF($I216&gt;DATE(身障定額檢核總表!$F$7,身障定額檢核總表!$F$8,1),1,0),
IF($I216&gt;=DATE(身障定額檢核總表!$F$7,身障定額檢核總表!$F$8,1),1,0)))</f>
        <v>0</v>
      </c>
      <c r="P216" s="19">
        <f>IF(AND($M216,IF($J216&lt;=DATE(身障定額檢核總表!$F$7,身障定額檢核總表!$F$8,1),1,0)),1,0)</f>
        <v>0</v>
      </c>
      <c r="Q216" s="19">
        <f t="shared" si="1"/>
        <v>0</v>
      </c>
      <c r="R216" s="19">
        <f>IF(AND($Q216,OR(IF($G216="3.重度",1,0),IF($G216="4.極重度",1,0)),IF($K216="全時",1,0),IF($L216&gt;=基本工資設定!$B$2,1,0)),1,0)</f>
        <v>0</v>
      </c>
      <c r="S216" s="19">
        <f>IF(AND($Q216,OR(IF($G216="3.重度",1,0),IF($G216="4.極重度",1,0)),IF($K216="全時",1,0),IF(基本工資設定!$B$2&gt;$L216,1,0)),1,0)</f>
        <v>0</v>
      </c>
      <c r="T216" s="19">
        <f>IF(AND($Q216,OR(IF($G216="3.重度",1,0),IF($G216="4.極重度",1,0)),IF($K216="部分工時",1,0),IF($L216&gt;=基本工資設定!$B$2,1,0)),1,0)</f>
        <v>0</v>
      </c>
      <c r="U216" s="19">
        <f>IF(AND($Q216,OR(IF($G216="3.重度",1,0),IF($G216="4.極重度",1,0)),IF($K216="部分工時",1,0),IF(AND(基本工資設定!$B$2&gt;$L216,$L216&gt;=基本工資設定!$B$3),1,0)),1,0)</f>
        <v>0</v>
      </c>
      <c r="V216" s="19">
        <f>IF(AND($Q216,OR(IF($G216="3.重度",1,0),IF($G216="4.極重度",1,0)),IF($K216="部分工時",1,0),IF(基本工資設定!$B$3&gt;$L216,1,0)),1,0)</f>
        <v>0</v>
      </c>
      <c r="W216" s="19">
        <f>IF(AND($Q216,OR(IF($G216="1.輕度",1,0),IF($G216="2.中度",1,0)),IF($K216="全時",1,0),IF($L216&gt;=基本工資設定!$B$2,1,0)),1,0)</f>
        <v>0</v>
      </c>
      <c r="X216" s="19">
        <f>IF(AND($Q216,OR(IF($G216="1.輕度",1,0),IF($G216="2.中度",1,0)),IF($K216="全時",1,0),IF(基本工資設定!$B$2&gt;$L216,1,0)),1,0)</f>
        <v>0</v>
      </c>
      <c r="Y216" s="19">
        <f>IF(AND($Q216,OR(IF($G216="1.輕度",1,0),IF($G216="2.中度",1,0)),IF($K216="部分工時",1,0),IF($L216&gt;=基本工資設定!$B$2,1,0)),1,0)</f>
        <v>0</v>
      </c>
      <c r="Z216" s="19">
        <f>IF(AND($Q216,OR(IF($G216="1.輕度",1,0),IF($G216="2.中度",1,0)),IF($K216="部分工時",1,0),IF(AND(基本工資設定!$B$2&gt;$L216,$L216&gt;=基本工資設定!$B$3),1,0)),1,0)</f>
        <v>0</v>
      </c>
      <c r="AA216" s="19">
        <f>IF(AND($Q216,OR(IF($G216="1.輕度",1,0),IF($G216="2.中度",1,0)),IF($K216="部分工時",1,0),IF(基本工資設定!$B$3&gt;$L216,1,0)),1,0)</f>
        <v>0</v>
      </c>
    </row>
    <row r="217" spans="1:27" ht="14.25">
      <c r="A217" s="19">
        <f t="shared" si="2"/>
        <v>215</v>
      </c>
      <c r="B217" s="8"/>
      <c r="C217" s="8"/>
      <c r="D217" s="9"/>
      <c r="E217" s="8"/>
      <c r="F217" s="8"/>
      <c r="G217" s="8"/>
      <c r="H217" s="9"/>
      <c r="I217" s="9"/>
      <c r="J217" s="9"/>
      <c r="K217" s="8"/>
      <c r="L217" s="10"/>
      <c r="M217" s="19" t="b">
        <f t="shared" si="0"/>
        <v>0</v>
      </c>
      <c r="N217" s="19">
        <f>IF(AND($M217,IF($H217&lt;=DATE(身障定額檢核總表!$F$7,身障定額檢核總表!$F$8,1),1,0)),1,0)</f>
        <v>0</v>
      </c>
      <c r="O217" s="19">
        <f>IF(AND(ISBLANK($I217),$M217),1,IF($E217="1.公保",
IF($I217&gt;DATE(身障定額檢核總表!$F$7,身障定額檢核總表!$F$8,1),1,0),
IF($I217&gt;=DATE(身障定額檢核總表!$F$7,身障定額檢核總表!$F$8,1),1,0)))</f>
        <v>0</v>
      </c>
      <c r="P217" s="19">
        <f>IF(AND($M217,IF($J217&lt;=DATE(身障定額檢核總表!$F$7,身障定額檢核總表!$F$8,1),1,0)),1,0)</f>
        <v>0</v>
      </c>
      <c r="Q217" s="19">
        <f t="shared" si="1"/>
        <v>0</v>
      </c>
      <c r="R217" s="19">
        <f>IF(AND($Q217,OR(IF($G217="3.重度",1,0),IF($G217="4.極重度",1,0)),IF($K217="全時",1,0),IF($L217&gt;=基本工資設定!$B$2,1,0)),1,0)</f>
        <v>0</v>
      </c>
      <c r="S217" s="19">
        <f>IF(AND($Q217,OR(IF($G217="3.重度",1,0),IF($G217="4.極重度",1,0)),IF($K217="全時",1,0),IF(基本工資設定!$B$2&gt;$L217,1,0)),1,0)</f>
        <v>0</v>
      </c>
      <c r="T217" s="19">
        <f>IF(AND($Q217,OR(IF($G217="3.重度",1,0),IF($G217="4.極重度",1,0)),IF($K217="部分工時",1,0),IF($L217&gt;=基本工資設定!$B$2,1,0)),1,0)</f>
        <v>0</v>
      </c>
      <c r="U217" s="19">
        <f>IF(AND($Q217,OR(IF($G217="3.重度",1,0),IF($G217="4.極重度",1,0)),IF($K217="部分工時",1,0),IF(AND(基本工資設定!$B$2&gt;$L217,$L217&gt;=基本工資設定!$B$3),1,0)),1,0)</f>
        <v>0</v>
      </c>
      <c r="V217" s="19">
        <f>IF(AND($Q217,OR(IF($G217="3.重度",1,0),IF($G217="4.極重度",1,0)),IF($K217="部分工時",1,0),IF(基本工資設定!$B$3&gt;$L217,1,0)),1,0)</f>
        <v>0</v>
      </c>
      <c r="W217" s="19">
        <f>IF(AND($Q217,OR(IF($G217="1.輕度",1,0),IF($G217="2.中度",1,0)),IF($K217="全時",1,0),IF($L217&gt;=基本工資設定!$B$2,1,0)),1,0)</f>
        <v>0</v>
      </c>
      <c r="X217" s="19">
        <f>IF(AND($Q217,OR(IF($G217="1.輕度",1,0),IF($G217="2.中度",1,0)),IF($K217="全時",1,0),IF(基本工資設定!$B$2&gt;$L217,1,0)),1,0)</f>
        <v>0</v>
      </c>
      <c r="Y217" s="19">
        <f>IF(AND($Q217,OR(IF($G217="1.輕度",1,0),IF($G217="2.中度",1,0)),IF($K217="部分工時",1,0),IF($L217&gt;=基本工資設定!$B$2,1,0)),1,0)</f>
        <v>0</v>
      </c>
      <c r="Z217" s="19">
        <f>IF(AND($Q217,OR(IF($G217="1.輕度",1,0),IF($G217="2.中度",1,0)),IF($K217="部分工時",1,0),IF(AND(基本工資設定!$B$2&gt;$L217,$L217&gt;=基本工資設定!$B$3),1,0)),1,0)</f>
        <v>0</v>
      </c>
      <c r="AA217" s="19">
        <f>IF(AND($Q217,OR(IF($G217="1.輕度",1,0),IF($G217="2.中度",1,0)),IF($K217="部分工時",1,0),IF(基本工資設定!$B$3&gt;$L217,1,0)),1,0)</f>
        <v>0</v>
      </c>
    </row>
    <row r="218" spans="1:27" ht="14.25">
      <c r="A218" s="19">
        <f t="shared" si="2"/>
        <v>216</v>
      </c>
      <c r="B218" s="8"/>
      <c r="C218" s="8"/>
      <c r="D218" s="9"/>
      <c r="E218" s="8"/>
      <c r="F218" s="8"/>
      <c r="G218" s="8"/>
      <c r="H218" s="9"/>
      <c r="I218" s="9"/>
      <c r="J218" s="9"/>
      <c r="K218" s="8"/>
      <c r="L218" s="10"/>
      <c r="M218" s="19" t="b">
        <f t="shared" si="0"/>
        <v>0</v>
      </c>
      <c r="N218" s="19">
        <f>IF(AND($M218,IF($H218&lt;=DATE(身障定額檢核總表!$F$7,身障定額檢核總表!$F$8,1),1,0)),1,0)</f>
        <v>0</v>
      </c>
      <c r="O218" s="19">
        <f>IF(AND(ISBLANK($I218),$M218),1,IF($E218="1.公保",
IF($I218&gt;DATE(身障定額檢核總表!$F$7,身障定額檢核總表!$F$8,1),1,0),
IF($I218&gt;=DATE(身障定額檢核總表!$F$7,身障定額檢核總表!$F$8,1),1,0)))</f>
        <v>0</v>
      </c>
      <c r="P218" s="19">
        <f>IF(AND($M218,IF($J218&lt;=DATE(身障定額檢核總表!$F$7,身障定額檢核總表!$F$8,1),1,0)),1,0)</f>
        <v>0</v>
      </c>
      <c r="Q218" s="19">
        <f t="shared" si="1"/>
        <v>0</v>
      </c>
      <c r="R218" s="19">
        <f>IF(AND($Q218,OR(IF($G218="3.重度",1,0),IF($G218="4.極重度",1,0)),IF($K218="全時",1,0),IF($L218&gt;=基本工資設定!$B$2,1,0)),1,0)</f>
        <v>0</v>
      </c>
      <c r="S218" s="19">
        <f>IF(AND($Q218,OR(IF($G218="3.重度",1,0),IF($G218="4.極重度",1,0)),IF($K218="全時",1,0),IF(基本工資設定!$B$2&gt;$L218,1,0)),1,0)</f>
        <v>0</v>
      </c>
      <c r="T218" s="19">
        <f>IF(AND($Q218,OR(IF($G218="3.重度",1,0),IF($G218="4.極重度",1,0)),IF($K218="部分工時",1,0),IF($L218&gt;=基本工資設定!$B$2,1,0)),1,0)</f>
        <v>0</v>
      </c>
      <c r="U218" s="19">
        <f>IF(AND($Q218,OR(IF($G218="3.重度",1,0),IF($G218="4.極重度",1,0)),IF($K218="部分工時",1,0),IF(AND(基本工資設定!$B$2&gt;$L218,$L218&gt;=基本工資設定!$B$3),1,0)),1,0)</f>
        <v>0</v>
      </c>
      <c r="V218" s="19">
        <f>IF(AND($Q218,OR(IF($G218="3.重度",1,0),IF($G218="4.極重度",1,0)),IF($K218="部分工時",1,0),IF(基本工資設定!$B$3&gt;$L218,1,0)),1,0)</f>
        <v>0</v>
      </c>
      <c r="W218" s="19">
        <f>IF(AND($Q218,OR(IF($G218="1.輕度",1,0),IF($G218="2.中度",1,0)),IF($K218="全時",1,0),IF($L218&gt;=基本工資設定!$B$2,1,0)),1,0)</f>
        <v>0</v>
      </c>
      <c r="X218" s="19">
        <f>IF(AND($Q218,OR(IF($G218="1.輕度",1,0),IF($G218="2.中度",1,0)),IF($K218="全時",1,0),IF(基本工資設定!$B$2&gt;$L218,1,0)),1,0)</f>
        <v>0</v>
      </c>
      <c r="Y218" s="19">
        <f>IF(AND($Q218,OR(IF($G218="1.輕度",1,0),IF($G218="2.中度",1,0)),IF($K218="部分工時",1,0),IF($L218&gt;=基本工資設定!$B$2,1,0)),1,0)</f>
        <v>0</v>
      </c>
      <c r="Z218" s="19">
        <f>IF(AND($Q218,OR(IF($G218="1.輕度",1,0),IF($G218="2.中度",1,0)),IF($K218="部分工時",1,0),IF(AND(基本工資設定!$B$2&gt;$L218,$L218&gt;=基本工資設定!$B$3),1,0)),1,0)</f>
        <v>0</v>
      </c>
      <c r="AA218" s="19">
        <f>IF(AND($Q218,OR(IF($G218="1.輕度",1,0),IF($G218="2.中度",1,0)),IF($K218="部分工時",1,0),IF(基本工資設定!$B$3&gt;$L218,1,0)),1,0)</f>
        <v>0</v>
      </c>
    </row>
    <row r="219" spans="1:27" ht="14.25">
      <c r="A219" s="19">
        <f t="shared" si="2"/>
        <v>217</v>
      </c>
      <c r="B219" s="8"/>
      <c r="C219" s="8"/>
      <c r="D219" s="9"/>
      <c r="E219" s="8"/>
      <c r="F219" s="8"/>
      <c r="G219" s="8"/>
      <c r="H219" s="9"/>
      <c r="I219" s="9"/>
      <c r="J219" s="9"/>
      <c r="K219" s="8"/>
      <c r="L219" s="10"/>
      <c r="M219" s="19" t="b">
        <f t="shared" si="0"/>
        <v>0</v>
      </c>
      <c r="N219" s="19">
        <f>IF(AND($M219,IF($H219&lt;=DATE(身障定額檢核總表!$F$7,身障定額檢核總表!$F$8,1),1,0)),1,0)</f>
        <v>0</v>
      </c>
      <c r="O219" s="19">
        <f>IF(AND(ISBLANK($I219),$M219),1,IF($E219="1.公保",
IF($I219&gt;DATE(身障定額檢核總表!$F$7,身障定額檢核總表!$F$8,1),1,0),
IF($I219&gt;=DATE(身障定額檢核總表!$F$7,身障定額檢核總表!$F$8,1),1,0)))</f>
        <v>0</v>
      </c>
      <c r="P219" s="19">
        <f>IF(AND($M219,IF($J219&lt;=DATE(身障定額檢核總表!$F$7,身障定額檢核總表!$F$8,1),1,0)),1,0)</f>
        <v>0</v>
      </c>
      <c r="Q219" s="19">
        <f t="shared" si="1"/>
        <v>0</v>
      </c>
      <c r="R219" s="19">
        <f>IF(AND($Q219,OR(IF($G219="3.重度",1,0),IF($G219="4.極重度",1,0)),IF($K219="全時",1,0),IF($L219&gt;=基本工資設定!$B$2,1,0)),1,0)</f>
        <v>0</v>
      </c>
      <c r="S219" s="19">
        <f>IF(AND($Q219,OR(IF($G219="3.重度",1,0),IF($G219="4.極重度",1,0)),IF($K219="全時",1,0),IF(基本工資設定!$B$2&gt;$L219,1,0)),1,0)</f>
        <v>0</v>
      </c>
      <c r="T219" s="19">
        <f>IF(AND($Q219,OR(IF($G219="3.重度",1,0),IF($G219="4.極重度",1,0)),IF($K219="部分工時",1,0),IF($L219&gt;=基本工資設定!$B$2,1,0)),1,0)</f>
        <v>0</v>
      </c>
      <c r="U219" s="19">
        <f>IF(AND($Q219,OR(IF($G219="3.重度",1,0),IF($G219="4.極重度",1,0)),IF($K219="部分工時",1,0),IF(AND(基本工資設定!$B$2&gt;$L219,$L219&gt;=基本工資設定!$B$3),1,0)),1,0)</f>
        <v>0</v>
      </c>
      <c r="V219" s="19">
        <f>IF(AND($Q219,OR(IF($G219="3.重度",1,0),IF($G219="4.極重度",1,0)),IF($K219="部分工時",1,0),IF(基本工資設定!$B$3&gt;$L219,1,0)),1,0)</f>
        <v>0</v>
      </c>
      <c r="W219" s="19">
        <f>IF(AND($Q219,OR(IF($G219="1.輕度",1,0),IF($G219="2.中度",1,0)),IF($K219="全時",1,0),IF($L219&gt;=基本工資設定!$B$2,1,0)),1,0)</f>
        <v>0</v>
      </c>
      <c r="X219" s="19">
        <f>IF(AND($Q219,OR(IF($G219="1.輕度",1,0),IF($G219="2.中度",1,0)),IF($K219="全時",1,0),IF(基本工資設定!$B$2&gt;$L219,1,0)),1,0)</f>
        <v>0</v>
      </c>
      <c r="Y219" s="19">
        <f>IF(AND($Q219,OR(IF($G219="1.輕度",1,0),IF($G219="2.中度",1,0)),IF($K219="部分工時",1,0),IF($L219&gt;=基本工資設定!$B$2,1,0)),1,0)</f>
        <v>0</v>
      </c>
      <c r="Z219" s="19">
        <f>IF(AND($Q219,OR(IF($G219="1.輕度",1,0),IF($G219="2.中度",1,0)),IF($K219="部分工時",1,0),IF(AND(基本工資設定!$B$2&gt;$L219,$L219&gt;=基本工資設定!$B$3),1,0)),1,0)</f>
        <v>0</v>
      </c>
      <c r="AA219" s="19">
        <f>IF(AND($Q219,OR(IF($G219="1.輕度",1,0),IF($G219="2.中度",1,0)),IF($K219="部分工時",1,0),IF(基本工資設定!$B$3&gt;$L219,1,0)),1,0)</f>
        <v>0</v>
      </c>
    </row>
    <row r="220" spans="1:27" ht="14.25">
      <c r="A220" s="19">
        <f t="shared" si="2"/>
        <v>218</v>
      </c>
      <c r="B220" s="8"/>
      <c r="C220" s="8"/>
      <c r="D220" s="9"/>
      <c r="E220" s="8"/>
      <c r="F220" s="8"/>
      <c r="G220" s="8"/>
      <c r="H220" s="9"/>
      <c r="I220" s="9"/>
      <c r="J220" s="9"/>
      <c r="K220" s="8"/>
      <c r="L220" s="10"/>
      <c r="M220" s="19" t="b">
        <f t="shared" si="0"/>
        <v>0</v>
      </c>
      <c r="N220" s="19">
        <f>IF(AND($M220,IF($H220&lt;=DATE(身障定額檢核總表!$F$7,身障定額檢核總表!$F$8,1),1,0)),1,0)</f>
        <v>0</v>
      </c>
      <c r="O220" s="19">
        <f>IF(AND(ISBLANK($I220),$M220),1,IF($E220="1.公保",
IF($I220&gt;DATE(身障定額檢核總表!$F$7,身障定額檢核總表!$F$8,1),1,0),
IF($I220&gt;=DATE(身障定額檢核總表!$F$7,身障定額檢核總表!$F$8,1),1,0)))</f>
        <v>0</v>
      </c>
      <c r="P220" s="19">
        <f>IF(AND($M220,IF($J220&lt;=DATE(身障定額檢核總表!$F$7,身障定額檢核總表!$F$8,1),1,0)),1,0)</f>
        <v>0</v>
      </c>
      <c r="Q220" s="19">
        <f t="shared" si="1"/>
        <v>0</v>
      </c>
      <c r="R220" s="19">
        <f>IF(AND($Q220,OR(IF($G220="3.重度",1,0),IF($G220="4.極重度",1,0)),IF($K220="全時",1,0),IF($L220&gt;=基本工資設定!$B$2,1,0)),1,0)</f>
        <v>0</v>
      </c>
      <c r="S220" s="19">
        <f>IF(AND($Q220,OR(IF($G220="3.重度",1,0),IF($G220="4.極重度",1,0)),IF($K220="全時",1,0),IF(基本工資設定!$B$2&gt;$L220,1,0)),1,0)</f>
        <v>0</v>
      </c>
      <c r="T220" s="19">
        <f>IF(AND($Q220,OR(IF($G220="3.重度",1,0),IF($G220="4.極重度",1,0)),IF($K220="部分工時",1,0),IF($L220&gt;=基本工資設定!$B$2,1,0)),1,0)</f>
        <v>0</v>
      </c>
      <c r="U220" s="19">
        <f>IF(AND($Q220,OR(IF($G220="3.重度",1,0),IF($G220="4.極重度",1,0)),IF($K220="部分工時",1,0),IF(AND(基本工資設定!$B$2&gt;$L220,$L220&gt;=基本工資設定!$B$3),1,0)),1,0)</f>
        <v>0</v>
      </c>
      <c r="V220" s="19">
        <f>IF(AND($Q220,OR(IF($G220="3.重度",1,0),IF($G220="4.極重度",1,0)),IF($K220="部分工時",1,0),IF(基本工資設定!$B$3&gt;$L220,1,0)),1,0)</f>
        <v>0</v>
      </c>
      <c r="W220" s="19">
        <f>IF(AND($Q220,OR(IF($G220="1.輕度",1,0),IF($G220="2.中度",1,0)),IF($K220="全時",1,0),IF($L220&gt;=基本工資設定!$B$2,1,0)),1,0)</f>
        <v>0</v>
      </c>
      <c r="X220" s="19">
        <f>IF(AND($Q220,OR(IF($G220="1.輕度",1,0),IF($G220="2.中度",1,0)),IF($K220="全時",1,0),IF(基本工資設定!$B$2&gt;$L220,1,0)),1,0)</f>
        <v>0</v>
      </c>
      <c r="Y220" s="19">
        <f>IF(AND($Q220,OR(IF($G220="1.輕度",1,0),IF($G220="2.中度",1,0)),IF($K220="部分工時",1,0),IF($L220&gt;=基本工資設定!$B$2,1,0)),1,0)</f>
        <v>0</v>
      </c>
      <c r="Z220" s="19">
        <f>IF(AND($Q220,OR(IF($G220="1.輕度",1,0),IF($G220="2.中度",1,0)),IF($K220="部分工時",1,0),IF(AND(基本工資設定!$B$2&gt;$L220,$L220&gt;=基本工資設定!$B$3),1,0)),1,0)</f>
        <v>0</v>
      </c>
      <c r="AA220" s="19">
        <f>IF(AND($Q220,OR(IF($G220="1.輕度",1,0),IF($G220="2.中度",1,0)),IF($K220="部分工時",1,0),IF(基本工資設定!$B$3&gt;$L220,1,0)),1,0)</f>
        <v>0</v>
      </c>
    </row>
    <row r="221" spans="1:27" ht="14.25">
      <c r="A221" s="19">
        <f t="shared" si="2"/>
        <v>219</v>
      </c>
      <c r="B221" s="8"/>
      <c r="C221" s="8"/>
      <c r="D221" s="9"/>
      <c r="E221" s="8"/>
      <c r="F221" s="8"/>
      <c r="G221" s="8"/>
      <c r="H221" s="9"/>
      <c r="I221" s="9"/>
      <c r="J221" s="9"/>
      <c r="K221" s="8"/>
      <c r="L221" s="10"/>
      <c r="M221" s="19" t="b">
        <f t="shared" si="0"/>
        <v>0</v>
      </c>
      <c r="N221" s="19">
        <f>IF(AND($M221,IF($H221&lt;=DATE(身障定額檢核總表!$F$7,身障定額檢核總表!$F$8,1),1,0)),1,0)</f>
        <v>0</v>
      </c>
      <c r="O221" s="19">
        <f>IF(AND(ISBLANK($I221),$M221),1,IF($E221="1.公保",
IF($I221&gt;DATE(身障定額檢核總表!$F$7,身障定額檢核總表!$F$8,1),1,0),
IF($I221&gt;=DATE(身障定額檢核總表!$F$7,身障定額檢核總表!$F$8,1),1,0)))</f>
        <v>0</v>
      </c>
      <c r="P221" s="19">
        <f>IF(AND($M221,IF($J221&lt;=DATE(身障定額檢核總表!$F$7,身障定額檢核總表!$F$8,1),1,0)),1,0)</f>
        <v>0</v>
      </c>
      <c r="Q221" s="19">
        <f t="shared" si="1"/>
        <v>0</v>
      </c>
      <c r="R221" s="19">
        <f>IF(AND($Q221,OR(IF($G221="3.重度",1,0),IF($G221="4.極重度",1,0)),IF($K221="全時",1,0),IF($L221&gt;=基本工資設定!$B$2,1,0)),1,0)</f>
        <v>0</v>
      </c>
      <c r="S221" s="19">
        <f>IF(AND($Q221,OR(IF($G221="3.重度",1,0),IF($G221="4.極重度",1,0)),IF($K221="全時",1,0),IF(基本工資設定!$B$2&gt;$L221,1,0)),1,0)</f>
        <v>0</v>
      </c>
      <c r="T221" s="19">
        <f>IF(AND($Q221,OR(IF($G221="3.重度",1,0),IF($G221="4.極重度",1,0)),IF($K221="部分工時",1,0),IF($L221&gt;=基本工資設定!$B$2,1,0)),1,0)</f>
        <v>0</v>
      </c>
      <c r="U221" s="19">
        <f>IF(AND($Q221,OR(IF($G221="3.重度",1,0),IF($G221="4.極重度",1,0)),IF($K221="部分工時",1,0),IF(AND(基本工資設定!$B$2&gt;$L221,$L221&gt;=基本工資設定!$B$3),1,0)),1,0)</f>
        <v>0</v>
      </c>
      <c r="V221" s="19">
        <f>IF(AND($Q221,OR(IF($G221="3.重度",1,0),IF($G221="4.極重度",1,0)),IF($K221="部分工時",1,0),IF(基本工資設定!$B$3&gt;$L221,1,0)),1,0)</f>
        <v>0</v>
      </c>
      <c r="W221" s="19">
        <f>IF(AND($Q221,OR(IF($G221="1.輕度",1,0),IF($G221="2.中度",1,0)),IF($K221="全時",1,0),IF($L221&gt;=基本工資設定!$B$2,1,0)),1,0)</f>
        <v>0</v>
      </c>
      <c r="X221" s="19">
        <f>IF(AND($Q221,OR(IF($G221="1.輕度",1,0),IF($G221="2.中度",1,0)),IF($K221="全時",1,0),IF(基本工資設定!$B$2&gt;$L221,1,0)),1,0)</f>
        <v>0</v>
      </c>
      <c r="Y221" s="19">
        <f>IF(AND($Q221,OR(IF($G221="1.輕度",1,0),IF($G221="2.中度",1,0)),IF($K221="部分工時",1,0),IF($L221&gt;=基本工資設定!$B$2,1,0)),1,0)</f>
        <v>0</v>
      </c>
      <c r="Z221" s="19">
        <f>IF(AND($Q221,OR(IF($G221="1.輕度",1,0),IF($G221="2.中度",1,0)),IF($K221="部分工時",1,0),IF(AND(基本工資設定!$B$2&gt;$L221,$L221&gt;=基本工資設定!$B$3),1,0)),1,0)</f>
        <v>0</v>
      </c>
      <c r="AA221" s="19">
        <f>IF(AND($Q221,OR(IF($G221="1.輕度",1,0),IF($G221="2.中度",1,0)),IF($K221="部分工時",1,0),IF(基本工資設定!$B$3&gt;$L221,1,0)),1,0)</f>
        <v>0</v>
      </c>
    </row>
    <row r="222" spans="1:27" ht="14.25">
      <c r="A222" s="19">
        <f t="shared" si="2"/>
        <v>220</v>
      </c>
      <c r="B222" s="8"/>
      <c r="C222" s="8"/>
      <c r="D222" s="9"/>
      <c r="E222" s="8"/>
      <c r="F222" s="8"/>
      <c r="G222" s="8"/>
      <c r="H222" s="9"/>
      <c r="I222" s="9"/>
      <c r="J222" s="9"/>
      <c r="K222" s="8"/>
      <c r="L222" s="10"/>
      <c r="M222" s="19" t="b">
        <f t="shared" si="0"/>
        <v>0</v>
      </c>
      <c r="N222" s="19">
        <f>IF(AND($M222,IF($H222&lt;=DATE(身障定額檢核總表!$F$7,身障定額檢核總表!$F$8,1),1,0)),1,0)</f>
        <v>0</v>
      </c>
      <c r="O222" s="19">
        <f>IF(AND(ISBLANK($I222),$M222),1,IF($E222="1.公保",
IF($I222&gt;DATE(身障定額檢核總表!$F$7,身障定額檢核總表!$F$8,1),1,0),
IF($I222&gt;=DATE(身障定額檢核總表!$F$7,身障定額檢核總表!$F$8,1),1,0)))</f>
        <v>0</v>
      </c>
      <c r="P222" s="19">
        <f>IF(AND($M222,IF($J222&lt;=DATE(身障定額檢核總表!$F$7,身障定額檢核總表!$F$8,1),1,0)),1,0)</f>
        <v>0</v>
      </c>
      <c r="Q222" s="19">
        <f t="shared" si="1"/>
        <v>0</v>
      </c>
      <c r="R222" s="19">
        <f>IF(AND($Q222,OR(IF($G222="3.重度",1,0),IF($G222="4.極重度",1,0)),IF($K222="全時",1,0),IF($L222&gt;=基本工資設定!$B$2,1,0)),1,0)</f>
        <v>0</v>
      </c>
      <c r="S222" s="19">
        <f>IF(AND($Q222,OR(IF($G222="3.重度",1,0),IF($G222="4.極重度",1,0)),IF($K222="全時",1,0),IF(基本工資設定!$B$2&gt;$L222,1,0)),1,0)</f>
        <v>0</v>
      </c>
      <c r="T222" s="19">
        <f>IF(AND($Q222,OR(IF($G222="3.重度",1,0),IF($G222="4.極重度",1,0)),IF($K222="部分工時",1,0),IF($L222&gt;=基本工資設定!$B$2,1,0)),1,0)</f>
        <v>0</v>
      </c>
      <c r="U222" s="19">
        <f>IF(AND($Q222,OR(IF($G222="3.重度",1,0),IF($G222="4.極重度",1,0)),IF($K222="部分工時",1,0),IF(AND(基本工資設定!$B$2&gt;$L222,$L222&gt;=基本工資設定!$B$3),1,0)),1,0)</f>
        <v>0</v>
      </c>
      <c r="V222" s="19">
        <f>IF(AND($Q222,OR(IF($G222="3.重度",1,0),IF($G222="4.極重度",1,0)),IF($K222="部分工時",1,0),IF(基本工資設定!$B$3&gt;$L222,1,0)),1,0)</f>
        <v>0</v>
      </c>
      <c r="W222" s="19">
        <f>IF(AND($Q222,OR(IF($G222="1.輕度",1,0),IF($G222="2.中度",1,0)),IF($K222="全時",1,0),IF($L222&gt;=基本工資設定!$B$2,1,0)),1,0)</f>
        <v>0</v>
      </c>
      <c r="X222" s="19">
        <f>IF(AND($Q222,OR(IF($G222="1.輕度",1,0),IF($G222="2.中度",1,0)),IF($K222="全時",1,0),IF(基本工資設定!$B$2&gt;$L222,1,0)),1,0)</f>
        <v>0</v>
      </c>
      <c r="Y222" s="19">
        <f>IF(AND($Q222,OR(IF($G222="1.輕度",1,0),IF($G222="2.中度",1,0)),IF($K222="部分工時",1,0),IF($L222&gt;=基本工資設定!$B$2,1,0)),1,0)</f>
        <v>0</v>
      </c>
      <c r="Z222" s="19">
        <f>IF(AND($Q222,OR(IF($G222="1.輕度",1,0),IF($G222="2.中度",1,0)),IF($K222="部分工時",1,0),IF(AND(基本工資設定!$B$2&gt;$L222,$L222&gt;=基本工資設定!$B$3),1,0)),1,0)</f>
        <v>0</v>
      </c>
      <c r="AA222" s="19">
        <f>IF(AND($Q222,OR(IF($G222="1.輕度",1,0),IF($G222="2.中度",1,0)),IF($K222="部分工時",1,0),IF(基本工資設定!$B$3&gt;$L222,1,0)),1,0)</f>
        <v>0</v>
      </c>
    </row>
    <row r="223" spans="1:27" ht="14.25">
      <c r="A223" s="19">
        <f t="shared" si="2"/>
        <v>221</v>
      </c>
      <c r="B223" s="8"/>
      <c r="C223" s="8"/>
      <c r="D223" s="9"/>
      <c r="E223" s="8"/>
      <c r="F223" s="8"/>
      <c r="G223" s="8"/>
      <c r="H223" s="9"/>
      <c r="I223" s="9"/>
      <c r="J223" s="9"/>
      <c r="K223" s="8"/>
      <c r="L223" s="10"/>
      <c r="M223" s="19" t="b">
        <f t="shared" si="0"/>
        <v>0</v>
      </c>
      <c r="N223" s="19">
        <f>IF(AND($M223,IF($H223&lt;=DATE(身障定額檢核總表!$F$7,身障定額檢核總表!$F$8,1),1,0)),1,0)</f>
        <v>0</v>
      </c>
      <c r="O223" s="19">
        <f>IF(AND(ISBLANK($I223),$M223),1,IF($E223="1.公保",
IF($I223&gt;DATE(身障定額檢核總表!$F$7,身障定額檢核總表!$F$8,1),1,0),
IF($I223&gt;=DATE(身障定額檢核總表!$F$7,身障定額檢核總表!$F$8,1),1,0)))</f>
        <v>0</v>
      </c>
      <c r="P223" s="19">
        <f>IF(AND($M223,IF($J223&lt;=DATE(身障定額檢核總表!$F$7,身障定額檢核總表!$F$8,1),1,0)),1,0)</f>
        <v>0</v>
      </c>
      <c r="Q223" s="19">
        <f t="shared" si="1"/>
        <v>0</v>
      </c>
      <c r="R223" s="19">
        <f>IF(AND($Q223,OR(IF($G223="3.重度",1,0),IF($G223="4.極重度",1,0)),IF($K223="全時",1,0),IF($L223&gt;=基本工資設定!$B$2,1,0)),1,0)</f>
        <v>0</v>
      </c>
      <c r="S223" s="19">
        <f>IF(AND($Q223,OR(IF($G223="3.重度",1,0),IF($G223="4.極重度",1,0)),IF($K223="全時",1,0),IF(基本工資設定!$B$2&gt;$L223,1,0)),1,0)</f>
        <v>0</v>
      </c>
      <c r="T223" s="19">
        <f>IF(AND($Q223,OR(IF($G223="3.重度",1,0),IF($G223="4.極重度",1,0)),IF($K223="部分工時",1,0),IF($L223&gt;=基本工資設定!$B$2,1,0)),1,0)</f>
        <v>0</v>
      </c>
      <c r="U223" s="19">
        <f>IF(AND($Q223,OR(IF($G223="3.重度",1,0),IF($G223="4.極重度",1,0)),IF($K223="部分工時",1,0),IF(AND(基本工資設定!$B$2&gt;$L223,$L223&gt;=基本工資設定!$B$3),1,0)),1,0)</f>
        <v>0</v>
      </c>
      <c r="V223" s="19">
        <f>IF(AND($Q223,OR(IF($G223="3.重度",1,0),IF($G223="4.極重度",1,0)),IF($K223="部分工時",1,0),IF(基本工資設定!$B$3&gt;$L223,1,0)),1,0)</f>
        <v>0</v>
      </c>
      <c r="W223" s="19">
        <f>IF(AND($Q223,OR(IF($G223="1.輕度",1,0),IF($G223="2.中度",1,0)),IF($K223="全時",1,0),IF($L223&gt;=基本工資設定!$B$2,1,0)),1,0)</f>
        <v>0</v>
      </c>
      <c r="X223" s="19">
        <f>IF(AND($Q223,OR(IF($G223="1.輕度",1,0),IF($G223="2.中度",1,0)),IF($K223="全時",1,0),IF(基本工資設定!$B$2&gt;$L223,1,0)),1,0)</f>
        <v>0</v>
      </c>
      <c r="Y223" s="19">
        <f>IF(AND($Q223,OR(IF($G223="1.輕度",1,0),IF($G223="2.中度",1,0)),IF($K223="部分工時",1,0),IF($L223&gt;=基本工資設定!$B$2,1,0)),1,0)</f>
        <v>0</v>
      </c>
      <c r="Z223" s="19">
        <f>IF(AND($Q223,OR(IF($G223="1.輕度",1,0),IF($G223="2.中度",1,0)),IF($K223="部分工時",1,0),IF(AND(基本工資設定!$B$2&gt;$L223,$L223&gt;=基本工資設定!$B$3),1,0)),1,0)</f>
        <v>0</v>
      </c>
      <c r="AA223" s="19">
        <f>IF(AND($Q223,OR(IF($G223="1.輕度",1,0),IF($G223="2.中度",1,0)),IF($K223="部分工時",1,0),IF(基本工資設定!$B$3&gt;$L223,1,0)),1,0)</f>
        <v>0</v>
      </c>
    </row>
    <row r="224" spans="1:27" ht="14.25">
      <c r="A224" s="19">
        <f t="shared" si="2"/>
        <v>222</v>
      </c>
      <c r="B224" s="8"/>
      <c r="C224" s="8"/>
      <c r="D224" s="9"/>
      <c r="E224" s="8"/>
      <c r="F224" s="8"/>
      <c r="G224" s="8"/>
      <c r="H224" s="9"/>
      <c r="I224" s="9"/>
      <c r="J224" s="9"/>
      <c r="K224" s="8"/>
      <c r="L224" s="10"/>
      <c r="M224" s="19" t="b">
        <f t="shared" si="0"/>
        <v>0</v>
      </c>
      <c r="N224" s="19">
        <f>IF(AND($M224,IF($H224&lt;=DATE(身障定額檢核總表!$F$7,身障定額檢核總表!$F$8,1),1,0)),1,0)</f>
        <v>0</v>
      </c>
      <c r="O224" s="19">
        <f>IF(AND(ISBLANK($I224),$M224),1,IF($E224="1.公保",
IF($I224&gt;DATE(身障定額檢核總表!$F$7,身障定額檢核總表!$F$8,1),1,0),
IF($I224&gt;=DATE(身障定額檢核總表!$F$7,身障定額檢核總表!$F$8,1),1,0)))</f>
        <v>0</v>
      </c>
      <c r="P224" s="19">
        <f>IF(AND($M224,IF($J224&lt;=DATE(身障定額檢核總表!$F$7,身障定額檢核總表!$F$8,1),1,0)),1,0)</f>
        <v>0</v>
      </c>
      <c r="Q224" s="19">
        <f t="shared" si="1"/>
        <v>0</v>
      </c>
      <c r="R224" s="19">
        <f>IF(AND($Q224,OR(IF($G224="3.重度",1,0),IF($G224="4.極重度",1,0)),IF($K224="全時",1,0),IF($L224&gt;=基本工資設定!$B$2,1,0)),1,0)</f>
        <v>0</v>
      </c>
      <c r="S224" s="19">
        <f>IF(AND($Q224,OR(IF($G224="3.重度",1,0),IF($G224="4.極重度",1,0)),IF($K224="全時",1,0),IF(基本工資設定!$B$2&gt;$L224,1,0)),1,0)</f>
        <v>0</v>
      </c>
      <c r="T224" s="19">
        <f>IF(AND($Q224,OR(IF($G224="3.重度",1,0),IF($G224="4.極重度",1,0)),IF($K224="部分工時",1,0),IF($L224&gt;=基本工資設定!$B$2,1,0)),1,0)</f>
        <v>0</v>
      </c>
      <c r="U224" s="19">
        <f>IF(AND($Q224,OR(IF($G224="3.重度",1,0),IF($G224="4.極重度",1,0)),IF($K224="部分工時",1,0),IF(AND(基本工資設定!$B$2&gt;$L224,$L224&gt;=基本工資設定!$B$3),1,0)),1,0)</f>
        <v>0</v>
      </c>
      <c r="V224" s="19">
        <f>IF(AND($Q224,OR(IF($G224="3.重度",1,0),IF($G224="4.極重度",1,0)),IF($K224="部分工時",1,0),IF(基本工資設定!$B$3&gt;$L224,1,0)),1,0)</f>
        <v>0</v>
      </c>
      <c r="W224" s="19">
        <f>IF(AND($Q224,OR(IF($G224="1.輕度",1,0),IF($G224="2.中度",1,0)),IF($K224="全時",1,0),IF($L224&gt;=基本工資設定!$B$2,1,0)),1,0)</f>
        <v>0</v>
      </c>
      <c r="X224" s="19">
        <f>IF(AND($Q224,OR(IF($G224="1.輕度",1,0),IF($G224="2.中度",1,0)),IF($K224="全時",1,0),IF(基本工資設定!$B$2&gt;$L224,1,0)),1,0)</f>
        <v>0</v>
      </c>
      <c r="Y224" s="19">
        <f>IF(AND($Q224,OR(IF($G224="1.輕度",1,0),IF($G224="2.中度",1,0)),IF($K224="部分工時",1,0),IF($L224&gt;=基本工資設定!$B$2,1,0)),1,0)</f>
        <v>0</v>
      </c>
      <c r="Z224" s="19">
        <f>IF(AND($Q224,OR(IF($G224="1.輕度",1,0),IF($G224="2.中度",1,0)),IF($K224="部分工時",1,0),IF(AND(基本工資設定!$B$2&gt;$L224,$L224&gt;=基本工資設定!$B$3),1,0)),1,0)</f>
        <v>0</v>
      </c>
      <c r="AA224" s="19">
        <f>IF(AND($Q224,OR(IF($G224="1.輕度",1,0),IF($G224="2.中度",1,0)),IF($K224="部分工時",1,0),IF(基本工資設定!$B$3&gt;$L224,1,0)),1,0)</f>
        <v>0</v>
      </c>
    </row>
    <row r="225" spans="1:27" ht="14.25">
      <c r="A225" s="19">
        <f t="shared" si="2"/>
        <v>223</v>
      </c>
      <c r="B225" s="8"/>
      <c r="C225" s="8"/>
      <c r="D225" s="9"/>
      <c r="E225" s="8"/>
      <c r="F225" s="8"/>
      <c r="G225" s="8"/>
      <c r="H225" s="9"/>
      <c r="I225" s="9"/>
      <c r="J225" s="9"/>
      <c r="K225" s="8"/>
      <c r="L225" s="10"/>
      <c r="M225" s="19" t="b">
        <f t="shared" si="0"/>
        <v>0</v>
      </c>
      <c r="N225" s="19">
        <f>IF(AND($M225,IF($H225&lt;=DATE(身障定額檢核總表!$F$7,身障定額檢核總表!$F$8,1),1,0)),1,0)</f>
        <v>0</v>
      </c>
      <c r="O225" s="19">
        <f>IF(AND(ISBLANK($I225),$M225),1,IF($E225="1.公保",
IF($I225&gt;DATE(身障定額檢核總表!$F$7,身障定額檢核總表!$F$8,1),1,0),
IF($I225&gt;=DATE(身障定額檢核總表!$F$7,身障定額檢核總表!$F$8,1),1,0)))</f>
        <v>0</v>
      </c>
      <c r="P225" s="19">
        <f>IF(AND($M225,IF($J225&lt;=DATE(身障定額檢核總表!$F$7,身障定額檢核總表!$F$8,1),1,0)),1,0)</f>
        <v>0</v>
      </c>
      <c r="Q225" s="19">
        <f t="shared" si="1"/>
        <v>0</v>
      </c>
      <c r="R225" s="19">
        <f>IF(AND($Q225,OR(IF($G225="3.重度",1,0),IF($G225="4.極重度",1,0)),IF($K225="全時",1,0),IF($L225&gt;=基本工資設定!$B$2,1,0)),1,0)</f>
        <v>0</v>
      </c>
      <c r="S225" s="19">
        <f>IF(AND($Q225,OR(IF($G225="3.重度",1,0),IF($G225="4.極重度",1,0)),IF($K225="全時",1,0),IF(基本工資設定!$B$2&gt;$L225,1,0)),1,0)</f>
        <v>0</v>
      </c>
      <c r="T225" s="19">
        <f>IF(AND($Q225,OR(IF($G225="3.重度",1,0),IF($G225="4.極重度",1,0)),IF($K225="部分工時",1,0),IF($L225&gt;=基本工資設定!$B$2,1,0)),1,0)</f>
        <v>0</v>
      </c>
      <c r="U225" s="19">
        <f>IF(AND($Q225,OR(IF($G225="3.重度",1,0),IF($G225="4.極重度",1,0)),IF($K225="部分工時",1,0),IF(AND(基本工資設定!$B$2&gt;$L225,$L225&gt;=基本工資設定!$B$3),1,0)),1,0)</f>
        <v>0</v>
      </c>
      <c r="V225" s="19">
        <f>IF(AND($Q225,OR(IF($G225="3.重度",1,0),IF($G225="4.極重度",1,0)),IF($K225="部分工時",1,0),IF(基本工資設定!$B$3&gt;$L225,1,0)),1,0)</f>
        <v>0</v>
      </c>
      <c r="W225" s="19">
        <f>IF(AND($Q225,OR(IF($G225="1.輕度",1,0),IF($G225="2.中度",1,0)),IF($K225="全時",1,0),IF($L225&gt;=基本工資設定!$B$2,1,0)),1,0)</f>
        <v>0</v>
      </c>
      <c r="X225" s="19">
        <f>IF(AND($Q225,OR(IF($G225="1.輕度",1,0),IF($G225="2.中度",1,0)),IF($K225="全時",1,0),IF(基本工資設定!$B$2&gt;$L225,1,0)),1,0)</f>
        <v>0</v>
      </c>
      <c r="Y225" s="19">
        <f>IF(AND($Q225,OR(IF($G225="1.輕度",1,0),IF($G225="2.中度",1,0)),IF($K225="部分工時",1,0),IF($L225&gt;=基本工資設定!$B$2,1,0)),1,0)</f>
        <v>0</v>
      </c>
      <c r="Z225" s="19">
        <f>IF(AND($Q225,OR(IF($G225="1.輕度",1,0),IF($G225="2.中度",1,0)),IF($K225="部分工時",1,0),IF(AND(基本工資設定!$B$2&gt;$L225,$L225&gt;=基本工資設定!$B$3),1,0)),1,0)</f>
        <v>0</v>
      </c>
      <c r="AA225" s="19">
        <f>IF(AND($Q225,OR(IF($G225="1.輕度",1,0),IF($G225="2.中度",1,0)),IF($K225="部分工時",1,0),IF(基本工資設定!$B$3&gt;$L225,1,0)),1,0)</f>
        <v>0</v>
      </c>
    </row>
    <row r="226" spans="1:27" ht="14.25">
      <c r="A226" s="19">
        <f t="shared" si="2"/>
        <v>224</v>
      </c>
      <c r="B226" s="8"/>
      <c r="C226" s="8"/>
      <c r="D226" s="9"/>
      <c r="E226" s="8"/>
      <c r="F226" s="8"/>
      <c r="G226" s="8"/>
      <c r="H226" s="9"/>
      <c r="I226" s="9"/>
      <c r="J226" s="9"/>
      <c r="K226" s="8"/>
      <c r="L226" s="10"/>
      <c r="M226" s="19" t="b">
        <f t="shared" si="0"/>
        <v>0</v>
      </c>
      <c r="N226" s="19">
        <f>IF(AND($M226,IF($H226&lt;=DATE(身障定額檢核總表!$F$7,身障定額檢核總表!$F$8,1),1,0)),1,0)</f>
        <v>0</v>
      </c>
      <c r="O226" s="19">
        <f>IF(AND(ISBLANK($I226),$M226),1,IF($E226="1.公保",
IF($I226&gt;DATE(身障定額檢核總表!$F$7,身障定額檢核總表!$F$8,1),1,0),
IF($I226&gt;=DATE(身障定額檢核總表!$F$7,身障定額檢核總表!$F$8,1),1,0)))</f>
        <v>0</v>
      </c>
      <c r="P226" s="19">
        <f>IF(AND($M226,IF($J226&lt;=DATE(身障定額檢核總表!$F$7,身障定額檢核總表!$F$8,1),1,0)),1,0)</f>
        <v>0</v>
      </c>
      <c r="Q226" s="19">
        <f t="shared" si="1"/>
        <v>0</v>
      </c>
      <c r="R226" s="19">
        <f>IF(AND($Q226,OR(IF($G226="3.重度",1,0),IF($G226="4.極重度",1,0)),IF($K226="全時",1,0),IF($L226&gt;=基本工資設定!$B$2,1,0)),1,0)</f>
        <v>0</v>
      </c>
      <c r="S226" s="19">
        <f>IF(AND($Q226,OR(IF($G226="3.重度",1,0),IF($G226="4.極重度",1,0)),IF($K226="全時",1,0),IF(基本工資設定!$B$2&gt;$L226,1,0)),1,0)</f>
        <v>0</v>
      </c>
      <c r="T226" s="19">
        <f>IF(AND($Q226,OR(IF($G226="3.重度",1,0),IF($G226="4.極重度",1,0)),IF($K226="部分工時",1,0),IF($L226&gt;=基本工資設定!$B$2,1,0)),1,0)</f>
        <v>0</v>
      </c>
      <c r="U226" s="19">
        <f>IF(AND($Q226,OR(IF($G226="3.重度",1,0),IF($G226="4.極重度",1,0)),IF($K226="部分工時",1,0),IF(AND(基本工資設定!$B$2&gt;$L226,$L226&gt;=基本工資設定!$B$3),1,0)),1,0)</f>
        <v>0</v>
      </c>
      <c r="V226" s="19">
        <f>IF(AND($Q226,OR(IF($G226="3.重度",1,0),IF($G226="4.極重度",1,0)),IF($K226="部分工時",1,0),IF(基本工資設定!$B$3&gt;$L226,1,0)),1,0)</f>
        <v>0</v>
      </c>
      <c r="W226" s="19">
        <f>IF(AND($Q226,OR(IF($G226="1.輕度",1,0),IF($G226="2.中度",1,0)),IF($K226="全時",1,0),IF($L226&gt;=基本工資設定!$B$2,1,0)),1,0)</f>
        <v>0</v>
      </c>
      <c r="X226" s="19">
        <f>IF(AND($Q226,OR(IF($G226="1.輕度",1,0),IF($G226="2.中度",1,0)),IF($K226="全時",1,0),IF(基本工資設定!$B$2&gt;$L226,1,0)),1,0)</f>
        <v>0</v>
      </c>
      <c r="Y226" s="19">
        <f>IF(AND($Q226,OR(IF($G226="1.輕度",1,0),IF($G226="2.中度",1,0)),IF($K226="部分工時",1,0),IF($L226&gt;=基本工資設定!$B$2,1,0)),1,0)</f>
        <v>0</v>
      </c>
      <c r="Z226" s="19">
        <f>IF(AND($Q226,OR(IF($G226="1.輕度",1,0),IF($G226="2.中度",1,0)),IF($K226="部分工時",1,0),IF(AND(基本工資設定!$B$2&gt;$L226,$L226&gt;=基本工資設定!$B$3),1,0)),1,0)</f>
        <v>0</v>
      </c>
      <c r="AA226" s="19">
        <f>IF(AND($Q226,OR(IF($G226="1.輕度",1,0),IF($G226="2.中度",1,0)),IF($K226="部分工時",1,0),IF(基本工資設定!$B$3&gt;$L226,1,0)),1,0)</f>
        <v>0</v>
      </c>
    </row>
    <row r="227" spans="1:27" ht="14.25">
      <c r="A227" s="19">
        <f t="shared" si="2"/>
        <v>225</v>
      </c>
      <c r="B227" s="8"/>
      <c r="C227" s="8"/>
      <c r="D227" s="9"/>
      <c r="E227" s="8"/>
      <c r="F227" s="8"/>
      <c r="G227" s="8"/>
      <c r="H227" s="9"/>
      <c r="I227" s="9"/>
      <c r="J227" s="9"/>
      <c r="K227" s="8"/>
      <c r="L227" s="10"/>
      <c r="M227" s="19" t="b">
        <f t="shared" si="0"/>
        <v>0</v>
      </c>
      <c r="N227" s="19">
        <f>IF(AND($M227,IF($H227&lt;=DATE(身障定額檢核總表!$F$7,身障定額檢核總表!$F$8,1),1,0)),1,0)</f>
        <v>0</v>
      </c>
      <c r="O227" s="19">
        <f>IF(AND(ISBLANK($I227),$M227),1,IF($E227="1.公保",
IF($I227&gt;DATE(身障定額檢核總表!$F$7,身障定額檢核總表!$F$8,1),1,0),
IF($I227&gt;=DATE(身障定額檢核總表!$F$7,身障定額檢核總表!$F$8,1),1,0)))</f>
        <v>0</v>
      </c>
      <c r="P227" s="19">
        <f>IF(AND($M227,IF($J227&lt;=DATE(身障定額檢核總表!$F$7,身障定額檢核總表!$F$8,1),1,0)),1,0)</f>
        <v>0</v>
      </c>
      <c r="Q227" s="19">
        <f t="shared" si="1"/>
        <v>0</v>
      </c>
      <c r="R227" s="19">
        <f>IF(AND($Q227,OR(IF($G227="3.重度",1,0),IF($G227="4.極重度",1,0)),IF($K227="全時",1,0),IF($L227&gt;=基本工資設定!$B$2,1,0)),1,0)</f>
        <v>0</v>
      </c>
      <c r="S227" s="19">
        <f>IF(AND($Q227,OR(IF($G227="3.重度",1,0),IF($G227="4.極重度",1,0)),IF($K227="全時",1,0),IF(基本工資設定!$B$2&gt;$L227,1,0)),1,0)</f>
        <v>0</v>
      </c>
      <c r="T227" s="19">
        <f>IF(AND($Q227,OR(IF($G227="3.重度",1,0),IF($G227="4.極重度",1,0)),IF($K227="部分工時",1,0),IF($L227&gt;=基本工資設定!$B$2,1,0)),1,0)</f>
        <v>0</v>
      </c>
      <c r="U227" s="19">
        <f>IF(AND($Q227,OR(IF($G227="3.重度",1,0),IF($G227="4.極重度",1,0)),IF($K227="部分工時",1,0),IF(AND(基本工資設定!$B$2&gt;$L227,$L227&gt;=基本工資設定!$B$3),1,0)),1,0)</f>
        <v>0</v>
      </c>
      <c r="V227" s="19">
        <f>IF(AND($Q227,OR(IF($G227="3.重度",1,0),IF($G227="4.極重度",1,0)),IF($K227="部分工時",1,0),IF(基本工資設定!$B$3&gt;$L227,1,0)),1,0)</f>
        <v>0</v>
      </c>
      <c r="W227" s="19">
        <f>IF(AND($Q227,OR(IF($G227="1.輕度",1,0),IF($G227="2.中度",1,0)),IF($K227="全時",1,0),IF($L227&gt;=基本工資設定!$B$2,1,0)),1,0)</f>
        <v>0</v>
      </c>
      <c r="X227" s="19">
        <f>IF(AND($Q227,OR(IF($G227="1.輕度",1,0),IF($G227="2.中度",1,0)),IF($K227="全時",1,0),IF(基本工資設定!$B$2&gt;$L227,1,0)),1,0)</f>
        <v>0</v>
      </c>
      <c r="Y227" s="19">
        <f>IF(AND($Q227,OR(IF($G227="1.輕度",1,0),IF($G227="2.中度",1,0)),IF($K227="部分工時",1,0),IF($L227&gt;=基本工資設定!$B$2,1,0)),1,0)</f>
        <v>0</v>
      </c>
      <c r="Z227" s="19">
        <f>IF(AND($Q227,OR(IF($G227="1.輕度",1,0),IF($G227="2.中度",1,0)),IF($K227="部分工時",1,0),IF(AND(基本工資設定!$B$2&gt;$L227,$L227&gt;=基本工資設定!$B$3),1,0)),1,0)</f>
        <v>0</v>
      </c>
      <c r="AA227" s="19">
        <f>IF(AND($Q227,OR(IF($G227="1.輕度",1,0),IF($G227="2.中度",1,0)),IF($K227="部分工時",1,0),IF(基本工資設定!$B$3&gt;$L227,1,0)),1,0)</f>
        <v>0</v>
      </c>
    </row>
    <row r="228" spans="1:27" ht="14.25">
      <c r="A228" s="19">
        <f t="shared" si="2"/>
        <v>226</v>
      </c>
      <c r="B228" s="8"/>
      <c r="C228" s="8"/>
      <c r="D228" s="9"/>
      <c r="E228" s="8"/>
      <c r="F228" s="8"/>
      <c r="G228" s="8"/>
      <c r="H228" s="9"/>
      <c r="I228" s="9"/>
      <c r="J228" s="9"/>
      <c r="K228" s="8"/>
      <c r="L228" s="10"/>
      <c r="M228" s="19" t="b">
        <f t="shared" si="0"/>
        <v>0</v>
      </c>
      <c r="N228" s="19">
        <f>IF(AND($M228,IF($H228&lt;=DATE(身障定額檢核總表!$F$7,身障定額檢核總表!$F$8,1),1,0)),1,0)</f>
        <v>0</v>
      </c>
      <c r="O228" s="19">
        <f>IF(AND(ISBLANK($I228),$M228),1,IF($E228="1.公保",
IF($I228&gt;DATE(身障定額檢核總表!$F$7,身障定額檢核總表!$F$8,1),1,0),
IF($I228&gt;=DATE(身障定額檢核總表!$F$7,身障定額檢核總表!$F$8,1),1,0)))</f>
        <v>0</v>
      </c>
      <c r="P228" s="19">
        <f>IF(AND($M228,IF($J228&lt;=DATE(身障定額檢核總表!$F$7,身障定額檢核總表!$F$8,1),1,0)),1,0)</f>
        <v>0</v>
      </c>
      <c r="Q228" s="19">
        <f t="shared" si="1"/>
        <v>0</v>
      </c>
      <c r="R228" s="19">
        <f>IF(AND($Q228,OR(IF($G228="3.重度",1,0),IF($G228="4.極重度",1,0)),IF($K228="全時",1,0),IF($L228&gt;=基本工資設定!$B$2,1,0)),1,0)</f>
        <v>0</v>
      </c>
      <c r="S228" s="19">
        <f>IF(AND($Q228,OR(IF($G228="3.重度",1,0),IF($G228="4.極重度",1,0)),IF($K228="全時",1,0),IF(基本工資設定!$B$2&gt;$L228,1,0)),1,0)</f>
        <v>0</v>
      </c>
      <c r="T228" s="19">
        <f>IF(AND($Q228,OR(IF($G228="3.重度",1,0),IF($G228="4.極重度",1,0)),IF($K228="部分工時",1,0),IF($L228&gt;=基本工資設定!$B$2,1,0)),1,0)</f>
        <v>0</v>
      </c>
      <c r="U228" s="19">
        <f>IF(AND($Q228,OR(IF($G228="3.重度",1,0),IF($G228="4.極重度",1,0)),IF($K228="部分工時",1,0),IF(AND(基本工資設定!$B$2&gt;$L228,$L228&gt;=基本工資設定!$B$3),1,0)),1,0)</f>
        <v>0</v>
      </c>
      <c r="V228" s="19">
        <f>IF(AND($Q228,OR(IF($G228="3.重度",1,0),IF($G228="4.極重度",1,0)),IF($K228="部分工時",1,0),IF(基本工資設定!$B$3&gt;$L228,1,0)),1,0)</f>
        <v>0</v>
      </c>
      <c r="W228" s="19">
        <f>IF(AND($Q228,OR(IF($G228="1.輕度",1,0),IF($G228="2.中度",1,0)),IF($K228="全時",1,0),IF($L228&gt;=基本工資設定!$B$2,1,0)),1,0)</f>
        <v>0</v>
      </c>
      <c r="X228" s="19">
        <f>IF(AND($Q228,OR(IF($G228="1.輕度",1,0),IF($G228="2.中度",1,0)),IF($K228="全時",1,0),IF(基本工資設定!$B$2&gt;$L228,1,0)),1,0)</f>
        <v>0</v>
      </c>
      <c r="Y228" s="19">
        <f>IF(AND($Q228,OR(IF($G228="1.輕度",1,0),IF($G228="2.中度",1,0)),IF($K228="部分工時",1,0),IF($L228&gt;=基本工資設定!$B$2,1,0)),1,0)</f>
        <v>0</v>
      </c>
      <c r="Z228" s="19">
        <f>IF(AND($Q228,OR(IF($G228="1.輕度",1,0),IF($G228="2.中度",1,0)),IF($K228="部分工時",1,0),IF(AND(基本工資設定!$B$2&gt;$L228,$L228&gt;=基本工資設定!$B$3),1,0)),1,0)</f>
        <v>0</v>
      </c>
      <c r="AA228" s="19">
        <f>IF(AND($Q228,OR(IF($G228="1.輕度",1,0),IF($G228="2.中度",1,0)),IF($K228="部分工時",1,0),IF(基本工資設定!$B$3&gt;$L228,1,0)),1,0)</f>
        <v>0</v>
      </c>
    </row>
    <row r="229" spans="1:27" ht="14.25">
      <c r="A229" s="19">
        <f t="shared" si="2"/>
        <v>227</v>
      </c>
      <c r="B229" s="8"/>
      <c r="C229" s="8"/>
      <c r="D229" s="9"/>
      <c r="E229" s="8"/>
      <c r="F229" s="8"/>
      <c r="G229" s="8"/>
      <c r="H229" s="9"/>
      <c r="I229" s="9"/>
      <c r="J229" s="9"/>
      <c r="K229" s="8"/>
      <c r="L229" s="10"/>
      <c r="M229" s="19" t="b">
        <f t="shared" si="0"/>
        <v>0</v>
      </c>
      <c r="N229" s="19">
        <f>IF(AND($M229,IF($H229&lt;=DATE(身障定額檢核總表!$F$7,身障定額檢核總表!$F$8,1),1,0)),1,0)</f>
        <v>0</v>
      </c>
      <c r="O229" s="19">
        <f>IF(AND(ISBLANK($I229),$M229),1,IF($E229="1.公保",
IF($I229&gt;DATE(身障定額檢核總表!$F$7,身障定額檢核總表!$F$8,1),1,0),
IF($I229&gt;=DATE(身障定額檢核總表!$F$7,身障定額檢核總表!$F$8,1),1,0)))</f>
        <v>0</v>
      </c>
      <c r="P229" s="19">
        <f>IF(AND($M229,IF($J229&lt;=DATE(身障定額檢核總表!$F$7,身障定額檢核總表!$F$8,1),1,0)),1,0)</f>
        <v>0</v>
      </c>
      <c r="Q229" s="19">
        <f t="shared" si="1"/>
        <v>0</v>
      </c>
      <c r="R229" s="19">
        <f>IF(AND($Q229,OR(IF($G229="3.重度",1,0),IF($G229="4.極重度",1,0)),IF($K229="全時",1,0),IF($L229&gt;=基本工資設定!$B$2,1,0)),1,0)</f>
        <v>0</v>
      </c>
      <c r="S229" s="19">
        <f>IF(AND($Q229,OR(IF($G229="3.重度",1,0),IF($G229="4.極重度",1,0)),IF($K229="全時",1,0),IF(基本工資設定!$B$2&gt;$L229,1,0)),1,0)</f>
        <v>0</v>
      </c>
      <c r="T229" s="19">
        <f>IF(AND($Q229,OR(IF($G229="3.重度",1,0),IF($G229="4.極重度",1,0)),IF($K229="部分工時",1,0),IF($L229&gt;=基本工資設定!$B$2,1,0)),1,0)</f>
        <v>0</v>
      </c>
      <c r="U229" s="19">
        <f>IF(AND($Q229,OR(IF($G229="3.重度",1,0),IF($G229="4.極重度",1,0)),IF($K229="部分工時",1,0),IF(AND(基本工資設定!$B$2&gt;$L229,$L229&gt;=基本工資設定!$B$3),1,0)),1,0)</f>
        <v>0</v>
      </c>
      <c r="V229" s="19">
        <f>IF(AND($Q229,OR(IF($G229="3.重度",1,0),IF($G229="4.極重度",1,0)),IF($K229="部分工時",1,0),IF(基本工資設定!$B$3&gt;$L229,1,0)),1,0)</f>
        <v>0</v>
      </c>
      <c r="W229" s="19">
        <f>IF(AND($Q229,OR(IF($G229="1.輕度",1,0),IF($G229="2.中度",1,0)),IF($K229="全時",1,0),IF($L229&gt;=基本工資設定!$B$2,1,0)),1,0)</f>
        <v>0</v>
      </c>
      <c r="X229" s="19">
        <f>IF(AND($Q229,OR(IF($G229="1.輕度",1,0),IF($G229="2.中度",1,0)),IF($K229="全時",1,0),IF(基本工資設定!$B$2&gt;$L229,1,0)),1,0)</f>
        <v>0</v>
      </c>
      <c r="Y229" s="19">
        <f>IF(AND($Q229,OR(IF($G229="1.輕度",1,0),IF($G229="2.中度",1,0)),IF($K229="部分工時",1,0),IF($L229&gt;=基本工資設定!$B$2,1,0)),1,0)</f>
        <v>0</v>
      </c>
      <c r="Z229" s="19">
        <f>IF(AND($Q229,OR(IF($G229="1.輕度",1,0),IF($G229="2.中度",1,0)),IF($K229="部分工時",1,0),IF(AND(基本工資設定!$B$2&gt;$L229,$L229&gt;=基本工資設定!$B$3),1,0)),1,0)</f>
        <v>0</v>
      </c>
      <c r="AA229" s="19">
        <f>IF(AND($Q229,OR(IF($G229="1.輕度",1,0),IF($G229="2.中度",1,0)),IF($K229="部分工時",1,0),IF(基本工資設定!$B$3&gt;$L229,1,0)),1,0)</f>
        <v>0</v>
      </c>
    </row>
    <row r="230" spans="1:27" ht="14.25">
      <c r="A230" s="19">
        <f t="shared" si="2"/>
        <v>228</v>
      </c>
      <c r="B230" s="8"/>
      <c r="C230" s="8"/>
      <c r="D230" s="9"/>
      <c r="E230" s="8"/>
      <c r="F230" s="8"/>
      <c r="G230" s="8"/>
      <c r="H230" s="9"/>
      <c r="I230" s="9"/>
      <c r="J230" s="9"/>
      <c r="K230" s="8"/>
      <c r="L230" s="10"/>
      <c r="M230" s="19" t="b">
        <f t="shared" si="0"/>
        <v>0</v>
      </c>
      <c r="N230" s="19">
        <f>IF(AND($M230,IF($H230&lt;=DATE(身障定額檢核總表!$F$7,身障定額檢核總表!$F$8,1),1,0)),1,0)</f>
        <v>0</v>
      </c>
      <c r="O230" s="19">
        <f>IF(AND(ISBLANK($I230),$M230),1,IF($E230="1.公保",
IF($I230&gt;DATE(身障定額檢核總表!$F$7,身障定額檢核總表!$F$8,1),1,0),
IF($I230&gt;=DATE(身障定額檢核總表!$F$7,身障定額檢核總表!$F$8,1),1,0)))</f>
        <v>0</v>
      </c>
      <c r="P230" s="19">
        <f>IF(AND($M230,IF($J230&lt;=DATE(身障定額檢核總表!$F$7,身障定額檢核總表!$F$8,1),1,0)),1,0)</f>
        <v>0</v>
      </c>
      <c r="Q230" s="19">
        <f t="shared" si="1"/>
        <v>0</v>
      </c>
      <c r="R230" s="19">
        <f>IF(AND($Q230,OR(IF($G230="3.重度",1,0),IF($G230="4.極重度",1,0)),IF($K230="全時",1,0),IF($L230&gt;=基本工資設定!$B$2,1,0)),1,0)</f>
        <v>0</v>
      </c>
      <c r="S230" s="19">
        <f>IF(AND($Q230,OR(IF($G230="3.重度",1,0),IF($G230="4.極重度",1,0)),IF($K230="全時",1,0),IF(基本工資設定!$B$2&gt;$L230,1,0)),1,0)</f>
        <v>0</v>
      </c>
      <c r="T230" s="19">
        <f>IF(AND($Q230,OR(IF($G230="3.重度",1,0),IF($G230="4.極重度",1,0)),IF($K230="部分工時",1,0),IF($L230&gt;=基本工資設定!$B$2,1,0)),1,0)</f>
        <v>0</v>
      </c>
      <c r="U230" s="19">
        <f>IF(AND($Q230,OR(IF($G230="3.重度",1,0),IF($G230="4.極重度",1,0)),IF($K230="部分工時",1,0),IF(AND(基本工資設定!$B$2&gt;$L230,$L230&gt;=基本工資設定!$B$3),1,0)),1,0)</f>
        <v>0</v>
      </c>
      <c r="V230" s="19">
        <f>IF(AND($Q230,OR(IF($G230="3.重度",1,0),IF($G230="4.極重度",1,0)),IF($K230="部分工時",1,0),IF(基本工資設定!$B$3&gt;$L230,1,0)),1,0)</f>
        <v>0</v>
      </c>
      <c r="W230" s="19">
        <f>IF(AND($Q230,OR(IF($G230="1.輕度",1,0),IF($G230="2.中度",1,0)),IF($K230="全時",1,0),IF($L230&gt;=基本工資設定!$B$2,1,0)),1,0)</f>
        <v>0</v>
      </c>
      <c r="X230" s="19">
        <f>IF(AND($Q230,OR(IF($G230="1.輕度",1,0),IF($G230="2.中度",1,0)),IF($K230="全時",1,0),IF(基本工資設定!$B$2&gt;$L230,1,0)),1,0)</f>
        <v>0</v>
      </c>
      <c r="Y230" s="19">
        <f>IF(AND($Q230,OR(IF($G230="1.輕度",1,0),IF($G230="2.中度",1,0)),IF($K230="部分工時",1,0),IF($L230&gt;=基本工資設定!$B$2,1,0)),1,0)</f>
        <v>0</v>
      </c>
      <c r="Z230" s="19">
        <f>IF(AND($Q230,OR(IF($G230="1.輕度",1,0),IF($G230="2.中度",1,0)),IF($K230="部分工時",1,0),IF(AND(基本工資設定!$B$2&gt;$L230,$L230&gt;=基本工資設定!$B$3),1,0)),1,0)</f>
        <v>0</v>
      </c>
      <c r="AA230" s="19">
        <f>IF(AND($Q230,OR(IF($G230="1.輕度",1,0),IF($G230="2.中度",1,0)),IF($K230="部分工時",1,0),IF(基本工資設定!$B$3&gt;$L230,1,0)),1,0)</f>
        <v>0</v>
      </c>
    </row>
    <row r="231" spans="1:27" ht="14.25">
      <c r="A231" s="19">
        <f t="shared" si="2"/>
        <v>229</v>
      </c>
      <c r="B231" s="8"/>
      <c r="C231" s="8"/>
      <c r="D231" s="9"/>
      <c r="E231" s="8"/>
      <c r="F231" s="8"/>
      <c r="G231" s="8"/>
      <c r="H231" s="9"/>
      <c r="I231" s="9"/>
      <c r="J231" s="9"/>
      <c r="K231" s="8"/>
      <c r="L231" s="10"/>
      <c r="M231" s="19" t="b">
        <f t="shared" si="0"/>
        <v>0</v>
      </c>
      <c r="N231" s="19">
        <f>IF(AND($M231,IF($H231&lt;=DATE(身障定額檢核總表!$F$7,身障定額檢核總表!$F$8,1),1,0)),1,0)</f>
        <v>0</v>
      </c>
      <c r="O231" s="19">
        <f>IF(AND(ISBLANK($I231),$M231),1,IF($E231="1.公保",
IF($I231&gt;DATE(身障定額檢核總表!$F$7,身障定額檢核總表!$F$8,1),1,0),
IF($I231&gt;=DATE(身障定額檢核總表!$F$7,身障定額檢核總表!$F$8,1),1,0)))</f>
        <v>0</v>
      </c>
      <c r="P231" s="19">
        <f>IF(AND($M231,IF($J231&lt;=DATE(身障定額檢核總表!$F$7,身障定額檢核總表!$F$8,1),1,0)),1,0)</f>
        <v>0</v>
      </c>
      <c r="Q231" s="19">
        <f t="shared" si="1"/>
        <v>0</v>
      </c>
      <c r="R231" s="19">
        <f>IF(AND($Q231,OR(IF($G231="3.重度",1,0),IF($G231="4.極重度",1,0)),IF($K231="全時",1,0),IF($L231&gt;=基本工資設定!$B$2,1,0)),1,0)</f>
        <v>0</v>
      </c>
      <c r="S231" s="19">
        <f>IF(AND($Q231,OR(IF($G231="3.重度",1,0),IF($G231="4.極重度",1,0)),IF($K231="全時",1,0),IF(基本工資設定!$B$2&gt;$L231,1,0)),1,0)</f>
        <v>0</v>
      </c>
      <c r="T231" s="19">
        <f>IF(AND($Q231,OR(IF($G231="3.重度",1,0),IF($G231="4.極重度",1,0)),IF($K231="部分工時",1,0),IF($L231&gt;=基本工資設定!$B$2,1,0)),1,0)</f>
        <v>0</v>
      </c>
      <c r="U231" s="19">
        <f>IF(AND($Q231,OR(IF($G231="3.重度",1,0),IF($G231="4.極重度",1,0)),IF($K231="部分工時",1,0),IF(AND(基本工資設定!$B$2&gt;$L231,$L231&gt;=基本工資設定!$B$3),1,0)),1,0)</f>
        <v>0</v>
      </c>
      <c r="V231" s="19">
        <f>IF(AND($Q231,OR(IF($G231="3.重度",1,0),IF($G231="4.極重度",1,0)),IF($K231="部分工時",1,0),IF(基本工資設定!$B$3&gt;$L231,1,0)),1,0)</f>
        <v>0</v>
      </c>
      <c r="W231" s="19">
        <f>IF(AND($Q231,OR(IF($G231="1.輕度",1,0),IF($G231="2.中度",1,0)),IF($K231="全時",1,0),IF($L231&gt;=基本工資設定!$B$2,1,0)),1,0)</f>
        <v>0</v>
      </c>
      <c r="X231" s="19">
        <f>IF(AND($Q231,OR(IF($G231="1.輕度",1,0),IF($G231="2.中度",1,0)),IF($K231="全時",1,0),IF(基本工資設定!$B$2&gt;$L231,1,0)),1,0)</f>
        <v>0</v>
      </c>
      <c r="Y231" s="19">
        <f>IF(AND($Q231,OR(IF($G231="1.輕度",1,0),IF($G231="2.中度",1,0)),IF($K231="部分工時",1,0),IF($L231&gt;=基本工資設定!$B$2,1,0)),1,0)</f>
        <v>0</v>
      </c>
      <c r="Z231" s="19">
        <f>IF(AND($Q231,OR(IF($G231="1.輕度",1,0),IF($G231="2.中度",1,0)),IF($K231="部分工時",1,0),IF(AND(基本工資設定!$B$2&gt;$L231,$L231&gt;=基本工資設定!$B$3),1,0)),1,0)</f>
        <v>0</v>
      </c>
      <c r="AA231" s="19">
        <f>IF(AND($Q231,OR(IF($G231="1.輕度",1,0),IF($G231="2.中度",1,0)),IF($K231="部分工時",1,0),IF(基本工資設定!$B$3&gt;$L231,1,0)),1,0)</f>
        <v>0</v>
      </c>
    </row>
    <row r="232" spans="1:27" ht="14.25">
      <c r="A232" s="19">
        <f t="shared" si="2"/>
        <v>230</v>
      </c>
      <c r="B232" s="8"/>
      <c r="C232" s="8"/>
      <c r="D232" s="9"/>
      <c r="E232" s="8"/>
      <c r="F232" s="8"/>
      <c r="G232" s="8"/>
      <c r="H232" s="9"/>
      <c r="I232" s="9"/>
      <c r="J232" s="9"/>
      <c r="K232" s="8"/>
      <c r="L232" s="10"/>
      <c r="M232" s="19" t="b">
        <f t="shared" si="0"/>
        <v>0</v>
      </c>
      <c r="N232" s="19">
        <f>IF(AND($M232,IF($H232&lt;=DATE(身障定額檢核總表!$F$7,身障定額檢核總表!$F$8,1),1,0)),1,0)</f>
        <v>0</v>
      </c>
      <c r="O232" s="19">
        <f>IF(AND(ISBLANK($I232),$M232),1,IF($E232="1.公保",
IF($I232&gt;DATE(身障定額檢核總表!$F$7,身障定額檢核總表!$F$8,1),1,0),
IF($I232&gt;=DATE(身障定額檢核總表!$F$7,身障定額檢核總表!$F$8,1),1,0)))</f>
        <v>0</v>
      </c>
      <c r="P232" s="19">
        <f>IF(AND($M232,IF($J232&lt;=DATE(身障定額檢核總表!$F$7,身障定額檢核總表!$F$8,1),1,0)),1,0)</f>
        <v>0</v>
      </c>
      <c r="Q232" s="19">
        <f t="shared" si="1"/>
        <v>0</v>
      </c>
      <c r="R232" s="19">
        <f>IF(AND($Q232,OR(IF($G232="3.重度",1,0),IF($G232="4.極重度",1,0)),IF($K232="全時",1,0),IF($L232&gt;=基本工資設定!$B$2,1,0)),1,0)</f>
        <v>0</v>
      </c>
      <c r="S232" s="19">
        <f>IF(AND($Q232,OR(IF($G232="3.重度",1,0),IF($G232="4.極重度",1,0)),IF($K232="全時",1,0),IF(基本工資設定!$B$2&gt;$L232,1,0)),1,0)</f>
        <v>0</v>
      </c>
      <c r="T232" s="19">
        <f>IF(AND($Q232,OR(IF($G232="3.重度",1,0),IF($G232="4.極重度",1,0)),IF($K232="部分工時",1,0),IF($L232&gt;=基本工資設定!$B$2,1,0)),1,0)</f>
        <v>0</v>
      </c>
      <c r="U232" s="19">
        <f>IF(AND($Q232,OR(IF($G232="3.重度",1,0),IF($G232="4.極重度",1,0)),IF($K232="部分工時",1,0),IF(AND(基本工資設定!$B$2&gt;$L232,$L232&gt;=基本工資設定!$B$3),1,0)),1,0)</f>
        <v>0</v>
      </c>
      <c r="V232" s="19">
        <f>IF(AND($Q232,OR(IF($G232="3.重度",1,0),IF($G232="4.極重度",1,0)),IF($K232="部分工時",1,0),IF(基本工資設定!$B$3&gt;$L232,1,0)),1,0)</f>
        <v>0</v>
      </c>
      <c r="W232" s="19">
        <f>IF(AND($Q232,OR(IF($G232="1.輕度",1,0),IF($G232="2.中度",1,0)),IF($K232="全時",1,0),IF($L232&gt;=基本工資設定!$B$2,1,0)),1,0)</f>
        <v>0</v>
      </c>
      <c r="X232" s="19">
        <f>IF(AND($Q232,OR(IF($G232="1.輕度",1,0),IF($G232="2.中度",1,0)),IF($K232="全時",1,0),IF(基本工資設定!$B$2&gt;$L232,1,0)),1,0)</f>
        <v>0</v>
      </c>
      <c r="Y232" s="19">
        <f>IF(AND($Q232,OR(IF($G232="1.輕度",1,0),IF($G232="2.中度",1,0)),IF($K232="部分工時",1,0),IF($L232&gt;=基本工資設定!$B$2,1,0)),1,0)</f>
        <v>0</v>
      </c>
      <c r="Z232" s="19">
        <f>IF(AND($Q232,OR(IF($G232="1.輕度",1,0),IF($G232="2.中度",1,0)),IF($K232="部分工時",1,0),IF(AND(基本工資設定!$B$2&gt;$L232,$L232&gt;=基本工資設定!$B$3),1,0)),1,0)</f>
        <v>0</v>
      </c>
      <c r="AA232" s="19">
        <f>IF(AND($Q232,OR(IF($G232="1.輕度",1,0),IF($G232="2.中度",1,0)),IF($K232="部分工時",1,0),IF(基本工資設定!$B$3&gt;$L232,1,0)),1,0)</f>
        <v>0</v>
      </c>
    </row>
    <row r="233" spans="1:27" ht="14.25">
      <c r="A233" s="19">
        <f t="shared" si="2"/>
        <v>231</v>
      </c>
      <c r="B233" s="8"/>
      <c r="C233" s="8"/>
      <c r="D233" s="9"/>
      <c r="E233" s="8"/>
      <c r="F233" s="8"/>
      <c r="G233" s="8"/>
      <c r="H233" s="9"/>
      <c r="I233" s="9"/>
      <c r="J233" s="9"/>
      <c r="K233" s="8"/>
      <c r="L233" s="10"/>
      <c r="M233" s="19" t="b">
        <f t="shared" si="0"/>
        <v>0</v>
      </c>
      <c r="N233" s="19">
        <f>IF(AND($M233,IF($H233&lt;=DATE(身障定額檢核總表!$F$7,身障定額檢核總表!$F$8,1),1,0)),1,0)</f>
        <v>0</v>
      </c>
      <c r="O233" s="19">
        <f>IF(AND(ISBLANK($I233),$M233),1,IF($E233="1.公保",
IF($I233&gt;DATE(身障定額檢核總表!$F$7,身障定額檢核總表!$F$8,1),1,0),
IF($I233&gt;=DATE(身障定額檢核總表!$F$7,身障定額檢核總表!$F$8,1),1,0)))</f>
        <v>0</v>
      </c>
      <c r="P233" s="19">
        <f>IF(AND($M233,IF($J233&lt;=DATE(身障定額檢核總表!$F$7,身障定額檢核總表!$F$8,1),1,0)),1,0)</f>
        <v>0</v>
      </c>
      <c r="Q233" s="19">
        <f t="shared" si="1"/>
        <v>0</v>
      </c>
      <c r="R233" s="19">
        <f>IF(AND($Q233,OR(IF($G233="3.重度",1,0),IF($G233="4.極重度",1,0)),IF($K233="全時",1,0),IF($L233&gt;=基本工資設定!$B$2,1,0)),1,0)</f>
        <v>0</v>
      </c>
      <c r="S233" s="19">
        <f>IF(AND($Q233,OR(IF($G233="3.重度",1,0),IF($G233="4.極重度",1,0)),IF($K233="全時",1,0),IF(基本工資設定!$B$2&gt;$L233,1,0)),1,0)</f>
        <v>0</v>
      </c>
      <c r="T233" s="19">
        <f>IF(AND($Q233,OR(IF($G233="3.重度",1,0),IF($G233="4.極重度",1,0)),IF($K233="部分工時",1,0),IF($L233&gt;=基本工資設定!$B$2,1,0)),1,0)</f>
        <v>0</v>
      </c>
      <c r="U233" s="19">
        <f>IF(AND($Q233,OR(IF($G233="3.重度",1,0),IF($G233="4.極重度",1,0)),IF($K233="部分工時",1,0),IF(AND(基本工資設定!$B$2&gt;$L233,$L233&gt;=基本工資設定!$B$3),1,0)),1,0)</f>
        <v>0</v>
      </c>
      <c r="V233" s="19">
        <f>IF(AND($Q233,OR(IF($G233="3.重度",1,0),IF($G233="4.極重度",1,0)),IF($K233="部分工時",1,0),IF(基本工資設定!$B$3&gt;$L233,1,0)),1,0)</f>
        <v>0</v>
      </c>
      <c r="W233" s="19">
        <f>IF(AND($Q233,OR(IF($G233="1.輕度",1,0),IF($G233="2.中度",1,0)),IF($K233="全時",1,0),IF($L233&gt;=基本工資設定!$B$2,1,0)),1,0)</f>
        <v>0</v>
      </c>
      <c r="X233" s="19">
        <f>IF(AND($Q233,OR(IF($G233="1.輕度",1,0),IF($G233="2.中度",1,0)),IF($K233="全時",1,0),IF(基本工資設定!$B$2&gt;$L233,1,0)),1,0)</f>
        <v>0</v>
      </c>
      <c r="Y233" s="19">
        <f>IF(AND($Q233,OR(IF($G233="1.輕度",1,0),IF($G233="2.中度",1,0)),IF($K233="部分工時",1,0),IF($L233&gt;=基本工資設定!$B$2,1,0)),1,0)</f>
        <v>0</v>
      </c>
      <c r="Z233" s="19">
        <f>IF(AND($Q233,OR(IF($G233="1.輕度",1,0),IF($G233="2.中度",1,0)),IF($K233="部分工時",1,0),IF(AND(基本工資設定!$B$2&gt;$L233,$L233&gt;=基本工資設定!$B$3),1,0)),1,0)</f>
        <v>0</v>
      </c>
      <c r="AA233" s="19">
        <f>IF(AND($Q233,OR(IF($G233="1.輕度",1,0),IF($G233="2.中度",1,0)),IF($K233="部分工時",1,0),IF(基本工資設定!$B$3&gt;$L233,1,0)),1,0)</f>
        <v>0</v>
      </c>
    </row>
    <row r="234" spans="1:27" ht="14.25">
      <c r="A234" s="19">
        <f t="shared" si="2"/>
        <v>232</v>
      </c>
      <c r="B234" s="8"/>
      <c r="C234" s="8"/>
      <c r="D234" s="9"/>
      <c r="E234" s="8"/>
      <c r="F234" s="8"/>
      <c r="G234" s="8"/>
      <c r="H234" s="9"/>
      <c r="I234" s="9"/>
      <c r="J234" s="9"/>
      <c r="K234" s="8"/>
      <c r="L234" s="10"/>
      <c r="M234" s="19" t="b">
        <f t="shared" si="0"/>
        <v>0</v>
      </c>
      <c r="N234" s="19">
        <f>IF(AND($M234,IF($H234&lt;=DATE(身障定額檢核總表!$F$7,身障定額檢核總表!$F$8,1),1,0)),1,0)</f>
        <v>0</v>
      </c>
      <c r="O234" s="19">
        <f>IF(AND(ISBLANK($I234),$M234),1,IF($E234="1.公保",
IF($I234&gt;DATE(身障定額檢核總表!$F$7,身障定額檢核總表!$F$8,1),1,0),
IF($I234&gt;=DATE(身障定額檢核總表!$F$7,身障定額檢核總表!$F$8,1),1,0)))</f>
        <v>0</v>
      </c>
      <c r="P234" s="19">
        <f>IF(AND($M234,IF($J234&lt;=DATE(身障定額檢核總表!$F$7,身障定額檢核總表!$F$8,1),1,0)),1,0)</f>
        <v>0</v>
      </c>
      <c r="Q234" s="19">
        <f t="shared" si="1"/>
        <v>0</v>
      </c>
      <c r="R234" s="19">
        <f>IF(AND($Q234,OR(IF($G234="3.重度",1,0),IF($G234="4.極重度",1,0)),IF($K234="全時",1,0),IF($L234&gt;=基本工資設定!$B$2,1,0)),1,0)</f>
        <v>0</v>
      </c>
      <c r="S234" s="19">
        <f>IF(AND($Q234,OR(IF($G234="3.重度",1,0),IF($G234="4.極重度",1,0)),IF($K234="全時",1,0),IF(基本工資設定!$B$2&gt;$L234,1,0)),1,0)</f>
        <v>0</v>
      </c>
      <c r="T234" s="19">
        <f>IF(AND($Q234,OR(IF($G234="3.重度",1,0),IF($G234="4.極重度",1,0)),IF($K234="部分工時",1,0),IF($L234&gt;=基本工資設定!$B$2,1,0)),1,0)</f>
        <v>0</v>
      </c>
      <c r="U234" s="19">
        <f>IF(AND($Q234,OR(IF($G234="3.重度",1,0),IF($G234="4.極重度",1,0)),IF($K234="部分工時",1,0),IF(AND(基本工資設定!$B$2&gt;$L234,$L234&gt;=基本工資設定!$B$3),1,0)),1,0)</f>
        <v>0</v>
      </c>
      <c r="V234" s="19">
        <f>IF(AND($Q234,OR(IF($G234="3.重度",1,0),IF($G234="4.極重度",1,0)),IF($K234="部分工時",1,0),IF(基本工資設定!$B$3&gt;$L234,1,0)),1,0)</f>
        <v>0</v>
      </c>
      <c r="W234" s="19">
        <f>IF(AND($Q234,OR(IF($G234="1.輕度",1,0),IF($G234="2.中度",1,0)),IF($K234="全時",1,0),IF($L234&gt;=基本工資設定!$B$2,1,0)),1,0)</f>
        <v>0</v>
      </c>
      <c r="X234" s="19">
        <f>IF(AND($Q234,OR(IF($G234="1.輕度",1,0),IF($G234="2.中度",1,0)),IF($K234="全時",1,0),IF(基本工資設定!$B$2&gt;$L234,1,0)),1,0)</f>
        <v>0</v>
      </c>
      <c r="Y234" s="19">
        <f>IF(AND($Q234,OR(IF($G234="1.輕度",1,0),IF($G234="2.中度",1,0)),IF($K234="部分工時",1,0),IF($L234&gt;=基本工資設定!$B$2,1,0)),1,0)</f>
        <v>0</v>
      </c>
      <c r="Z234" s="19">
        <f>IF(AND($Q234,OR(IF($G234="1.輕度",1,0),IF($G234="2.中度",1,0)),IF($K234="部分工時",1,0),IF(AND(基本工資設定!$B$2&gt;$L234,$L234&gt;=基本工資設定!$B$3),1,0)),1,0)</f>
        <v>0</v>
      </c>
      <c r="AA234" s="19">
        <f>IF(AND($Q234,OR(IF($G234="1.輕度",1,0),IF($G234="2.中度",1,0)),IF($K234="部分工時",1,0),IF(基本工資設定!$B$3&gt;$L234,1,0)),1,0)</f>
        <v>0</v>
      </c>
    </row>
    <row r="235" spans="1:27" ht="14.25">
      <c r="A235" s="19">
        <f t="shared" si="2"/>
        <v>233</v>
      </c>
      <c r="B235" s="8"/>
      <c r="C235" s="8"/>
      <c r="D235" s="9"/>
      <c r="E235" s="8"/>
      <c r="F235" s="8"/>
      <c r="G235" s="8"/>
      <c r="H235" s="9"/>
      <c r="I235" s="9"/>
      <c r="J235" s="9"/>
      <c r="K235" s="8"/>
      <c r="L235" s="10"/>
      <c r="M235" s="19" t="b">
        <f t="shared" si="0"/>
        <v>0</v>
      </c>
      <c r="N235" s="19">
        <f>IF(AND($M235,IF($H235&lt;=DATE(身障定額檢核總表!$F$7,身障定額檢核總表!$F$8,1),1,0)),1,0)</f>
        <v>0</v>
      </c>
      <c r="O235" s="19">
        <f>IF(AND(ISBLANK($I235),$M235),1,IF($E235="1.公保",
IF($I235&gt;DATE(身障定額檢核總表!$F$7,身障定額檢核總表!$F$8,1),1,0),
IF($I235&gt;=DATE(身障定額檢核總表!$F$7,身障定額檢核總表!$F$8,1),1,0)))</f>
        <v>0</v>
      </c>
      <c r="P235" s="19">
        <f>IF(AND($M235,IF($J235&lt;=DATE(身障定額檢核總表!$F$7,身障定額檢核總表!$F$8,1),1,0)),1,0)</f>
        <v>0</v>
      </c>
      <c r="Q235" s="19">
        <f t="shared" si="1"/>
        <v>0</v>
      </c>
      <c r="R235" s="19">
        <f>IF(AND($Q235,OR(IF($G235="3.重度",1,0),IF($G235="4.極重度",1,0)),IF($K235="全時",1,0),IF($L235&gt;=基本工資設定!$B$2,1,0)),1,0)</f>
        <v>0</v>
      </c>
      <c r="S235" s="19">
        <f>IF(AND($Q235,OR(IF($G235="3.重度",1,0),IF($G235="4.極重度",1,0)),IF($K235="全時",1,0),IF(基本工資設定!$B$2&gt;$L235,1,0)),1,0)</f>
        <v>0</v>
      </c>
      <c r="T235" s="19">
        <f>IF(AND($Q235,OR(IF($G235="3.重度",1,0),IF($G235="4.極重度",1,0)),IF($K235="部分工時",1,0),IF($L235&gt;=基本工資設定!$B$2,1,0)),1,0)</f>
        <v>0</v>
      </c>
      <c r="U235" s="19">
        <f>IF(AND($Q235,OR(IF($G235="3.重度",1,0),IF($G235="4.極重度",1,0)),IF($K235="部分工時",1,0),IF(AND(基本工資設定!$B$2&gt;$L235,$L235&gt;=基本工資設定!$B$3),1,0)),1,0)</f>
        <v>0</v>
      </c>
      <c r="V235" s="19">
        <f>IF(AND($Q235,OR(IF($G235="3.重度",1,0),IF($G235="4.極重度",1,0)),IF($K235="部分工時",1,0),IF(基本工資設定!$B$3&gt;$L235,1,0)),1,0)</f>
        <v>0</v>
      </c>
      <c r="W235" s="19">
        <f>IF(AND($Q235,OR(IF($G235="1.輕度",1,0),IF($G235="2.中度",1,0)),IF($K235="全時",1,0),IF($L235&gt;=基本工資設定!$B$2,1,0)),1,0)</f>
        <v>0</v>
      </c>
      <c r="X235" s="19">
        <f>IF(AND($Q235,OR(IF($G235="1.輕度",1,0),IF($G235="2.中度",1,0)),IF($K235="全時",1,0),IF(基本工資設定!$B$2&gt;$L235,1,0)),1,0)</f>
        <v>0</v>
      </c>
      <c r="Y235" s="19">
        <f>IF(AND($Q235,OR(IF($G235="1.輕度",1,0),IF($G235="2.中度",1,0)),IF($K235="部分工時",1,0),IF($L235&gt;=基本工資設定!$B$2,1,0)),1,0)</f>
        <v>0</v>
      </c>
      <c r="Z235" s="19">
        <f>IF(AND($Q235,OR(IF($G235="1.輕度",1,0),IF($G235="2.中度",1,0)),IF($K235="部分工時",1,0),IF(AND(基本工資設定!$B$2&gt;$L235,$L235&gt;=基本工資設定!$B$3),1,0)),1,0)</f>
        <v>0</v>
      </c>
      <c r="AA235" s="19">
        <f>IF(AND($Q235,OR(IF($G235="1.輕度",1,0),IF($G235="2.中度",1,0)),IF($K235="部分工時",1,0),IF(基本工資設定!$B$3&gt;$L235,1,0)),1,0)</f>
        <v>0</v>
      </c>
    </row>
    <row r="236" spans="1:27" ht="14.25">
      <c r="A236" s="19">
        <f t="shared" si="2"/>
        <v>234</v>
      </c>
      <c r="B236" s="8"/>
      <c r="C236" s="8"/>
      <c r="D236" s="9"/>
      <c r="E236" s="8"/>
      <c r="F236" s="8"/>
      <c r="G236" s="8"/>
      <c r="H236" s="9"/>
      <c r="I236" s="9"/>
      <c r="J236" s="9"/>
      <c r="K236" s="8"/>
      <c r="L236" s="10"/>
      <c r="M236" s="19" t="b">
        <f t="shared" si="0"/>
        <v>0</v>
      </c>
      <c r="N236" s="19">
        <f>IF(AND($M236,IF($H236&lt;=DATE(身障定額檢核總表!$F$7,身障定額檢核總表!$F$8,1),1,0)),1,0)</f>
        <v>0</v>
      </c>
      <c r="O236" s="19">
        <f>IF(AND(ISBLANK($I236),$M236),1,IF($E236="1.公保",
IF($I236&gt;DATE(身障定額檢核總表!$F$7,身障定額檢核總表!$F$8,1),1,0),
IF($I236&gt;=DATE(身障定額檢核總表!$F$7,身障定額檢核總表!$F$8,1),1,0)))</f>
        <v>0</v>
      </c>
      <c r="P236" s="19">
        <f>IF(AND($M236,IF($J236&lt;=DATE(身障定額檢核總表!$F$7,身障定額檢核總表!$F$8,1),1,0)),1,0)</f>
        <v>0</v>
      </c>
      <c r="Q236" s="19">
        <f t="shared" si="1"/>
        <v>0</v>
      </c>
      <c r="R236" s="19">
        <f>IF(AND($Q236,OR(IF($G236="3.重度",1,0),IF($G236="4.極重度",1,0)),IF($K236="全時",1,0),IF($L236&gt;=基本工資設定!$B$2,1,0)),1,0)</f>
        <v>0</v>
      </c>
      <c r="S236" s="19">
        <f>IF(AND($Q236,OR(IF($G236="3.重度",1,0),IF($G236="4.極重度",1,0)),IF($K236="全時",1,0),IF(基本工資設定!$B$2&gt;$L236,1,0)),1,0)</f>
        <v>0</v>
      </c>
      <c r="T236" s="19">
        <f>IF(AND($Q236,OR(IF($G236="3.重度",1,0),IF($G236="4.極重度",1,0)),IF($K236="部分工時",1,0),IF($L236&gt;=基本工資設定!$B$2,1,0)),1,0)</f>
        <v>0</v>
      </c>
      <c r="U236" s="19">
        <f>IF(AND($Q236,OR(IF($G236="3.重度",1,0),IF($G236="4.極重度",1,0)),IF($K236="部分工時",1,0),IF(AND(基本工資設定!$B$2&gt;$L236,$L236&gt;=基本工資設定!$B$3),1,0)),1,0)</f>
        <v>0</v>
      </c>
      <c r="V236" s="19">
        <f>IF(AND($Q236,OR(IF($G236="3.重度",1,0),IF($G236="4.極重度",1,0)),IF($K236="部分工時",1,0),IF(基本工資設定!$B$3&gt;$L236,1,0)),1,0)</f>
        <v>0</v>
      </c>
      <c r="W236" s="19">
        <f>IF(AND($Q236,OR(IF($G236="1.輕度",1,0),IF($G236="2.中度",1,0)),IF($K236="全時",1,0),IF($L236&gt;=基本工資設定!$B$2,1,0)),1,0)</f>
        <v>0</v>
      </c>
      <c r="X236" s="19">
        <f>IF(AND($Q236,OR(IF($G236="1.輕度",1,0),IF($G236="2.中度",1,0)),IF($K236="全時",1,0),IF(基本工資設定!$B$2&gt;$L236,1,0)),1,0)</f>
        <v>0</v>
      </c>
      <c r="Y236" s="19">
        <f>IF(AND($Q236,OR(IF($G236="1.輕度",1,0),IF($G236="2.中度",1,0)),IF($K236="部分工時",1,0),IF($L236&gt;=基本工資設定!$B$2,1,0)),1,0)</f>
        <v>0</v>
      </c>
      <c r="Z236" s="19">
        <f>IF(AND($Q236,OR(IF($G236="1.輕度",1,0),IF($G236="2.中度",1,0)),IF($K236="部分工時",1,0),IF(AND(基本工資設定!$B$2&gt;$L236,$L236&gt;=基本工資設定!$B$3),1,0)),1,0)</f>
        <v>0</v>
      </c>
      <c r="AA236" s="19">
        <f>IF(AND($Q236,OR(IF($G236="1.輕度",1,0),IF($G236="2.中度",1,0)),IF($K236="部分工時",1,0),IF(基本工資設定!$B$3&gt;$L236,1,0)),1,0)</f>
        <v>0</v>
      </c>
    </row>
    <row r="237" spans="1:27" ht="14.25">
      <c r="A237" s="19">
        <f t="shared" si="2"/>
        <v>235</v>
      </c>
      <c r="B237" s="8"/>
      <c r="C237" s="8"/>
      <c r="D237" s="9"/>
      <c r="E237" s="8"/>
      <c r="F237" s="8"/>
      <c r="G237" s="8"/>
      <c r="H237" s="9"/>
      <c r="I237" s="9"/>
      <c r="J237" s="9"/>
      <c r="K237" s="8"/>
      <c r="L237" s="10"/>
      <c r="M237" s="19" t="b">
        <f t="shared" si="0"/>
        <v>0</v>
      </c>
      <c r="N237" s="19">
        <f>IF(AND($M237,IF($H237&lt;=DATE(身障定額檢核總表!$F$7,身障定額檢核總表!$F$8,1),1,0)),1,0)</f>
        <v>0</v>
      </c>
      <c r="O237" s="19">
        <f>IF(AND(ISBLANK($I237),$M237),1,IF($E237="1.公保",
IF($I237&gt;DATE(身障定額檢核總表!$F$7,身障定額檢核總表!$F$8,1),1,0),
IF($I237&gt;=DATE(身障定額檢核總表!$F$7,身障定額檢核總表!$F$8,1),1,0)))</f>
        <v>0</v>
      </c>
      <c r="P237" s="19">
        <f>IF(AND($M237,IF($J237&lt;=DATE(身障定額檢核總表!$F$7,身障定額檢核總表!$F$8,1),1,0)),1,0)</f>
        <v>0</v>
      </c>
      <c r="Q237" s="19">
        <f t="shared" si="1"/>
        <v>0</v>
      </c>
      <c r="R237" s="19">
        <f>IF(AND($Q237,OR(IF($G237="3.重度",1,0),IF($G237="4.極重度",1,0)),IF($K237="全時",1,0),IF($L237&gt;=基本工資設定!$B$2,1,0)),1,0)</f>
        <v>0</v>
      </c>
      <c r="S237" s="19">
        <f>IF(AND($Q237,OR(IF($G237="3.重度",1,0),IF($G237="4.極重度",1,0)),IF($K237="全時",1,0),IF(基本工資設定!$B$2&gt;$L237,1,0)),1,0)</f>
        <v>0</v>
      </c>
      <c r="T237" s="19">
        <f>IF(AND($Q237,OR(IF($G237="3.重度",1,0),IF($G237="4.極重度",1,0)),IF($K237="部分工時",1,0),IF($L237&gt;=基本工資設定!$B$2,1,0)),1,0)</f>
        <v>0</v>
      </c>
      <c r="U237" s="19">
        <f>IF(AND($Q237,OR(IF($G237="3.重度",1,0),IF($G237="4.極重度",1,0)),IF($K237="部分工時",1,0),IF(AND(基本工資設定!$B$2&gt;$L237,$L237&gt;=基本工資設定!$B$3),1,0)),1,0)</f>
        <v>0</v>
      </c>
      <c r="V237" s="19">
        <f>IF(AND($Q237,OR(IF($G237="3.重度",1,0),IF($G237="4.極重度",1,0)),IF($K237="部分工時",1,0),IF(基本工資設定!$B$3&gt;$L237,1,0)),1,0)</f>
        <v>0</v>
      </c>
      <c r="W237" s="19">
        <f>IF(AND($Q237,OR(IF($G237="1.輕度",1,0),IF($G237="2.中度",1,0)),IF($K237="全時",1,0),IF($L237&gt;=基本工資設定!$B$2,1,0)),1,0)</f>
        <v>0</v>
      </c>
      <c r="X237" s="19">
        <f>IF(AND($Q237,OR(IF($G237="1.輕度",1,0),IF($G237="2.中度",1,0)),IF($K237="全時",1,0),IF(基本工資設定!$B$2&gt;$L237,1,0)),1,0)</f>
        <v>0</v>
      </c>
      <c r="Y237" s="19">
        <f>IF(AND($Q237,OR(IF($G237="1.輕度",1,0),IF($G237="2.中度",1,0)),IF($K237="部分工時",1,0),IF($L237&gt;=基本工資設定!$B$2,1,0)),1,0)</f>
        <v>0</v>
      </c>
      <c r="Z237" s="19">
        <f>IF(AND($Q237,OR(IF($G237="1.輕度",1,0),IF($G237="2.中度",1,0)),IF($K237="部分工時",1,0),IF(AND(基本工資設定!$B$2&gt;$L237,$L237&gt;=基本工資設定!$B$3),1,0)),1,0)</f>
        <v>0</v>
      </c>
      <c r="AA237" s="19">
        <f>IF(AND($Q237,OR(IF($G237="1.輕度",1,0),IF($G237="2.中度",1,0)),IF($K237="部分工時",1,0),IF(基本工資設定!$B$3&gt;$L237,1,0)),1,0)</f>
        <v>0</v>
      </c>
    </row>
    <row r="238" spans="1:27" ht="14.25">
      <c r="A238" s="19">
        <f t="shared" si="2"/>
        <v>236</v>
      </c>
      <c r="B238" s="8"/>
      <c r="C238" s="8"/>
      <c r="D238" s="9"/>
      <c r="E238" s="8"/>
      <c r="F238" s="8"/>
      <c r="G238" s="8"/>
      <c r="H238" s="9"/>
      <c r="I238" s="9"/>
      <c r="J238" s="9"/>
      <c r="K238" s="8"/>
      <c r="L238" s="10"/>
      <c r="M238" s="19" t="b">
        <f t="shared" si="0"/>
        <v>0</v>
      </c>
      <c r="N238" s="19">
        <f>IF(AND($M238,IF($H238&lt;=DATE(身障定額檢核總表!$F$7,身障定額檢核總表!$F$8,1),1,0)),1,0)</f>
        <v>0</v>
      </c>
      <c r="O238" s="19">
        <f>IF(AND(ISBLANK($I238),$M238),1,IF($E238="1.公保",
IF($I238&gt;DATE(身障定額檢核總表!$F$7,身障定額檢核總表!$F$8,1),1,0),
IF($I238&gt;=DATE(身障定額檢核總表!$F$7,身障定額檢核總表!$F$8,1),1,0)))</f>
        <v>0</v>
      </c>
      <c r="P238" s="19">
        <f>IF(AND($M238,IF($J238&lt;=DATE(身障定額檢核總表!$F$7,身障定額檢核總表!$F$8,1),1,0)),1,0)</f>
        <v>0</v>
      </c>
      <c r="Q238" s="19">
        <f t="shared" si="1"/>
        <v>0</v>
      </c>
      <c r="R238" s="19">
        <f>IF(AND($Q238,OR(IF($G238="3.重度",1,0),IF($G238="4.極重度",1,0)),IF($K238="全時",1,0),IF($L238&gt;=基本工資設定!$B$2,1,0)),1,0)</f>
        <v>0</v>
      </c>
      <c r="S238" s="19">
        <f>IF(AND($Q238,OR(IF($G238="3.重度",1,0),IF($G238="4.極重度",1,0)),IF($K238="全時",1,0),IF(基本工資設定!$B$2&gt;$L238,1,0)),1,0)</f>
        <v>0</v>
      </c>
      <c r="T238" s="19">
        <f>IF(AND($Q238,OR(IF($G238="3.重度",1,0),IF($G238="4.極重度",1,0)),IF($K238="部分工時",1,0),IF($L238&gt;=基本工資設定!$B$2,1,0)),1,0)</f>
        <v>0</v>
      </c>
      <c r="U238" s="19">
        <f>IF(AND($Q238,OR(IF($G238="3.重度",1,0),IF($G238="4.極重度",1,0)),IF($K238="部分工時",1,0),IF(AND(基本工資設定!$B$2&gt;$L238,$L238&gt;=基本工資設定!$B$3),1,0)),1,0)</f>
        <v>0</v>
      </c>
      <c r="V238" s="19">
        <f>IF(AND($Q238,OR(IF($G238="3.重度",1,0),IF($G238="4.極重度",1,0)),IF($K238="部分工時",1,0),IF(基本工資設定!$B$3&gt;$L238,1,0)),1,0)</f>
        <v>0</v>
      </c>
      <c r="W238" s="19">
        <f>IF(AND($Q238,OR(IF($G238="1.輕度",1,0),IF($G238="2.中度",1,0)),IF($K238="全時",1,0),IF($L238&gt;=基本工資設定!$B$2,1,0)),1,0)</f>
        <v>0</v>
      </c>
      <c r="X238" s="19">
        <f>IF(AND($Q238,OR(IF($G238="1.輕度",1,0),IF($G238="2.中度",1,0)),IF($K238="全時",1,0),IF(基本工資設定!$B$2&gt;$L238,1,0)),1,0)</f>
        <v>0</v>
      </c>
      <c r="Y238" s="19">
        <f>IF(AND($Q238,OR(IF($G238="1.輕度",1,0),IF($G238="2.中度",1,0)),IF($K238="部分工時",1,0),IF($L238&gt;=基本工資設定!$B$2,1,0)),1,0)</f>
        <v>0</v>
      </c>
      <c r="Z238" s="19">
        <f>IF(AND($Q238,OR(IF($G238="1.輕度",1,0),IF($G238="2.中度",1,0)),IF($K238="部分工時",1,0),IF(AND(基本工資設定!$B$2&gt;$L238,$L238&gt;=基本工資設定!$B$3),1,0)),1,0)</f>
        <v>0</v>
      </c>
      <c r="AA238" s="19">
        <f>IF(AND($Q238,OR(IF($G238="1.輕度",1,0),IF($G238="2.中度",1,0)),IF($K238="部分工時",1,0),IF(基本工資設定!$B$3&gt;$L238,1,0)),1,0)</f>
        <v>0</v>
      </c>
    </row>
    <row r="239" spans="1:27" ht="14.25">
      <c r="A239" s="19">
        <f t="shared" si="2"/>
        <v>237</v>
      </c>
      <c r="B239" s="8"/>
      <c r="C239" s="8"/>
      <c r="D239" s="9"/>
      <c r="E239" s="8"/>
      <c r="F239" s="8"/>
      <c r="G239" s="8"/>
      <c r="H239" s="9"/>
      <c r="I239" s="9"/>
      <c r="J239" s="9"/>
      <c r="K239" s="8"/>
      <c r="L239" s="10"/>
      <c r="M239" s="19" t="b">
        <f t="shared" si="0"/>
        <v>0</v>
      </c>
      <c r="N239" s="19">
        <f>IF(AND($M239,IF($H239&lt;=DATE(身障定額檢核總表!$F$7,身障定額檢核總表!$F$8,1),1,0)),1,0)</f>
        <v>0</v>
      </c>
      <c r="O239" s="19">
        <f>IF(AND(ISBLANK($I239),$M239),1,IF($E239="1.公保",
IF($I239&gt;DATE(身障定額檢核總表!$F$7,身障定額檢核總表!$F$8,1),1,0),
IF($I239&gt;=DATE(身障定額檢核總表!$F$7,身障定額檢核總表!$F$8,1),1,0)))</f>
        <v>0</v>
      </c>
      <c r="P239" s="19">
        <f>IF(AND($M239,IF($J239&lt;=DATE(身障定額檢核總表!$F$7,身障定額檢核總表!$F$8,1),1,0)),1,0)</f>
        <v>0</v>
      </c>
      <c r="Q239" s="19">
        <f t="shared" si="1"/>
        <v>0</v>
      </c>
      <c r="R239" s="19">
        <f>IF(AND($Q239,OR(IF($G239="3.重度",1,0),IF($G239="4.極重度",1,0)),IF($K239="全時",1,0),IF($L239&gt;=基本工資設定!$B$2,1,0)),1,0)</f>
        <v>0</v>
      </c>
      <c r="S239" s="19">
        <f>IF(AND($Q239,OR(IF($G239="3.重度",1,0),IF($G239="4.極重度",1,0)),IF($K239="全時",1,0),IF(基本工資設定!$B$2&gt;$L239,1,0)),1,0)</f>
        <v>0</v>
      </c>
      <c r="T239" s="19">
        <f>IF(AND($Q239,OR(IF($G239="3.重度",1,0),IF($G239="4.極重度",1,0)),IF($K239="部分工時",1,0),IF($L239&gt;=基本工資設定!$B$2,1,0)),1,0)</f>
        <v>0</v>
      </c>
      <c r="U239" s="19">
        <f>IF(AND($Q239,OR(IF($G239="3.重度",1,0),IF($G239="4.極重度",1,0)),IF($K239="部分工時",1,0),IF(AND(基本工資設定!$B$2&gt;$L239,$L239&gt;=基本工資設定!$B$3),1,0)),1,0)</f>
        <v>0</v>
      </c>
      <c r="V239" s="19">
        <f>IF(AND($Q239,OR(IF($G239="3.重度",1,0),IF($G239="4.極重度",1,0)),IF($K239="部分工時",1,0),IF(基本工資設定!$B$3&gt;$L239,1,0)),1,0)</f>
        <v>0</v>
      </c>
      <c r="W239" s="19">
        <f>IF(AND($Q239,OR(IF($G239="1.輕度",1,0),IF($G239="2.中度",1,0)),IF($K239="全時",1,0),IF($L239&gt;=基本工資設定!$B$2,1,0)),1,0)</f>
        <v>0</v>
      </c>
      <c r="X239" s="19">
        <f>IF(AND($Q239,OR(IF($G239="1.輕度",1,0),IF($G239="2.中度",1,0)),IF($K239="全時",1,0),IF(基本工資設定!$B$2&gt;$L239,1,0)),1,0)</f>
        <v>0</v>
      </c>
      <c r="Y239" s="19">
        <f>IF(AND($Q239,OR(IF($G239="1.輕度",1,0),IF($G239="2.中度",1,0)),IF($K239="部分工時",1,0),IF($L239&gt;=基本工資設定!$B$2,1,0)),1,0)</f>
        <v>0</v>
      </c>
      <c r="Z239" s="19">
        <f>IF(AND($Q239,OR(IF($G239="1.輕度",1,0),IF($G239="2.中度",1,0)),IF($K239="部分工時",1,0),IF(AND(基本工資設定!$B$2&gt;$L239,$L239&gt;=基本工資設定!$B$3),1,0)),1,0)</f>
        <v>0</v>
      </c>
      <c r="AA239" s="19">
        <f>IF(AND($Q239,OR(IF($G239="1.輕度",1,0),IF($G239="2.中度",1,0)),IF($K239="部分工時",1,0),IF(基本工資設定!$B$3&gt;$L239,1,0)),1,0)</f>
        <v>0</v>
      </c>
    </row>
    <row r="240" spans="1:27" ht="14.25">
      <c r="A240" s="19">
        <f t="shared" si="2"/>
        <v>238</v>
      </c>
      <c r="B240" s="8"/>
      <c r="C240" s="8"/>
      <c r="D240" s="9"/>
      <c r="E240" s="8"/>
      <c r="F240" s="8"/>
      <c r="G240" s="8"/>
      <c r="H240" s="9"/>
      <c r="I240" s="9"/>
      <c r="J240" s="9"/>
      <c r="K240" s="8"/>
      <c r="L240" s="10"/>
      <c r="M240" s="19" t="b">
        <f t="shared" si="0"/>
        <v>0</v>
      </c>
      <c r="N240" s="19">
        <f>IF(AND($M240,IF($H240&lt;=DATE(身障定額檢核總表!$F$7,身障定額檢核總表!$F$8,1),1,0)),1,0)</f>
        <v>0</v>
      </c>
      <c r="O240" s="19">
        <f>IF(AND(ISBLANK($I240),$M240),1,IF($E240="1.公保",
IF($I240&gt;DATE(身障定額檢核總表!$F$7,身障定額檢核總表!$F$8,1),1,0),
IF($I240&gt;=DATE(身障定額檢核總表!$F$7,身障定額檢核總表!$F$8,1),1,0)))</f>
        <v>0</v>
      </c>
      <c r="P240" s="19">
        <f>IF(AND($M240,IF($J240&lt;=DATE(身障定額檢核總表!$F$7,身障定額檢核總表!$F$8,1),1,0)),1,0)</f>
        <v>0</v>
      </c>
      <c r="Q240" s="19">
        <f t="shared" si="1"/>
        <v>0</v>
      </c>
      <c r="R240" s="19">
        <f>IF(AND($Q240,OR(IF($G240="3.重度",1,0),IF($G240="4.極重度",1,0)),IF($K240="全時",1,0),IF($L240&gt;=基本工資設定!$B$2,1,0)),1,0)</f>
        <v>0</v>
      </c>
      <c r="S240" s="19">
        <f>IF(AND($Q240,OR(IF($G240="3.重度",1,0),IF($G240="4.極重度",1,0)),IF($K240="全時",1,0),IF(基本工資設定!$B$2&gt;$L240,1,0)),1,0)</f>
        <v>0</v>
      </c>
      <c r="T240" s="19">
        <f>IF(AND($Q240,OR(IF($G240="3.重度",1,0),IF($G240="4.極重度",1,0)),IF($K240="部分工時",1,0),IF($L240&gt;=基本工資設定!$B$2,1,0)),1,0)</f>
        <v>0</v>
      </c>
      <c r="U240" s="19">
        <f>IF(AND($Q240,OR(IF($G240="3.重度",1,0),IF($G240="4.極重度",1,0)),IF($K240="部分工時",1,0),IF(AND(基本工資設定!$B$2&gt;$L240,$L240&gt;=基本工資設定!$B$3),1,0)),1,0)</f>
        <v>0</v>
      </c>
      <c r="V240" s="19">
        <f>IF(AND($Q240,OR(IF($G240="3.重度",1,0),IF($G240="4.極重度",1,0)),IF($K240="部分工時",1,0),IF(基本工資設定!$B$3&gt;$L240,1,0)),1,0)</f>
        <v>0</v>
      </c>
      <c r="W240" s="19">
        <f>IF(AND($Q240,OR(IF($G240="1.輕度",1,0),IF($G240="2.中度",1,0)),IF($K240="全時",1,0),IF($L240&gt;=基本工資設定!$B$2,1,0)),1,0)</f>
        <v>0</v>
      </c>
      <c r="X240" s="19">
        <f>IF(AND($Q240,OR(IF($G240="1.輕度",1,0),IF($G240="2.中度",1,0)),IF($K240="全時",1,0),IF(基本工資設定!$B$2&gt;$L240,1,0)),1,0)</f>
        <v>0</v>
      </c>
      <c r="Y240" s="19">
        <f>IF(AND($Q240,OR(IF($G240="1.輕度",1,0),IF($G240="2.中度",1,0)),IF($K240="部分工時",1,0),IF($L240&gt;=基本工資設定!$B$2,1,0)),1,0)</f>
        <v>0</v>
      </c>
      <c r="Z240" s="19">
        <f>IF(AND($Q240,OR(IF($G240="1.輕度",1,0),IF($G240="2.中度",1,0)),IF($K240="部分工時",1,0),IF(AND(基本工資設定!$B$2&gt;$L240,$L240&gt;=基本工資設定!$B$3),1,0)),1,0)</f>
        <v>0</v>
      </c>
      <c r="AA240" s="19">
        <f>IF(AND($Q240,OR(IF($G240="1.輕度",1,0),IF($G240="2.中度",1,0)),IF($K240="部分工時",1,0),IF(基本工資設定!$B$3&gt;$L240,1,0)),1,0)</f>
        <v>0</v>
      </c>
    </row>
    <row r="241" spans="1:27" ht="14.25">
      <c r="A241" s="19">
        <f t="shared" si="2"/>
        <v>239</v>
      </c>
      <c r="B241" s="8"/>
      <c r="C241" s="8"/>
      <c r="D241" s="9"/>
      <c r="E241" s="8"/>
      <c r="F241" s="8"/>
      <c r="G241" s="8"/>
      <c r="H241" s="9"/>
      <c r="I241" s="9"/>
      <c r="J241" s="9"/>
      <c r="K241" s="8"/>
      <c r="L241" s="10"/>
      <c r="M241" s="19" t="b">
        <f t="shared" si="0"/>
        <v>0</v>
      </c>
      <c r="N241" s="19">
        <f>IF(AND($M241,IF($H241&lt;=DATE(身障定額檢核總表!$F$7,身障定額檢核總表!$F$8,1),1,0)),1,0)</f>
        <v>0</v>
      </c>
      <c r="O241" s="19">
        <f>IF(AND(ISBLANK($I241),$M241),1,IF($E241="1.公保",
IF($I241&gt;DATE(身障定額檢核總表!$F$7,身障定額檢核總表!$F$8,1),1,0),
IF($I241&gt;=DATE(身障定額檢核總表!$F$7,身障定額檢核總表!$F$8,1),1,0)))</f>
        <v>0</v>
      </c>
      <c r="P241" s="19">
        <f>IF(AND($M241,IF($J241&lt;=DATE(身障定額檢核總表!$F$7,身障定額檢核總表!$F$8,1),1,0)),1,0)</f>
        <v>0</v>
      </c>
      <c r="Q241" s="19">
        <f t="shared" si="1"/>
        <v>0</v>
      </c>
      <c r="R241" s="19">
        <f>IF(AND($Q241,OR(IF($G241="3.重度",1,0),IF($G241="4.極重度",1,0)),IF($K241="全時",1,0),IF($L241&gt;=基本工資設定!$B$2,1,0)),1,0)</f>
        <v>0</v>
      </c>
      <c r="S241" s="19">
        <f>IF(AND($Q241,OR(IF($G241="3.重度",1,0),IF($G241="4.極重度",1,0)),IF($K241="全時",1,0),IF(基本工資設定!$B$2&gt;$L241,1,0)),1,0)</f>
        <v>0</v>
      </c>
      <c r="T241" s="19">
        <f>IF(AND($Q241,OR(IF($G241="3.重度",1,0),IF($G241="4.極重度",1,0)),IF($K241="部分工時",1,0),IF($L241&gt;=基本工資設定!$B$2,1,0)),1,0)</f>
        <v>0</v>
      </c>
      <c r="U241" s="19">
        <f>IF(AND($Q241,OR(IF($G241="3.重度",1,0),IF($G241="4.極重度",1,0)),IF($K241="部分工時",1,0),IF(AND(基本工資設定!$B$2&gt;$L241,$L241&gt;=基本工資設定!$B$3),1,0)),1,0)</f>
        <v>0</v>
      </c>
      <c r="V241" s="19">
        <f>IF(AND($Q241,OR(IF($G241="3.重度",1,0),IF($G241="4.極重度",1,0)),IF($K241="部分工時",1,0),IF(基本工資設定!$B$3&gt;$L241,1,0)),1,0)</f>
        <v>0</v>
      </c>
      <c r="W241" s="19">
        <f>IF(AND($Q241,OR(IF($G241="1.輕度",1,0),IF($G241="2.中度",1,0)),IF($K241="全時",1,0),IF($L241&gt;=基本工資設定!$B$2,1,0)),1,0)</f>
        <v>0</v>
      </c>
      <c r="X241" s="19">
        <f>IF(AND($Q241,OR(IF($G241="1.輕度",1,0),IF($G241="2.中度",1,0)),IF($K241="全時",1,0),IF(基本工資設定!$B$2&gt;$L241,1,0)),1,0)</f>
        <v>0</v>
      </c>
      <c r="Y241" s="19">
        <f>IF(AND($Q241,OR(IF($G241="1.輕度",1,0),IF($G241="2.中度",1,0)),IF($K241="部分工時",1,0),IF($L241&gt;=基本工資設定!$B$2,1,0)),1,0)</f>
        <v>0</v>
      </c>
      <c r="Z241" s="19">
        <f>IF(AND($Q241,OR(IF($G241="1.輕度",1,0),IF($G241="2.中度",1,0)),IF($K241="部分工時",1,0),IF(AND(基本工資設定!$B$2&gt;$L241,$L241&gt;=基本工資設定!$B$3),1,0)),1,0)</f>
        <v>0</v>
      </c>
      <c r="AA241" s="19">
        <f>IF(AND($Q241,OR(IF($G241="1.輕度",1,0),IF($G241="2.中度",1,0)),IF($K241="部分工時",1,0),IF(基本工資設定!$B$3&gt;$L241,1,0)),1,0)</f>
        <v>0</v>
      </c>
    </row>
    <row r="242" spans="1:27" ht="14.25">
      <c r="A242" s="19">
        <f t="shared" si="2"/>
        <v>240</v>
      </c>
      <c r="B242" s="8"/>
      <c r="C242" s="8"/>
      <c r="D242" s="9"/>
      <c r="E242" s="8"/>
      <c r="F242" s="8"/>
      <c r="G242" s="8"/>
      <c r="H242" s="9"/>
      <c r="I242" s="9"/>
      <c r="J242" s="9"/>
      <c r="K242" s="8"/>
      <c r="L242" s="10"/>
      <c r="M242" s="19" t="b">
        <f t="shared" si="0"/>
        <v>0</v>
      </c>
      <c r="N242" s="19">
        <f>IF(AND($M242,IF($H242&lt;=DATE(身障定額檢核總表!$F$7,身障定額檢核總表!$F$8,1),1,0)),1,0)</f>
        <v>0</v>
      </c>
      <c r="O242" s="19">
        <f>IF(AND(ISBLANK($I242),$M242),1,IF($E242="1.公保",
IF($I242&gt;DATE(身障定額檢核總表!$F$7,身障定額檢核總表!$F$8,1),1,0),
IF($I242&gt;=DATE(身障定額檢核總表!$F$7,身障定額檢核總表!$F$8,1),1,0)))</f>
        <v>0</v>
      </c>
      <c r="P242" s="19">
        <f>IF(AND($M242,IF($J242&lt;=DATE(身障定額檢核總表!$F$7,身障定額檢核總表!$F$8,1),1,0)),1,0)</f>
        <v>0</v>
      </c>
      <c r="Q242" s="19">
        <f t="shared" si="1"/>
        <v>0</v>
      </c>
      <c r="R242" s="19">
        <f>IF(AND($Q242,OR(IF($G242="3.重度",1,0),IF($G242="4.極重度",1,0)),IF($K242="全時",1,0),IF($L242&gt;=基本工資設定!$B$2,1,0)),1,0)</f>
        <v>0</v>
      </c>
      <c r="S242" s="19">
        <f>IF(AND($Q242,OR(IF($G242="3.重度",1,0),IF($G242="4.極重度",1,0)),IF($K242="全時",1,0),IF(基本工資設定!$B$2&gt;$L242,1,0)),1,0)</f>
        <v>0</v>
      </c>
      <c r="T242" s="19">
        <f>IF(AND($Q242,OR(IF($G242="3.重度",1,0),IF($G242="4.極重度",1,0)),IF($K242="部分工時",1,0),IF($L242&gt;=基本工資設定!$B$2,1,0)),1,0)</f>
        <v>0</v>
      </c>
      <c r="U242" s="19">
        <f>IF(AND($Q242,OR(IF($G242="3.重度",1,0),IF($G242="4.極重度",1,0)),IF($K242="部分工時",1,0),IF(AND(基本工資設定!$B$2&gt;$L242,$L242&gt;=基本工資設定!$B$3),1,0)),1,0)</f>
        <v>0</v>
      </c>
      <c r="V242" s="19">
        <f>IF(AND($Q242,OR(IF($G242="3.重度",1,0),IF($G242="4.極重度",1,0)),IF($K242="部分工時",1,0),IF(基本工資設定!$B$3&gt;$L242,1,0)),1,0)</f>
        <v>0</v>
      </c>
      <c r="W242" s="19">
        <f>IF(AND($Q242,OR(IF($G242="1.輕度",1,0),IF($G242="2.中度",1,0)),IF($K242="全時",1,0),IF($L242&gt;=基本工資設定!$B$2,1,0)),1,0)</f>
        <v>0</v>
      </c>
      <c r="X242" s="19">
        <f>IF(AND($Q242,OR(IF($G242="1.輕度",1,0),IF($G242="2.中度",1,0)),IF($K242="全時",1,0),IF(基本工資設定!$B$2&gt;$L242,1,0)),1,0)</f>
        <v>0</v>
      </c>
      <c r="Y242" s="19">
        <f>IF(AND($Q242,OR(IF($G242="1.輕度",1,0),IF($G242="2.中度",1,0)),IF($K242="部分工時",1,0),IF($L242&gt;=基本工資設定!$B$2,1,0)),1,0)</f>
        <v>0</v>
      </c>
      <c r="Z242" s="19">
        <f>IF(AND($Q242,OR(IF($G242="1.輕度",1,0),IF($G242="2.中度",1,0)),IF($K242="部分工時",1,0),IF(AND(基本工資設定!$B$2&gt;$L242,$L242&gt;=基本工資設定!$B$3),1,0)),1,0)</f>
        <v>0</v>
      </c>
      <c r="AA242" s="19">
        <f>IF(AND($Q242,OR(IF($G242="1.輕度",1,0),IF($G242="2.中度",1,0)),IF($K242="部分工時",1,0),IF(基本工資設定!$B$3&gt;$L242,1,0)),1,0)</f>
        <v>0</v>
      </c>
    </row>
    <row r="243" spans="1:27" ht="14.25">
      <c r="A243" s="19">
        <f t="shared" si="2"/>
        <v>241</v>
      </c>
      <c r="B243" s="8"/>
      <c r="C243" s="8"/>
      <c r="D243" s="9"/>
      <c r="E243" s="8"/>
      <c r="F243" s="8"/>
      <c r="G243" s="8"/>
      <c r="H243" s="9"/>
      <c r="I243" s="9"/>
      <c r="J243" s="9"/>
      <c r="K243" s="8"/>
      <c r="L243" s="10"/>
      <c r="M243" s="19" t="b">
        <f t="shared" si="0"/>
        <v>0</v>
      </c>
      <c r="N243" s="19">
        <f>IF(AND($M243,IF($H243&lt;=DATE(身障定額檢核總表!$F$7,身障定額檢核總表!$F$8,1),1,0)),1,0)</f>
        <v>0</v>
      </c>
      <c r="O243" s="19">
        <f>IF(AND(ISBLANK($I243),$M243),1,IF($E243="1.公保",
IF($I243&gt;DATE(身障定額檢核總表!$F$7,身障定額檢核總表!$F$8,1),1,0),
IF($I243&gt;=DATE(身障定額檢核總表!$F$7,身障定額檢核總表!$F$8,1),1,0)))</f>
        <v>0</v>
      </c>
      <c r="P243" s="19">
        <f>IF(AND($M243,IF($J243&lt;=DATE(身障定額檢核總表!$F$7,身障定額檢核總表!$F$8,1),1,0)),1,0)</f>
        <v>0</v>
      </c>
      <c r="Q243" s="19">
        <f t="shared" si="1"/>
        <v>0</v>
      </c>
      <c r="R243" s="19">
        <f>IF(AND($Q243,OR(IF($G243="3.重度",1,0),IF($G243="4.極重度",1,0)),IF($K243="全時",1,0),IF($L243&gt;=基本工資設定!$B$2,1,0)),1,0)</f>
        <v>0</v>
      </c>
      <c r="S243" s="19">
        <f>IF(AND($Q243,OR(IF($G243="3.重度",1,0),IF($G243="4.極重度",1,0)),IF($K243="全時",1,0),IF(基本工資設定!$B$2&gt;$L243,1,0)),1,0)</f>
        <v>0</v>
      </c>
      <c r="T243" s="19">
        <f>IF(AND($Q243,OR(IF($G243="3.重度",1,0),IF($G243="4.極重度",1,0)),IF($K243="部分工時",1,0),IF($L243&gt;=基本工資設定!$B$2,1,0)),1,0)</f>
        <v>0</v>
      </c>
      <c r="U243" s="19">
        <f>IF(AND($Q243,OR(IF($G243="3.重度",1,0),IF($G243="4.極重度",1,0)),IF($K243="部分工時",1,0),IF(AND(基本工資設定!$B$2&gt;$L243,$L243&gt;=基本工資設定!$B$3),1,0)),1,0)</f>
        <v>0</v>
      </c>
      <c r="V243" s="19">
        <f>IF(AND($Q243,OR(IF($G243="3.重度",1,0),IF($G243="4.極重度",1,0)),IF($K243="部分工時",1,0),IF(基本工資設定!$B$3&gt;$L243,1,0)),1,0)</f>
        <v>0</v>
      </c>
      <c r="W243" s="19">
        <f>IF(AND($Q243,OR(IF($G243="1.輕度",1,0),IF($G243="2.中度",1,0)),IF($K243="全時",1,0),IF($L243&gt;=基本工資設定!$B$2,1,0)),1,0)</f>
        <v>0</v>
      </c>
      <c r="X243" s="19">
        <f>IF(AND($Q243,OR(IF($G243="1.輕度",1,0),IF($G243="2.中度",1,0)),IF($K243="全時",1,0),IF(基本工資設定!$B$2&gt;$L243,1,0)),1,0)</f>
        <v>0</v>
      </c>
      <c r="Y243" s="19">
        <f>IF(AND($Q243,OR(IF($G243="1.輕度",1,0),IF($G243="2.中度",1,0)),IF($K243="部分工時",1,0),IF($L243&gt;=基本工資設定!$B$2,1,0)),1,0)</f>
        <v>0</v>
      </c>
      <c r="Z243" s="19">
        <f>IF(AND($Q243,OR(IF($G243="1.輕度",1,0),IF($G243="2.中度",1,0)),IF($K243="部分工時",1,0),IF(AND(基本工資設定!$B$2&gt;$L243,$L243&gt;=基本工資設定!$B$3),1,0)),1,0)</f>
        <v>0</v>
      </c>
      <c r="AA243" s="19">
        <f>IF(AND($Q243,OR(IF($G243="1.輕度",1,0),IF($G243="2.中度",1,0)),IF($K243="部分工時",1,0),IF(基本工資設定!$B$3&gt;$L243,1,0)),1,0)</f>
        <v>0</v>
      </c>
    </row>
    <row r="244" spans="1:27" ht="14.25">
      <c r="A244" s="19">
        <f t="shared" si="2"/>
        <v>242</v>
      </c>
      <c r="B244" s="8"/>
      <c r="C244" s="8"/>
      <c r="D244" s="9"/>
      <c r="E244" s="8"/>
      <c r="F244" s="8"/>
      <c r="G244" s="8"/>
      <c r="H244" s="9"/>
      <c r="I244" s="9"/>
      <c r="J244" s="9"/>
      <c r="K244" s="8"/>
      <c r="L244" s="10"/>
      <c r="M244" s="19" t="b">
        <f t="shared" si="0"/>
        <v>0</v>
      </c>
      <c r="N244" s="19">
        <f>IF(AND($M244,IF($H244&lt;=DATE(身障定額檢核總表!$F$7,身障定額檢核總表!$F$8,1),1,0)),1,0)</f>
        <v>0</v>
      </c>
      <c r="O244" s="19">
        <f>IF(AND(ISBLANK($I244),$M244),1,IF($E244="1.公保",
IF($I244&gt;DATE(身障定額檢核總表!$F$7,身障定額檢核總表!$F$8,1),1,0),
IF($I244&gt;=DATE(身障定額檢核總表!$F$7,身障定額檢核總表!$F$8,1),1,0)))</f>
        <v>0</v>
      </c>
      <c r="P244" s="19">
        <f>IF(AND($M244,IF($J244&lt;=DATE(身障定額檢核總表!$F$7,身障定額檢核總表!$F$8,1),1,0)),1,0)</f>
        <v>0</v>
      </c>
      <c r="Q244" s="19">
        <f t="shared" si="1"/>
        <v>0</v>
      </c>
      <c r="R244" s="19">
        <f>IF(AND($Q244,OR(IF($G244="3.重度",1,0),IF($G244="4.極重度",1,0)),IF($K244="全時",1,0),IF($L244&gt;=基本工資設定!$B$2,1,0)),1,0)</f>
        <v>0</v>
      </c>
      <c r="S244" s="19">
        <f>IF(AND($Q244,OR(IF($G244="3.重度",1,0),IF($G244="4.極重度",1,0)),IF($K244="全時",1,0),IF(基本工資設定!$B$2&gt;$L244,1,0)),1,0)</f>
        <v>0</v>
      </c>
      <c r="T244" s="19">
        <f>IF(AND($Q244,OR(IF($G244="3.重度",1,0),IF($G244="4.極重度",1,0)),IF($K244="部分工時",1,0),IF($L244&gt;=基本工資設定!$B$2,1,0)),1,0)</f>
        <v>0</v>
      </c>
      <c r="U244" s="19">
        <f>IF(AND($Q244,OR(IF($G244="3.重度",1,0),IF($G244="4.極重度",1,0)),IF($K244="部分工時",1,0),IF(AND(基本工資設定!$B$2&gt;$L244,$L244&gt;=基本工資設定!$B$3),1,0)),1,0)</f>
        <v>0</v>
      </c>
      <c r="V244" s="19">
        <f>IF(AND($Q244,OR(IF($G244="3.重度",1,0),IF($G244="4.極重度",1,0)),IF($K244="部分工時",1,0),IF(基本工資設定!$B$3&gt;$L244,1,0)),1,0)</f>
        <v>0</v>
      </c>
      <c r="W244" s="19">
        <f>IF(AND($Q244,OR(IF($G244="1.輕度",1,0),IF($G244="2.中度",1,0)),IF($K244="全時",1,0),IF($L244&gt;=基本工資設定!$B$2,1,0)),1,0)</f>
        <v>0</v>
      </c>
      <c r="X244" s="19">
        <f>IF(AND($Q244,OR(IF($G244="1.輕度",1,0),IF($G244="2.中度",1,0)),IF($K244="全時",1,0),IF(基本工資設定!$B$2&gt;$L244,1,0)),1,0)</f>
        <v>0</v>
      </c>
      <c r="Y244" s="19">
        <f>IF(AND($Q244,OR(IF($G244="1.輕度",1,0),IF($G244="2.中度",1,0)),IF($K244="部分工時",1,0),IF($L244&gt;=基本工資設定!$B$2,1,0)),1,0)</f>
        <v>0</v>
      </c>
      <c r="Z244" s="19">
        <f>IF(AND($Q244,OR(IF($G244="1.輕度",1,0),IF($G244="2.中度",1,0)),IF($K244="部分工時",1,0),IF(AND(基本工資設定!$B$2&gt;$L244,$L244&gt;=基本工資設定!$B$3),1,0)),1,0)</f>
        <v>0</v>
      </c>
      <c r="AA244" s="19">
        <f>IF(AND($Q244,OR(IF($G244="1.輕度",1,0),IF($G244="2.中度",1,0)),IF($K244="部分工時",1,0),IF(基本工資設定!$B$3&gt;$L244,1,0)),1,0)</f>
        <v>0</v>
      </c>
    </row>
    <row r="245" spans="1:27" ht="14.25">
      <c r="A245" s="19">
        <f t="shared" si="2"/>
        <v>243</v>
      </c>
      <c r="B245" s="8"/>
      <c r="C245" s="8"/>
      <c r="D245" s="9"/>
      <c r="E245" s="8"/>
      <c r="F245" s="8"/>
      <c r="G245" s="8"/>
      <c r="H245" s="9"/>
      <c r="I245" s="9"/>
      <c r="J245" s="9"/>
      <c r="K245" s="8"/>
      <c r="L245" s="10"/>
      <c r="M245" s="19" t="b">
        <f t="shared" si="0"/>
        <v>0</v>
      </c>
      <c r="N245" s="19">
        <f>IF(AND($M245,IF($H245&lt;=DATE(身障定額檢核總表!$F$7,身障定額檢核總表!$F$8,1),1,0)),1,0)</f>
        <v>0</v>
      </c>
      <c r="O245" s="19">
        <f>IF(AND(ISBLANK($I245),$M245),1,IF($E245="1.公保",
IF($I245&gt;DATE(身障定額檢核總表!$F$7,身障定額檢核總表!$F$8,1),1,0),
IF($I245&gt;=DATE(身障定額檢核總表!$F$7,身障定額檢核總表!$F$8,1),1,0)))</f>
        <v>0</v>
      </c>
      <c r="P245" s="19">
        <f>IF(AND($M245,IF($J245&lt;=DATE(身障定額檢核總表!$F$7,身障定額檢核總表!$F$8,1),1,0)),1,0)</f>
        <v>0</v>
      </c>
      <c r="Q245" s="19">
        <f t="shared" si="1"/>
        <v>0</v>
      </c>
      <c r="R245" s="19">
        <f>IF(AND($Q245,OR(IF($G245="3.重度",1,0),IF($G245="4.極重度",1,0)),IF($K245="全時",1,0),IF($L245&gt;=基本工資設定!$B$2,1,0)),1,0)</f>
        <v>0</v>
      </c>
      <c r="S245" s="19">
        <f>IF(AND($Q245,OR(IF($G245="3.重度",1,0),IF($G245="4.極重度",1,0)),IF($K245="全時",1,0),IF(基本工資設定!$B$2&gt;$L245,1,0)),1,0)</f>
        <v>0</v>
      </c>
      <c r="T245" s="19">
        <f>IF(AND($Q245,OR(IF($G245="3.重度",1,0),IF($G245="4.極重度",1,0)),IF($K245="部分工時",1,0),IF($L245&gt;=基本工資設定!$B$2,1,0)),1,0)</f>
        <v>0</v>
      </c>
      <c r="U245" s="19">
        <f>IF(AND($Q245,OR(IF($G245="3.重度",1,0),IF($G245="4.極重度",1,0)),IF($K245="部分工時",1,0),IF(AND(基本工資設定!$B$2&gt;$L245,$L245&gt;=基本工資設定!$B$3),1,0)),1,0)</f>
        <v>0</v>
      </c>
      <c r="V245" s="19">
        <f>IF(AND($Q245,OR(IF($G245="3.重度",1,0),IF($G245="4.極重度",1,0)),IF($K245="部分工時",1,0),IF(基本工資設定!$B$3&gt;$L245,1,0)),1,0)</f>
        <v>0</v>
      </c>
      <c r="W245" s="19">
        <f>IF(AND($Q245,OR(IF($G245="1.輕度",1,0),IF($G245="2.中度",1,0)),IF($K245="全時",1,0),IF($L245&gt;=基本工資設定!$B$2,1,0)),1,0)</f>
        <v>0</v>
      </c>
      <c r="X245" s="19">
        <f>IF(AND($Q245,OR(IF($G245="1.輕度",1,0),IF($G245="2.中度",1,0)),IF($K245="全時",1,0),IF(基本工資設定!$B$2&gt;$L245,1,0)),1,0)</f>
        <v>0</v>
      </c>
      <c r="Y245" s="19">
        <f>IF(AND($Q245,OR(IF($G245="1.輕度",1,0),IF($G245="2.中度",1,0)),IF($K245="部分工時",1,0),IF($L245&gt;=基本工資設定!$B$2,1,0)),1,0)</f>
        <v>0</v>
      </c>
      <c r="Z245" s="19">
        <f>IF(AND($Q245,OR(IF($G245="1.輕度",1,0),IF($G245="2.中度",1,0)),IF($K245="部分工時",1,0),IF(AND(基本工資設定!$B$2&gt;$L245,$L245&gt;=基本工資設定!$B$3),1,0)),1,0)</f>
        <v>0</v>
      </c>
      <c r="AA245" s="19">
        <f>IF(AND($Q245,OR(IF($G245="1.輕度",1,0),IF($G245="2.中度",1,0)),IF($K245="部分工時",1,0),IF(基本工資設定!$B$3&gt;$L245,1,0)),1,0)</f>
        <v>0</v>
      </c>
    </row>
    <row r="246" spans="1:27" ht="14.25">
      <c r="A246" s="19">
        <f t="shared" si="2"/>
        <v>244</v>
      </c>
      <c r="B246" s="8"/>
      <c r="C246" s="8"/>
      <c r="D246" s="9"/>
      <c r="E246" s="8"/>
      <c r="F246" s="8"/>
      <c r="G246" s="8"/>
      <c r="H246" s="9"/>
      <c r="I246" s="9"/>
      <c r="J246" s="9"/>
      <c r="K246" s="8"/>
      <c r="L246" s="10"/>
      <c r="M246" s="19" t="b">
        <f t="shared" si="0"/>
        <v>0</v>
      </c>
      <c r="N246" s="19">
        <f>IF(AND($M246,IF($H246&lt;=DATE(身障定額檢核總表!$F$7,身障定額檢核總表!$F$8,1),1,0)),1,0)</f>
        <v>0</v>
      </c>
      <c r="O246" s="19">
        <f>IF(AND(ISBLANK($I246),$M246),1,IF($E246="1.公保",
IF($I246&gt;DATE(身障定額檢核總表!$F$7,身障定額檢核總表!$F$8,1),1,0),
IF($I246&gt;=DATE(身障定額檢核總表!$F$7,身障定額檢核總表!$F$8,1),1,0)))</f>
        <v>0</v>
      </c>
      <c r="P246" s="19">
        <f>IF(AND($M246,IF($J246&lt;=DATE(身障定額檢核總表!$F$7,身障定額檢核總表!$F$8,1),1,0)),1,0)</f>
        <v>0</v>
      </c>
      <c r="Q246" s="19">
        <f t="shared" si="1"/>
        <v>0</v>
      </c>
      <c r="R246" s="19">
        <f>IF(AND($Q246,OR(IF($G246="3.重度",1,0),IF($G246="4.極重度",1,0)),IF($K246="全時",1,0),IF($L246&gt;=基本工資設定!$B$2,1,0)),1,0)</f>
        <v>0</v>
      </c>
      <c r="S246" s="19">
        <f>IF(AND($Q246,OR(IF($G246="3.重度",1,0),IF($G246="4.極重度",1,0)),IF($K246="全時",1,0),IF(基本工資設定!$B$2&gt;$L246,1,0)),1,0)</f>
        <v>0</v>
      </c>
      <c r="T246" s="19">
        <f>IF(AND($Q246,OR(IF($G246="3.重度",1,0),IF($G246="4.極重度",1,0)),IF($K246="部分工時",1,0),IF($L246&gt;=基本工資設定!$B$2,1,0)),1,0)</f>
        <v>0</v>
      </c>
      <c r="U246" s="19">
        <f>IF(AND($Q246,OR(IF($G246="3.重度",1,0),IF($G246="4.極重度",1,0)),IF($K246="部分工時",1,0),IF(AND(基本工資設定!$B$2&gt;$L246,$L246&gt;=基本工資設定!$B$3),1,0)),1,0)</f>
        <v>0</v>
      </c>
      <c r="V246" s="19">
        <f>IF(AND($Q246,OR(IF($G246="3.重度",1,0),IF($G246="4.極重度",1,0)),IF($K246="部分工時",1,0),IF(基本工資設定!$B$3&gt;$L246,1,0)),1,0)</f>
        <v>0</v>
      </c>
      <c r="W246" s="19">
        <f>IF(AND($Q246,OR(IF($G246="1.輕度",1,0),IF($G246="2.中度",1,0)),IF($K246="全時",1,0),IF($L246&gt;=基本工資設定!$B$2,1,0)),1,0)</f>
        <v>0</v>
      </c>
      <c r="X246" s="19">
        <f>IF(AND($Q246,OR(IF($G246="1.輕度",1,0),IF($G246="2.中度",1,0)),IF($K246="全時",1,0),IF(基本工資設定!$B$2&gt;$L246,1,0)),1,0)</f>
        <v>0</v>
      </c>
      <c r="Y246" s="19">
        <f>IF(AND($Q246,OR(IF($G246="1.輕度",1,0),IF($G246="2.中度",1,0)),IF($K246="部分工時",1,0),IF($L246&gt;=基本工資設定!$B$2,1,0)),1,0)</f>
        <v>0</v>
      </c>
      <c r="Z246" s="19">
        <f>IF(AND($Q246,OR(IF($G246="1.輕度",1,0),IF($G246="2.中度",1,0)),IF($K246="部分工時",1,0),IF(AND(基本工資設定!$B$2&gt;$L246,$L246&gt;=基本工資設定!$B$3),1,0)),1,0)</f>
        <v>0</v>
      </c>
      <c r="AA246" s="19">
        <f>IF(AND($Q246,OR(IF($G246="1.輕度",1,0),IF($G246="2.中度",1,0)),IF($K246="部分工時",1,0),IF(基本工資設定!$B$3&gt;$L246,1,0)),1,0)</f>
        <v>0</v>
      </c>
    </row>
    <row r="247" spans="1:27" ht="14.25">
      <c r="A247" s="19">
        <f t="shared" si="2"/>
        <v>245</v>
      </c>
      <c r="B247" s="8"/>
      <c r="C247" s="8"/>
      <c r="D247" s="9"/>
      <c r="E247" s="8"/>
      <c r="F247" s="8"/>
      <c r="G247" s="8"/>
      <c r="H247" s="9"/>
      <c r="I247" s="9"/>
      <c r="J247" s="9"/>
      <c r="K247" s="8"/>
      <c r="L247" s="10"/>
      <c r="M247" s="19" t="b">
        <f t="shared" si="0"/>
        <v>0</v>
      </c>
      <c r="N247" s="19">
        <f>IF(AND($M247,IF($H247&lt;=DATE(身障定額檢核總表!$F$7,身障定額檢核總表!$F$8,1),1,0)),1,0)</f>
        <v>0</v>
      </c>
      <c r="O247" s="19">
        <f>IF(AND(ISBLANK($I247),$M247),1,IF($E247="1.公保",
IF($I247&gt;DATE(身障定額檢核總表!$F$7,身障定額檢核總表!$F$8,1),1,0),
IF($I247&gt;=DATE(身障定額檢核總表!$F$7,身障定額檢核總表!$F$8,1),1,0)))</f>
        <v>0</v>
      </c>
      <c r="P247" s="19">
        <f>IF(AND($M247,IF($J247&lt;=DATE(身障定額檢核總表!$F$7,身障定額檢核總表!$F$8,1),1,0)),1,0)</f>
        <v>0</v>
      </c>
      <c r="Q247" s="19">
        <f t="shared" si="1"/>
        <v>0</v>
      </c>
      <c r="R247" s="19">
        <f>IF(AND($Q247,OR(IF($G247="3.重度",1,0),IF($G247="4.極重度",1,0)),IF($K247="全時",1,0),IF($L247&gt;=基本工資設定!$B$2,1,0)),1,0)</f>
        <v>0</v>
      </c>
      <c r="S247" s="19">
        <f>IF(AND($Q247,OR(IF($G247="3.重度",1,0),IF($G247="4.極重度",1,0)),IF($K247="全時",1,0),IF(基本工資設定!$B$2&gt;$L247,1,0)),1,0)</f>
        <v>0</v>
      </c>
      <c r="T247" s="19">
        <f>IF(AND($Q247,OR(IF($G247="3.重度",1,0),IF($G247="4.極重度",1,0)),IF($K247="部分工時",1,0),IF($L247&gt;=基本工資設定!$B$2,1,0)),1,0)</f>
        <v>0</v>
      </c>
      <c r="U247" s="19">
        <f>IF(AND($Q247,OR(IF($G247="3.重度",1,0),IF($G247="4.極重度",1,0)),IF($K247="部分工時",1,0),IF(AND(基本工資設定!$B$2&gt;$L247,$L247&gt;=基本工資設定!$B$3),1,0)),1,0)</f>
        <v>0</v>
      </c>
      <c r="V247" s="19">
        <f>IF(AND($Q247,OR(IF($G247="3.重度",1,0),IF($G247="4.極重度",1,0)),IF($K247="部分工時",1,0),IF(基本工資設定!$B$3&gt;$L247,1,0)),1,0)</f>
        <v>0</v>
      </c>
      <c r="W247" s="19">
        <f>IF(AND($Q247,OR(IF($G247="1.輕度",1,0),IF($G247="2.中度",1,0)),IF($K247="全時",1,0),IF($L247&gt;=基本工資設定!$B$2,1,0)),1,0)</f>
        <v>0</v>
      </c>
      <c r="X247" s="19">
        <f>IF(AND($Q247,OR(IF($G247="1.輕度",1,0),IF($G247="2.中度",1,0)),IF($K247="全時",1,0),IF(基本工資設定!$B$2&gt;$L247,1,0)),1,0)</f>
        <v>0</v>
      </c>
      <c r="Y247" s="19">
        <f>IF(AND($Q247,OR(IF($G247="1.輕度",1,0),IF($G247="2.中度",1,0)),IF($K247="部分工時",1,0),IF($L247&gt;=基本工資設定!$B$2,1,0)),1,0)</f>
        <v>0</v>
      </c>
      <c r="Z247" s="19">
        <f>IF(AND($Q247,OR(IF($G247="1.輕度",1,0),IF($G247="2.中度",1,0)),IF($K247="部分工時",1,0),IF(AND(基本工資設定!$B$2&gt;$L247,$L247&gt;=基本工資設定!$B$3),1,0)),1,0)</f>
        <v>0</v>
      </c>
      <c r="AA247" s="19">
        <f>IF(AND($Q247,OR(IF($G247="1.輕度",1,0),IF($G247="2.中度",1,0)),IF($K247="部分工時",1,0),IF(基本工資設定!$B$3&gt;$L247,1,0)),1,0)</f>
        <v>0</v>
      </c>
    </row>
    <row r="248" spans="1:27" ht="14.25">
      <c r="A248" s="19">
        <f t="shared" si="2"/>
        <v>246</v>
      </c>
      <c r="B248" s="8"/>
      <c r="C248" s="8"/>
      <c r="D248" s="9"/>
      <c r="E248" s="8"/>
      <c r="F248" s="8"/>
      <c r="G248" s="8"/>
      <c r="H248" s="9"/>
      <c r="I248" s="9"/>
      <c r="J248" s="9"/>
      <c r="K248" s="8"/>
      <c r="L248" s="10"/>
      <c r="M248" s="19" t="b">
        <f t="shared" si="0"/>
        <v>0</v>
      </c>
      <c r="N248" s="19">
        <f>IF(AND($M248,IF($H248&lt;=DATE(身障定額檢核總表!$F$7,身障定額檢核總表!$F$8,1),1,0)),1,0)</f>
        <v>0</v>
      </c>
      <c r="O248" s="19">
        <f>IF(AND(ISBLANK($I248),$M248),1,IF($E248="1.公保",
IF($I248&gt;DATE(身障定額檢核總表!$F$7,身障定額檢核總表!$F$8,1),1,0),
IF($I248&gt;=DATE(身障定額檢核總表!$F$7,身障定額檢核總表!$F$8,1),1,0)))</f>
        <v>0</v>
      </c>
      <c r="P248" s="19">
        <f>IF(AND($M248,IF($J248&lt;=DATE(身障定額檢核總表!$F$7,身障定額檢核總表!$F$8,1),1,0)),1,0)</f>
        <v>0</v>
      </c>
      <c r="Q248" s="19">
        <f t="shared" si="1"/>
        <v>0</v>
      </c>
      <c r="R248" s="19">
        <f>IF(AND($Q248,OR(IF($G248="3.重度",1,0),IF($G248="4.極重度",1,0)),IF($K248="全時",1,0),IF($L248&gt;=基本工資設定!$B$2,1,0)),1,0)</f>
        <v>0</v>
      </c>
      <c r="S248" s="19">
        <f>IF(AND($Q248,OR(IF($G248="3.重度",1,0),IF($G248="4.極重度",1,0)),IF($K248="全時",1,0),IF(基本工資設定!$B$2&gt;$L248,1,0)),1,0)</f>
        <v>0</v>
      </c>
      <c r="T248" s="19">
        <f>IF(AND($Q248,OR(IF($G248="3.重度",1,0),IF($G248="4.極重度",1,0)),IF($K248="部分工時",1,0),IF($L248&gt;=基本工資設定!$B$2,1,0)),1,0)</f>
        <v>0</v>
      </c>
      <c r="U248" s="19">
        <f>IF(AND($Q248,OR(IF($G248="3.重度",1,0),IF($G248="4.極重度",1,0)),IF($K248="部分工時",1,0),IF(AND(基本工資設定!$B$2&gt;$L248,$L248&gt;=基本工資設定!$B$3),1,0)),1,0)</f>
        <v>0</v>
      </c>
      <c r="V248" s="19">
        <f>IF(AND($Q248,OR(IF($G248="3.重度",1,0),IF($G248="4.極重度",1,0)),IF($K248="部分工時",1,0),IF(基本工資設定!$B$3&gt;$L248,1,0)),1,0)</f>
        <v>0</v>
      </c>
      <c r="W248" s="19">
        <f>IF(AND($Q248,OR(IF($G248="1.輕度",1,0),IF($G248="2.中度",1,0)),IF($K248="全時",1,0),IF($L248&gt;=基本工資設定!$B$2,1,0)),1,0)</f>
        <v>0</v>
      </c>
      <c r="X248" s="19">
        <f>IF(AND($Q248,OR(IF($G248="1.輕度",1,0),IF($G248="2.中度",1,0)),IF($K248="全時",1,0),IF(基本工資設定!$B$2&gt;$L248,1,0)),1,0)</f>
        <v>0</v>
      </c>
      <c r="Y248" s="19">
        <f>IF(AND($Q248,OR(IF($G248="1.輕度",1,0),IF($G248="2.中度",1,0)),IF($K248="部分工時",1,0),IF($L248&gt;=基本工資設定!$B$2,1,0)),1,0)</f>
        <v>0</v>
      </c>
      <c r="Z248" s="19">
        <f>IF(AND($Q248,OR(IF($G248="1.輕度",1,0),IF($G248="2.中度",1,0)),IF($K248="部分工時",1,0),IF(AND(基本工資設定!$B$2&gt;$L248,$L248&gt;=基本工資設定!$B$3),1,0)),1,0)</f>
        <v>0</v>
      </c>
      <c r="AA248" s="19">
        <f>IF(AND($Q248,OR(IF($G248="1.輕度",1,0),IF($G248="2.中度",1,0)),IF($K248="部分工時",1,0),IF(基本工資設定!$B$3&gt;$L248,1,0)),1,0)</f>
        <v>0</v>
      </c>
    </row>
    <row r="249" spans="1:27" ht="14.25">
      <c r="A249" s="19">
        <f t="shared" si="2"/>
        <v>247</v>
      </c>
      <c r="B249" s="8"/>
      <c r="C249" s="8"/>
      <c r="D249" s="9"/>
      <c r="E249" s="8"/>
      <c r="F249" s="8"/>
      <c r="G249" s="8"/>
      <c r="H249" s="9"/>
      <c r="I249" s="9"/>
      <c r="J249" s="9"/>
      <c r="K249" s="8"/>
      <c r="L249" s="10"/>
      <c r="M249" s="19" t="b">
        <f t="shared" si="0"/>
        <v>0</v>
      </c>
      <c r="N249" s="19">
        <f>IF(AND($M249,IF($H249&lt;=DATE(身障定額檢核總表!$F$7,身障定額檢核總表!$F$8,1),1,0)),1,0)</f>
        <v>0</v>
      </c>
      <c r="O249" s="19">
        <f>IF(AND(ISBLANK($I249),$M249),1,IF($E249="1.公保",
IF($I249&gt;DATE(身障定額檢核總表!$F$7,身障定額檢核總表!$F$8,1),1,0),
IF($I249&gt;=DATE(身障定額檢核總表!$F$7,身障定額檢核總表!$F$8,1),1,0)))</f>
        <v>0</v>
      </c>
      <c r="P249" s="19">
        <f>IF(AND($M249,IF($J249&lt;=DATE(身障定額檢核總表!$F$7,身障定額檢核總表!$F$8,1),1,0)),1,0)</f>
        <v>0</v>
      </c>
      <c r="Q249" s="19">
        <f t="shared" si="1"/>
        <v>0</v>
      </c>
      <c r="R249" s="19">
        <f>IF(AND($Q249,OR(IF($G249="3.重度",1,0),IF($G249="4.極重度",1,0)),IF($K249="全時",1,0),IF($L249&gt;=基本工資設定!$B$2,1,0)),1,0)</f>
        <v>0</v>
      </c>
      <c r="S249" s="19">
        <f>IF(AND($Q249,OR(IF($G249="3.重度",1,0),IF($G249="4.極重度",1,0)),IF($K249="全時",1,0),IF(基本工資設定!$B$2&gt;$L249,1,0)),1,0)</f>
        <v>0</v>
      </c>
      <c r="T249" s="19">
        <f>IF(AND($Q249,OR(IF($G249="3.重度",1,0),IF($G249="4.極重度",1,0)),IF($K249="部分工時",1,0),IF($L249&gt;=基本工資設定!$B$2,1,0)),1,0)</f>
        <v>0</v>
      </c>
      <c r="U249" s="19">
        <f>IF(AND($Q249,OR(IF($G249="3.重度",1,0),IF($G249="4.極重度",1,0)),IF($K249="部分工時",1,0),IF(AND(基本工資設定!$B$2&gt;$L249,$L249&gt;=基本工資設定!$B$3),1,0)),1,0)</f>
        <v>0</v>
      </c>
      <c r="V249" s="19">
        <f>IF(AND($Q249,OR(IF($G249="3.重度",1,0),IF($G249="4.極重度",1,0)),IF($K249="部分工時",1,0),IF(基本工資設定!$B$3&gt;$L249,1,0)),1,0)</f>
        <v>0</v>
      </c>
      <c r="W249" s="19">
        <f>IF(AND($Q249,OR(IF($G249="1.輕度",1,0),IF($G249="2.中度",1,0)),IF($K249="全時",1,0),IF($L249&gt;=基本工資設定!$B$2,1,0)),1,0)</f>
        <v>0</v>
      </c>
      <c r="X249" s="19">
        <f>IF(AND($Q249,OR(IF($G249="1.輕度",1,0),IF($G249="2.中度",1,0)),IF($K249="全時",1,0),IF(基本工資設定!$B$2&gt;$L249,1,0)),1,0)</f>
        <v>0</v>
      </c>
      <c r="Y249" s="19">
        <f>IF(AND($Q249,OR(IF($G249="1.輕度",1,0),IF($G249="2.中度",1,0)),IF($K249="部分工時",1,0),IF($L249&gt;=基本工資設定!$B$2,1,0)),1,0)</f>
        <v>0</v>
      </c>
      <c r="Z249" s="19">
        <f>IF(AND($Q249,OR(IF($G249="1.輕度",1,0),IF($G249="2.中度",1,0)),IF($K249="部分工時",1,0),IF(AND(基本工資設定!$B$2&gt;$L249,$L249&gt;=基本工資設定!$B$3),1,0)),1,0)</f>
        <v>0</v>
      </c>
      <c r="AA249" s="19">
        <f>IF(AND($Q249,OR(IF($G249="1.輕度",1,0),IF($G249="2.中度",1,0)),IF($K249="部分工時",1,0),IF(基本工資設定!$B$3&gt;$L249,1,0)),1,0)</f>
        <v>0</v>
      </c>
    </row>
    <row r="250" spans="1:27" ht="14.25">
      <c r="A250" s="19">
        <f t="shared" si="2"/>
        <v>248</v>
      </c>
      <c r="B250" s="8"/>
      <c r="C250" s="8"/>
      <c r="D250" s="9"/>
      <c r="E250" s="8"/>
      <c r="F250" s="8"/>
      <c r="G250" s="8"/>
      <c r="H250" s="9"/>
      <c r="I250" s="9"/>
      <c r="J250" s="9"/>
      <c r="K250" s="8"/>
      <c r="L250" s="10"/>
      <c r="M250" s="19" t="b">
        <f t="shared" si="0"/>
        <v>0</v>
      </c>
      <c r="N250" s="19">
        <f>IF(AND($M250,IF($H250&lt;=DATE(身障定額檢核總表!$F$7,身障定額檢核總表!$F$8,1),1,0)),1,0)</f>
        <v>0</v>
      </c>
      <c r="O250" s="19">
        <f>IF(AND(ISBLANK($I250),$M250),1,IF($E250="1.公保",
IF($I250&gt;DATE(身障定額檢核總表!$F$7,身障定額檢核總表!$F$8,1),1,0),
IF($I250&gt;=DATE(身障定額檢核總表!$F$7,身障定額檢核總表!$F$8,1),1,0)))</f>
        <v>0</v>
      </c>
      <c r="P250" s="19">
        <f>IF(AND($M250,IF($J250&lt;=DATE(身障定額檢核總表!$F$7,身障定額檢核總表!$F$8,1),1,0)),1,0)</f>
        <v>0</v>
      </c>
      <c r="Q250" s="19">
        <f t="shared" si="1"/>
        <v>0</v>
      </c>
      <c r="R250" s="19">
        <f>IF(AND($Q250,OR(IF($G250="3.重度",1,0),IF($G250="4.極重度",1,0)),IF($K250="全時",1,0),IF($L250&gt;=基本工資設定!$B$2,1,0)),1,0)</f>
        <v>0</v>
      </c>
      <c r="S250" s="19">
        <f>IF(AND($Q250,OR(IF($G250="3.重度",1,0),IF($G250="4.極重度",1,0)),IF($K250="全時",1,0),IF(基本工資設定!$B$2&gt;$L250,1,0)),1,0)</f>
        <v>0</v>
      </c>
      <c r="T250" s="19">
        <f>IF(AND($Q250,OR(IF($G250="3.重度",1,0),IF($G250="4.極重度",1,0)),IF($K250="部分工時",1,0),IF($L250&gt;=基本工資設定!$B$2,1,0)),1,0)</f>
        <v>0</v>
      </c>
      <c r="U250" s="19">
        <f>IF(AND($Q250,OR(IF($G250="3.重度",1,0),IF($G250="4.極重度",1,0)),IF($K250="部分工時",1,0),IF(AND(基本工資設定!$B$2&gt;$L250,$L250&gt;=基本工資設定!$B$3),1,0)),1,0)</f>
        <v>0</v>
      </c>
      <c r="V250" s="19">
        <f>IF(AND($Q250,OR(IF($G250="3.重度",1,0),IF($G250="4.極重度",1,0)),IF($K250="部分工時",1,0),IF(基本工資設定!$B$3&gt;$L250,1,0)),1,0)</f>
        <v>0</v>
      </c>
      <c r="W250" s="19">
        <f>IF(AND($Q250,OR(IF($G250="1.輕度",1,0),IF($G250="2.中度",1,0)),IF($K250="全時",1,0),IF($L250&gt;=基本工資設定!$B$2,1,0)),1,0)</f>
        <v>0</v>
      </c>
      <c r="X250" s="19">
        <f>IF(AND($Q250,OR(IF($G250="1.輕度",1,0),IF($G250="2.中度",1,0)),IF($K250="全時",1,0),IF(基本工資設定!$B$2&gt;$L250,1,0)),1,0)</f>
        <v>0</v>
      </c>
      <c r="Y250" s="19">
        <f>IF(AND($Q250,OR(IF($G250="1.輕度",1,0),IF($G250="2.中度",1,0)),IF($K250="部分工時",1,0),IF($L250&gt;=基本工資設定!$B$2,1,0)),1,0)</f>
        <v>0</v>
      </c>
      <c r="Z250" s="19">
        <f>IF(AND($Q250,OR(IF($G250="1.輕度",1,0),IF($G250="2.中度",1,0)),IF($K250="部分工時",1,0),IF(AND(基本工資設定!$B$2&gt;$L250,$L250&gt;=基本工資設定!$B$3),1,0)),1,0)</f>
        <v>0</v>
      </c>
      <c r="AA250" s="19">
        <f>IF(AND($Q250,OR(IF($G250="1.輕度",1,0),IF($G250="2.中度",1,0)),IF($K250="部分工時",1,0),IF(基本工資設定!$B$3&gt;$L250,1,0)),1,0)</f>
        <v>0</v>
      </c>
    </row>
    <row r="251" spans="1:27" ht="14.25">
      <c r="A251" s="19">
        <f t="shared" si="2"/>
        <v>249</v>
      </c>
      <c r="B251" s="8"/>
      <c r="C251" s="8"/>
      <c r="D251" s="9"/>
      <c r="E251" s="8"/>
      <c r="F251" s="8"/>
      <c r="G251" s="8"/>
      <c r="H251" s="9"/>
      <c r="I251" s="9"/>
      <c r="J251" s="9"/>
      <c r="K251" s="8"/>
      <c r="L251" s="10"/>
      <c r="M251" s="19" t="b">
        <f t="shared" si="0"/>
        <v>0</v>
      </c>
      <c r="N251" s="19">
        <f>IF(AND($M251,IF($H251&lt;=DATE(身障定額檢核總表!$F$7,身障定額檢核總表!$F$8,1),1,0)),1,0)</f>
        <v>0</v>
      </c>
      <c r="O251" s="19">
        <f>IF(AND(ISBLANK($I251),$M251),1,IF($E251="1.公保",
IF($I251&gt;DATE(身障定額檢核總表!$F$7,身障定額檢核總表!$F$8,1),1,0),
IF($I251&gt;=DATE(身障定額檢核總表!$F$7,身障定額檢核總表!$F$8,1),1,0)))</f>
        <v>0</v>
      </c>
      <c r="P251" s="19">
        <f>IF(AND($M251,IF($J251&lt;=DATE(身障定額檢核總表!$F$7,身障定額檢核總表!$F$8,1),1,0)),1,0)</f>
        <v>0</v>
      </c>
      <c r="Q251" s="19">
        <f t="shared" si="1"/>
        <v>0</v>
      </c>
      <c r="R251" s="19">
        <f>IF(AND($Q251,OR(IF($G251="3.重度",1,0),IF($G251="4.極重度",1,0)),IF($K251="全時",1,0),IF($L251&gt;=基本工資設定!$B$2,1,0)),1,0)</f>
        <v>0</v>
      </c>
      <c r="S251" s="19">
        <f>IF(AND($Q251,OR(IF($G251="3.重度",1,0),IF($G251="4.極重度",1,0)),IF($K251="全時",1,0),IF(基本工資設定!$B$2&gt;$L251,1,0)),1,0)</f>
        <v>0</v>
      </c>
      <c r="T251" s="19">
        <f>IF(AND($Q251,OR(IF($G251="3.重度",1,0),IF($G251="4.極重度",1,0)),IF($K251="部分工時",1,0),IF($L251&gt;=基本工資設定!$B$2,1,0)),1,0)</f>
        <v>0</v>
      </c>
      <c r="U251" s="19">
        <f>IF(AND($Q251,OR(IF($G251="3.重度",1,0),IF($G251="4.極重度",1,0)),IF($K251="部分工時",1,0),IF(AND(基本工資設定!$B$2&gt;$L251,$L251&gt;=基本工資設定!$B$3),1,0)),1,0)</f>
        <v>0</v>
      </c>
      <c r="V251" s="19">
        <f>IF(AND($Q251,OR(IF($G251="3.重度",1,0),IF($G251="4.極重度",1,0)),IF($K251="部分工時",1,0),IF(基本工資設定!$B$3&gt;$L251,1,0)),1,0)</f>
        <v>0</v>
      </c>
      <c r="W251" s="19">
        <f>IF(AND($Q251,OR(IF($G251="1.輕度",1,0),IF($G251="2.中度",1,0)),IF($K251="全時",1,0),IF($L251&gt;=基本工資設定!$B$2,1,0)),1,0)</f>
        <v>0</v>
      </c>
      <c r="X251" s="19">
        <f>IF(AND($Q251,OR(IF($G251="1.輕度",1,0),IF($G251="2.中度",1,0)),IF($K251="全時",1,0),IF(基本工資設定!$B$2&gt;$L251,1,0)),1,0)</f>
        <v>0</v>
      </c>
      <c r="Y251" s="19">
        <f>IF(AND($Q251,OR(IF($G251="1.輕度",1,0),IF($G251="2.中度",1,0)),IF($K251="部分工時",1,0),IF($L251&gt;=基本工資設定!$B$2,1,0)),1,0)</f>
        <v>0</v>
      </c>
      <c r="Z251" s="19">
        <f>IF(AND($Q251,OR(IF($G251="1.輕度",1,0),IF($G251="2.中度",1,0)),IF($K251="部分工時",1,0),IF(AND(基本工資設定!$B$2&gt;$L251,$L251&gt;=基本工資設定!$B$3),1,0)),1,0)</f>
        <v>0</v>
      </c>
      <c r="AA251" s="19">
        <f>IF(AND($Q251,OR(IF($G251="1.輕度",1,0),IF($G251="2.中度",1,0)),IF($K251="部分工時",1,0),IF(基本工資設定!$B$3&gt;$L251,1,0)),1,0)</f>
        <v>0</v>
      </c>
    </row>
    <row r="252" spans="1:27" ht="14.25">
      <c r="A252" s="19">
        <f t="shared" si="2"/>
        <v>250</v>
      </c>
      <c r="B252" s="8"/>
      <c r="C252" s="8"/>
      <c r="D252" s="9"/>
      <c r="E252" s="8"/>
      <c r="F252" s="8"/>
      <c r="G252" s="8"/>
      <c r="H252" s="9"/>
      <c r="I252" s="9"/>
      <c r="J252" s="9"/>
      <c r="K252" s="8"/>
      <c r="L252" s="10"/>
      <c r="M252" s="19" t="b">
        <f t="shared" si="0"/>
        <v>0</v>
      </c>
      <c r="N252" s="19">
        <f>IF(AND($M252,IF($H252&lt;=DATE(身障定額檢核總表!$F$7,身障定額檢核總表!$F$8,1),1,0)),1,0)</f>
        <v>0</v>
      </c>
      <c r="O252" s="19">
        <f>IF(AND(ISBLANK($I252),$M252),1,IF($E252="1.公保",
IF($I252&gt;DATE(身障定額檢核總表!$F$7,身障定額檢核總表!$F$8,1),1,0),
IF($I252&gt;=DATE(身障定額檢核總表!$F$7,身障定額檢核總表!$F$8,1),1,0)))</f>
        <v>0</v>
      </c>
      <c r="P252" s="19">
        <f>IF(AND($M252,IF($J252&lt;=DATE(身障定額檢核總表!$F$7,身障定額檢核總表!$F$8,1),1,0)),1,0)</f>
        <v>0</v>
      </c>
      <c r="Q252" s="19">
        <f t="shared" si="1"/>
        <v>0</v>
      </c>
      <c r="R252" s="19">
        <f>IF(AND($Q252,OR(IF($G252="3.重度",1,0),IF($G252="4.極重度",1,0)),IF($K252="全時",1,0),IF($L252&gt;=基本工資設定!$B$2,1,0)),1,0)</f>
        <v>0</v>
      </c>
      <c r="S252" s="19">
        <f>IF(AND($Q252,OR(IF($G252="3.重度",1,0),IF($G252="4.極重度",1,0)),IF($K252="全時",1,0),IF(基本工資設定!$B$2&gt;$L252,1,0)),1,0)</f>
        <v>0</v>
      </c>
      <c r="T252" s="19">
        <f>IF(AND($Q252,OR(IF($G252="3.重度",1,0),IF($G252="4.極重度",1,0)),IF($K252="部分工時",1,0),IF($L252&gt;=基本工資設定!$B$2,1,0)),1,0)</f>
        <v>0</v>
      </c>
      <c r="U252" s="19">
        <f>IF(AND($Q252,OR(IF($G252="3.重度",1,0),IF($G252="4.極重度",1,0)),IF($K252="部分工時",1,0),IF(AND(基本工資設定!$B$2&gt;$L252,$L252&gt;=基本工資設定!$B$3),1,0)),1,0)</f>
        <v>0</v>
      </c>
      <c r="V252" s="19">
        <f>IF(AND($Q252,OR(IF($G252="3.重度",1,0),IF($G252="4.極重度",1,0)),IF($K252="部分工時",1,0),IF(基本工資設定!$B$3&gt;$L252,1,0)),1,0)</f>
        <v>0</v>
      </c>
      <c r="W252" s="19">
        <f>IF(AND($Q252,OR(IF($G252="1.輕度",1,0),IF($G252="2.中度",1,0)),IF($K252="全時",1,0),IF($L252&gt;=基本工資設定!$B$2,1,0)),1,0)</f>
        <v>0</v>
      </c>
      <c r="X252" s="19">
        <f>IF(AND($Q252,OR(IF($G252="1.輕度",1,0),IF($G252="2.中度",1,0)),IF($K252="全時",1,0),IF(基本工資設定!$B$2&gt;$L252,1,0)),1,0)</f>
        <v>0</v>
      </c>
      <c r="Y252" s="19">
        <f>IF(AND($Q252,OR(IF($G252="1.輕度",1,0),IF($G252="2.中度",1,0)),IF($K252="部分工時",1,0),IF($L252&gt;=基本工資設定!$B$2,1,0)),1,0)</f>
        <v>0</v>
      </c>
      <c r="Z252" s="19">
        <f>IF(AND($Q252,OR(IF($G252="1.輕度",1,0),IF($G252="2.中度",1,0)),IF($K252="部分工時",1,0),IF(AND(基本工資設定!$B$2&gt;$L252,$L252&gt;=基本工資設定!$B$3),1,0)),1,0)</f>
        <v>0</v>
      </c>
      <c r="AA252" s="19">
        <f>IF(AND($Q252,OR(IF($G252="1.輕度",1,0),IF($G252="2.中度",1,0)),IF($K252="部分工時",1,0),IF(基本工資設定!$B$3&gt;$L252,1,0)),1,0)</f>
        <v>0</v>
      </c>
    </row>
    <row r="253" spans="1:27" ht="14.25">
      <c r="A253" s="19">
        <f t="shared" si="2"/>
        <v>251</v>
      </c>
      <c r="B253" s="8"/>
      <c r="C253" s="8"/>
      <c r="D253" s="9"/>
      <c r="E253" s="8"/>
      <c r="F253" s="8"/>
      <c r="G253" s="8"/>
      <c r="H253" s="9"/>
      <c r="I253" s="9"/>
      <c r="J253" s="9"/>
      <c r="K253" s="8"/>
      <c r="L253" s="10"/>
      <c r="M253" s="19" t="b">
        <f t="shared" si="0"/>
        <v>0</v>
      </c>
      <c r="N253" s="19">
        <f>IF(AND($M253,IF($H253&lt;=DATE(身障定額檢核總表!$F$7,身障定額檢核總表!$F$8,1),1,0)),1,0)</f>
        <v>0</v>
      </c>
      <c r="O253" s="19">
        <f>IF(AND(ISBLANK($I253),$M253),1,IF($E253="1.公保",
IF($I253&gt;DATE(身障定額檢核總表!$F$7,身障定額檢核總表!$F$8,1),1,0),
IF($I253&gt;=DATE(身障定額檢核總表!$F$7,身障定額檢核總表!$F$8,1),1,0)))</f>
        <v>0</v>
      </c>
      <c r="P253" s="19">
        <f>IF(AND($M253,IF($J253&lt;=DATE(身障定額檢核總表!$F$7,身障定額檢核總表!$F$8,1),1,0)),1,0)</f>
        <v>0</v>
      </c>
      <c r="Q253" s="19">
        <f t="shared" si="1"/>
        <v>0</v>
      </c>
      <c r="R253" s="19">
        <f>IF(AND($Q253,OR(IF($G253="3.重度",1,0),IF($G253="4.極重度",1,0)),IF($K253="全時",1,0),IF($L253&gt;=基本工資設定!$B$2,1,0)),1,0)</f>
        <v>0</v>
      </c>
      <c r="S253" s="19">
        <f>IF(AND($Q253,OR(IF($G253="3.重度",1,0),IF($G253="4.極重度",1,0)),IF($K253="全時",1,0),IF(基本工資設定!$B$2&gt;$L253,1,0)),1,0)</f>
        <v>0</v>
      </c>
      <c r="T253" s="19">
        <f>IF(AND($Q253,OR(IF($G253="3.重度",1,0),IF($G253="4.極重度",1,0)),IF($K253="部分工時",1,0),IF($L253&gt;=基本工資設定!$B$2,1,0)),1,0)</f>
        <v>0</v>
      </c>
      <c r="U253" s="19">
        <f>IF(AND($Q253,OR(IF($G253="3.重度",1,0),IF($G253="4.極重度",1,0)),IF($K253="部分工時",1,0),IF(AND(基本工資設定!$B$2&gt;$L253,$L253&gt;=基本工資設定!$B$3),1,0)),1,0)</f>
        <v>0</v>
      </c>
      <c r="V253" s="19">
        <f>IF(AND($Q253,OR(IF($G253="3.重度",1,0),IF($G253="4.極重度",1,0)),IF($K253="部分工時",1,0),IF(基本工資設定!$B$3&gt;$L253,1,0)),1,0)</f>
        <v>0</v>
      </c>
      <c r="W253" s="19">
        <f>IF(AND($Q253,OR(IF($G253="1.輕度",1,0),IF($G253="2.中度",1,0)),IF($K253="全時",1,0),IF($L253&gt;=基本工資設定!$B$2,1,0)),1,0)</f>
        <v>0</v>
      </c>
      <c r="X253" s="19">
        <f>IF(AND($Q253,OR(IF($G253="1.輕度",1,0),IF($G253="2.中度",1,0)),IF($K253="全時",1,0),IF(基本工資設定!$B$2&gt;$L253,1,0)),1,0)</f>
        <v>0</v>
      </c>
      <c r="Y253" s="19">
        <f>IF(AND($Q253,OR(IF($G253="1.輕度",1,0),IF($G253="2.中度",1,0)),IF($K253="部分工時",1,0),IF($L253&gt;=基本工資設定!$B$2,1,0)),1,0)</f>
        <v>0</v>
      </c>
      <c r="Z253" s="19">
        <f>IF(AND($Q253,OR(IF($G253="1.輕度",1,0),IF($G253="2.中度",1,0)),IF($K253="部分工時",1,0),IF(AND(基本工資設定!$B$2&gt;$L253,$L253&gt;=基本工資設定!$B$3),1,0)),1,0)</f>
        <v>0</v>
      </c>
      <c r="AA253" s="19">
        <f>IF(AND($Q253,OR(IF($G253="1.輕度",1,0),IF($G253="2.中度",1,0)),IF($K253="部分工時",1,0),IF(基本工資設定!$B$3&gt;$L253,1,0)),1,0)</f>
        <v>0</v>
      </c>
    </row>
    <row r="254" spans="1:27" ht="14.25">
      <c r="A254" s="19">
        <f t="shared" si="2"/>
        <v>252</v>
      </c>
      <c r="B254" s="8"/>
      <c r="C254" s="8"/>
      <c r="D254" s="9"/>
      <c r="E254" s="8"/>
      <c r="F254" s="8"/>
      <c r="G254" s="8"/>
      <c r="H254" s="9"/>
      <c r="I254" s="9"/>
      <c r="J254" s="9"/>
      <c r="K254" s="8"/>
      <c r="L254" s="10"/>
      <c r="M254" s="19" t="b">
        <f t="shared" si="0"/>
        <v>0</v>
      </c>
      <c r="N254" s="19">
        <f>IF(AND($M254,IF($H254&lt;=DATE(身障定額檢核總表!$F$7,身障定額檢核總表!$F$8,1),1,0)),1,0)</f>
        <v>0</v>
      </c>
      <c r="O254" s="19">
        <f>IF(AND(ISBLANK($I254),$M254),1,IF($E254="1.公保",
IF($I254&gt;DATE(身障定額檢核總表!$F$7,身障定額檢核總表!$F$8,1),1,0),
IF($I254&gt;=DATE(身障定額檢核總表!$F$7,身障定額檢核總表!$F$8,1),1,0)))</f>
        <v>0</v>
      </c>
      <c r="P254" s="19">
        <f>IF(AND($M254,IF($J254&lt;=DATE(身障定額檢核總表!$F$7,身障定額檢核總表!$F$8,1),1,0)),1,0)</f>
        <v>0</v>
      </c>
      <c r="Q254" s="19">
        <f t="shared" si="1"/>
        <v>0</v>
      </c>
      <c r="R254" s="19">
        <f>IF(AND($Q254,OR(IF($G254="3.重度",1,0),IF($G254="4.極重度",1,0)),IF($K254="全時",1,0),IF($L254&gt;=基本工資設定!$B$2,1,0)),1,0)</f>
        <v>0</v>
      </c>
      <c r="S254" s="19">
        <f>IF(AND($Q254,OR(IF($G254="3.重度",1,0),IF($G254="4.極重度",1,0)),IF($K254="全時",1,0),IF(基本工資設定!$B$2&gt;$L254,1,0)),1,0)</f>
        <v>0</v>
      </c>
      <c r="T254" s="19">
        <f>IF(AND($Q254,OR(IF($G254="3.重度",1,0),IF($G254="4.極重度",1,0)),IF($K254="部分工時",1,0),IF($L254&gt;=基本工資設定!$B$2,1,0)),1,0)</f>
        <v>0</v>
      </c>
      <c r="U254" s="19">
        <f>IF(AND($Q254,OR(IF($G254="3.重度",1,0),IF($G254="4.極重度",1,0)),IF($K254="部分工時",1,0),IF(AND(基本工資設定!$B$2&gt;$L254,$L254&gt;=基本工資設定!$B$3),1,0)),1,0)</f>
        <v>0</v>
      </c>
      <c r="V254" s="19">
        <f>IF(AND($Q254,OR(IF($G254="3.重度",1,0),IF($G254="4.極重度",1,0)),IF($K254="部分工時",1,0),IF(基本工資設定!$B$3&gt;$L254,1,0)),1,0)</f>
        <v>0</v>
      </c>
      <c r="W254" s="19">
        <f>IF(AND($Q254,OR(IF($G254="1.輕度",1,0),IF($G254="2.中度",1,0)),IF($K254="全時",1,0),IF($L254&gt;=基本工資設定!$B$2,1,0)),1,0)</f>
        <v>0</v>
      </c>
      <c r="X254" s="19">
        <f>IF(AND($Q254,OR(IF($G254="1.輕度",1,0),IF($G254="2.中度",1,0)),IF($K254="全時",1,0),IF(基本工資設定!$B$2&gt;$L254,1,0)),1,0)</f>
        <v>0</v>
      </c>
      <c r="Y254" s="19">
        <f>IF(AND($Q254,OR(IF($G254="1.輕度",1,0),IF($G254="2.中度",1,0)),IF($K254="部分工時",1,0),IF($L254&gt;=基本工資設定!$B$2,1,0)),1,0)</f>
        <v>0</v>
      </c>
      <c r="Z254" s="19">
        <f>IF(AND($Q254,OR(IF($G254="1.輕度",1,0),IF($G254="2.中度",1,0)),IF($K254="部分工時",1,0),IF(AND(基本工資設定!$B$2&gt;$L254,$L254&gt;=基本工資設定!$B$3),1,0)),1,0)</f>
        <v>0</v>
      </c>
      <c r="AA254" s="19">
        <f>IF(AND($Q254,OR(IF($G254="1.輕度",1,0),IF($G254="2.中度",1,0)),IF($K254="部分工時",1,0),IF(基本工資設定!$B$3&gt;$L254,1,0)),1,0)</f>
        <v>0</v>
      </c>
    </row>
    <row r="255" spans="1:27" ht="14.25">
      <c r="A255" s="19">
        <f t="shared" si="2"/>
        <v>253</v>
      </c>
      <c r="B255" s="8"/>
      <c r="C255" s="8"/>
      <c r="D255" s="9"/>
      <c r="E255" s="8"/>
      <c r="F255" s="8"/>
      <c r="G255" s="8"/>
      <c r="H255" s="9"/>
      <c r="I255" s="9"/>
      <c r="J255" s="9"/>
      <c r="K255" s="8"/>
      <c r="L255" s="10"/>
      <c r="M255" s="19" t="b">
        <f t="shared" si="0"/>
        <v>0</v>
      </c>
      <c r="N255" s="19">
        <f>IF(AND($M255,IF($H255&lt;=DATE(身障定額檢核總表!$F$7,身障定額檢核總表!$F$8,1),1,0)),1,0)</f>
        <v>0</v>
      </c>
      <c r="O255" s="19">
        <f>IF(AND(ISBLANK($I255),$M255),1,IF($E255="1.公保",
IF($I255&gt;DATE(身障定額檢核總表!$F$7,身障定額檢核總表!$F$8,1),1,0),
IF($I255&gt;=DATE(身障定額檢核總表!$F$7,身障定額檢核總表!$F$8,1),1,0)))</f>
        <v>0</v>
      </c>
      <c r="P255" s="19">
        <f>IF(AND($M255,IF($J255&lt;=DATE(身障定額檢核總表!$F$7,身障定額檢核總表!$F$8,1),1,0)),1,0)</f>
        <v>0</v>
      </c>
      <c r="Q255" s="19">
        <f t="shared" si="1"/>
        <v>0</v>
      </c>
      <c r="R255" s="19">
        <f>IF(AND($Q255,OR(IF($G255="3.重度",1,0),IF($G255="4.極重度",1,0)),IF($K255="全時",1,0),IF($L255&gt;=基本工資設定!$B$2,1,0)),1,0)</f>
        <v>0</v>
      </c>
      <c r="S255" s="19">
        <f>IF(AND($Q255,OR(IF($G255="3.重度",1,0),IF($G255="4.極重度",1,0)),IF($K255="全時",1,0),IF(基本工資設定!$B$2&gt;$L255,1,0)),1,0)</f>
        <v>0</v>
      </c>
      <c r="T255" s="19">
        <f>IF(AND($Q255,OR(IF($G255="3.重度",1,0),IF($G255="4.極重度",1,0)),IF($K255="部分工時",1,0),IF($L255&gt;=基本工資設定!$B$2,1,0)),1,0)</f>
        <v>0</v>
      </c>
      <c r="U255" s="19">
        <f>IF(AND($Q255,OR(IF($G255="3.重度",1,0),IF($G255="4.極重度",1,0)),IF($K255="部分工時",1,0),IF(AND(基本工資設定!$B$2&gt;$L255,$L255&gt;=基本工資設定!$B$3),1,0)),1,0)</f>
        <v>0</v>
      </c>
      <c r="V255" s="19">
        <f>IF(AND($Q255,OR(IF($G255="3.重度",1,0),IF($G255="4.極重度",1,0)),IF($K255="部分工時",1,0),IF(基本工資設定!$B$3&gt;$L255,1,0)),1,0)</f>
        <v>0</v>
      </c>
      <c r="W255" s="19">
        <f>IF(AND($Q255,OR(IF($G255="1.輕度",1,0),IF($G255="2.中度",1,0)),IF($K255="全時",1,0),IF($L255&gt;=基本工資設定!$B$2,1,0)),1,0)</f>
        <v>0</v>
      </c>
      <c r="X255" s="19">
        <f>IF(AND($Q255,OR(IF($G255="1.輕度",1,0),IF($G255="2.中度",1,0)),IF($K255="全時",1,0),IF(基本工資設定!$B$2&gt;$L255,1,0)),1,0)</f>
        <v>0</v>
      </c>
      <c r="Y255" s="19">
        <f>IF(AND($Q255,OR(IF($G255="1.輕度",1,0),IF($G255="2.中度",1,0)),IF($K255="部分工時",1,0),IF($L255&gt;=基本工資設定!$B$2,1,0)),1,0)</f>
        <v>0</v>
      </c>
      <c r="Z255" s="19">
        <f>IF(AND($Q255,OR(IF($G255="1.輕度",1,0),IF($G255="2.中度",1,0)),IF($K255="部分工時",1,0),IF(AND(基本工資設定!$B$2&gt;$L255,$L255&gt;=基本工資設定!$B$3),1,0)),1,0)</f>
        <v>0</v>
      </c>
      <c r="AA255" s="19">
        <f>IF(AND($Q255,OR(IF($G255="1.輕度",1,0),IF($G255="2.中度",1,0)),IF($K255="部分工時",1,0),IF(基本工資設定!$B$3&gt;$L255,1,0)),1,0)</f>
        <v>0</v>
      </c>
    </row>
    <row r="256" spans="1:27" ht="14.25">
      <c r="A256" s="19">
        <f t="shared" si="2"/>
        <v>254</v>
      </c>
      <c r="B256" s="8"/>
      <c r="C256" s="8"/>
      <c r="D256" s="9"/>
      <c r="E256" s="8"/>
      <c r="F256" s="8"/>
      <c r="G256" s="8"/>
      <c r="H256" s="9"/>
      <c r="I256" s="9"/>
      <c r="J256" s="9"/>
      <c r="K256" s="8"/>
      <c r="L256" s="10"/>
      <c r="M256" s="19" t="b">
        <f t="shared" si="0"/>
        <v>0</v>
      </c>
      <c r="N256" s="19">
        <f>IF(AND($M256,IF($H256&lt;=DATE(身障定額檢核總表!$F$7,身障定額檢核總表!$F$8,1),1,0)),1,0)</f>
        <v>0</v>
      </c>
      <c r="O256" s="19">
        <f>IF(AND(ISBLANK($I256),$M256),1,IF($E256="1.公保",
IF($I256&gt;DATE(身障定額檢核總表!$F$7,身障定額檢核總表!$F$8,1),1,0),
IF($I256&gt;=DATE(身障定額檢核總表!$F$7,身障定額檢核總表!$F$8,1),1,0)))</f>
        <v>0</v>
      </c>
      <c r="P256" s="19">
        <f>IF(AND($M256,IF($J256&lt;=DATE(身障定額檢核總表!$F$7,身障定額檢核總表!$F$8,1),1,0)),1,0)</f>
        <v>0</v>
      </c>
      <c r="Q256" s="19">
        <f t="shared" si="1"/>
        <v>0</v>
      </c>
      <c r="R256" s="19">
        <f>IF(AND($Q256,OR(IF($G256="3.重度",1,0),IF($G256="4.極重度",1,0)),IF($K256="全時",1,0),IF($L256&gt;=基本工資設定!$B$2,1,0)),1,0)</f>
        <v>0</v>
      </c>
      <c r="S256" s="19">
        <f>IF(AND($Q256,OR(IF($G256="3.重度",1,0),IF($G256="4.極重度",1,0)),IF($K256="全時",1,0),IF(基本工資設定!$B$2&gt;$L256,1,0)),1,0)</f>
        <v>0</v>
      </c>
      <c r="T256" s="19">
        <f>IF(AND($Q256,OR(IF($G256="3.重度",1,0),IF($G256="4.極重度",1,0)),IF($K256="部分工時",1,0),IF($L256&gt;=基本工資設定!$B$2,1,0)),1,0)</f>
        <v>0</v>
      </c>
      <c r="U256" s="19">
        <f>IF(AND($Q256,OR(IF($G256="3.重度",1,0),IF($G256="4.極重度",1,0)),IF($K256="部分工時",1,0),IF(AND(基本工資設定!$B$2&gt;$L256,$L256&gt;=基本工資設定!$B$3),1,0)),1,0)</f>
        <v>0</v>
      </c>
      <c r="V256" s="19">
        <f>IF(AND($Q256,OR(IF($G256="3.重度",1,0),IF($G256="4.極重度",1,0)),IF($K256="部分工時",1,0),IF(基本工資設定!$B$3&gt;$L256,1,0)),1,0)</f>
        <v>0</v>
      </c>
      <c r="W256" s="19">
        <f>IF(AND($Q256,OR(IF($G256="1.輕度",1,0),IF($G256="2.中度",1,0)),IF($K256="全時",1,0),IF($L256&gt;=基本工資設定!$B$2,1,0)),1,0)</f>
        <v>0</v>
      </c>
      <c r="X256" s="19">
        <f>IF(AND($Q256,OR(IF($G256="1.輕度",1,0),IF($G256="2.中度",1,0)),IF($K256="全時",1,0),IF(基本工資設定!$B$2&gt;$L256,1,0)),1,0)</f>
        <v>0</v>
      </c>
      <c r="Y256" s="19">
        <f>IF(AND($Q256,OR(IF($G256="1.輕度",1,0),IF($G256="2.中度",1,0)),IF($K256="部分工時",1,0),IF($L256&gt;=基本工資設定!$B$2,1,0)),1,0)</f>
        <v>0</v>
      </c>
      <c r="Z256" s="19">
        <f>IF(AND($Q256,OR(IF($G256="1.輕度",1,0),IF($G256="2.中度",1,0)),IF($K256="部分工時",1,0),IF(AND(基本工資設定!$B$2&gt;$L256,$L256&gt;=基本工資設定!$B$3),1,0)),1,0)</f>
        <v>0</v>
      </c>
      <c r="AA256" s="19">
        <f>IF(AND($Q256,OR(IF($G256="1.輕度",1,0),IF($G256="2.中度",1,0)),IF($K256="部分工時",1,0),IF(基本工資設定!$B$3&gt;$L256,1,0)),1,0)</f>
        <v>0</v>
      </c>
    </row>
    <row r="257" spans="1:27" ht="14.25">
      <c r="A257" s="19">
        <f t="shared" si="2"/>
        <v>255</v>
      </c>
      <c r="B257" s="8"/>
      <c r="C257" s="8"/>
      <c r="D257" s="9"/>
      <c r="E257" s="8"/>
      <c r="F257" s="8"/>
      <c r="G257" s="8"/>
      <c r="H257" s="9"/>
      <c r="I257" s="9"/>
      <c r="J257" s="9"/>
      <c r="K257" s="8"/>
      <c r="L257" s="10"/>
      <c r="M257" s="19" t="b">
        <f t="shared" si="0"/>
        <v>0</v>
      </c>
      <c r="N257" s="19">
        <f>IF(AND($M257,IF($H257&lt;=DATE(身障定額檢核總表!$F$7,身障定額檢核總表!$F$8,1),1,0)),1,0)</f>
        <v>0</v>
      </c>
      <c r="O257" s="19">
        <f>IF(AND(ISBLANK($I257),$M257),1,IF($E257="1.公保",
IF($I257&gt;DATE(身障定額檢核總表!$F$7,身障定額檢核總表!$F$8,1),1,0),
IF($I257&gt;=DATE(身障定額檢核總表!$F$7,身障定額檢核總表!$F$8,1),1,0)))</f>
        <v>0</v>
      </c>
      <c r="P257" s="19">
        <f>IF(AND($M257,IF($J257&lt;=DATE(身障定額檢核總表!$F$7,身障定額檢核總表!$F$8,1),1,0)),1,0)</f>
        <v>0</v>
      </c>
      <c r="Q257" s="19">
        <f t="shared" si="1"/>
        <v>0</v>
      </c>
      <c r="R257" s="19">
        <f>IF(AND($Q257,OR(IF($G257="3.重度",1,0),IF($G257="4.極重度",1,0)),IF($K257="全時",1,0),IF($L257&gt;=基本工資設定!$B$2,1,0)),1,0)</f>
        <v>0</v>
      </c>
      <c r="S257" s="19">
        <f>IF(AND($Q257,OR(IF($G257="3.重度",1,0),IF($G257="4.極重度",1,0)),IF($K257="全時",1,0),IF(基本工資設定!$B$2&gt;$L257,1,0)),1,0)</f>
        <v>0</v>
      </c>
      <c r="T257" s="19">
        <f>IF(AND($Q257,OR(IF($G257="3.重度",1,0),IF($G257="4.極重度",1,0)),IF($K257="部分工時",1,0),IF($L257&gt;=基本工資設定!$B$2,1,0)),1,0)</f>
        <v>0</v>
      </c>
      <c r="U257" s="19">
        <f>IF(AND($Q257,OR(IF($G257="3.重度",1,0),IF($G257="4.極重度",1,0)),IF($K257="部分工時",1,0),IF(AND(基本工資設定!$B$2&gt;$L257,$L257&gt;=基本工資設定!$B$3),1,0)),1,0)</f>
        <v>0</v>
      </c>
      <c r="V257" s="19">
        <f>IF(AND($Q257,OR(IF($G257="3.重度",1,0),IF($G257="4.極重度",1,0)),IF($K257="部分工時",1,0),IF(基本工資設定!$B$3&gt;$L257,1,0)),1,0)</f>
        <v>0</v>
      </c>
      <c r="W257" s="19">
        <f>IF(AND($Q257,OR(IF($G257="1.輕度",1,0),IF($G257="2.中度",1,0)),IF($K257="全時",1,0),IF($L257&gt;=基本工資設定!$B$2,1,0)),1,0)</f>
        <v>0</v>
      </c>
      <c r="X257" s="19">
        <f>IF(AND($Q257,OR(IF($G257="1.輕度",1,0),IF($G257="2.中度",1,0)),IF($K257="全時",1,0),IF(基本工資設定!$B$2&gt;$L257,1,0)),1,0)</f>
        <v>0</v>
      </c>
      <c r="Y257" s="19">
        <f>IF(AND($Q257,OR(IF($G257="1.輕度",1,0),IF($G257="2.中度",1,0)),IF($K257="部分工時",1,0),IF($L257&gt;=基本工資設定!$B$2,1,0)),1,0)</f>
        <v>0</v>
      </c>
      <c r="Z257" s="19">
        <f>IF(AND($Q257,OR(IF($G257="1.輕度",1,0),IF($G257="2.中度",1,0)),IF($K257="部分工時",1,0),IF(AND(基本工資設定!$B$2&gt;$L257,$L257&gt;=基本工資設定!$B$3),1,0)),1,0)</f>
        <v>0</v>
      </c>
      <c r="AA257" s="19">
        <f>IF(AND($Q257,OR(IF($G257="1.輕度",1,0),IF($G257="2.中度",1,0)),IF($K257="部分工時",1,0),IF(基本工資設定!$B$3&gt;$L257,1,0)),1,0)</f>
        <v>0</v>
      </c>
    </row>
    <row r="258" spans="1:27" ht="14.25">
      <c r="A258" s="19">
        <f t="shared" si="2"/>
        <v>256</v>
      </c>
      <c r="B258" s="8"/>
      <c r="C258" s="8"/>
      <c r="D258" s="9"/>
      <c r="E258" s="8"/>
      <c r="F258" s="8"/>
      <c r="G258" s="8"/>
      <c r="H258" s="9"/>
      <c r="I258" s="9"/>
      <c r="J258" s="9"/>
      <c r="K258" s="8"/>
      <c r="L258" s="10"/>
      <c r="M258" s="19" t="b">
        <f t="shared" ref="M258:M512" si="3">AND(IF(ISBLANK(B258),FALSE,TRUE),IF(ISBLANK(C258),FALSE,TRUE),IF(ISBLANK(D258),FALSE,TRUE),IF(ISBLANK(E258),FALSE,TRUE),IF(ISBLANK(F258),FALSE,TRUE),IF(ISBLANK(G258),FALSE,TRUE),IF(ISBLANK(H258),FALSE,TRUE),IF(ISBLANK(J258),FALSE,TRUE),IF(ISBLANK(K258),FALSE,TRUE),IF(ISBLANK(L258),FALSE,TRUE))</f>
        <v>0</v>
      </c>
      <c r="N258" s="19">
        <f>IF(AND($M258,IF($H258&lt;=DATE(身障定額檢核總表!$F$7,身障定額檢核總表!$F$8,1),1,0)),1,0)</f>
        <v>0</v>
      </c>
      <c r="O258" s="19">
        <f>IF(AND(ISBLANK($I258),$M258),1,IF($E258="1.公保",
IF($I258&gt;DATE(身障定額檢核總表!$F$7,身障定額檢核總表!$F$8,1),1,0),
IF($I258&gt;=DATE(身障定額檢核總表!$F$7,身障定額檢核總表!$F$8,1),1,0)))</f>
        <v>0</v>
      </c>
      <c r="P258" s="19">
        <f>IF(AND($M258,IF($J258&lt;=DATE(身障定額檢核總表!$F$7,身障定額檢核總表!$F$8,1),1,0)),1,0)</f>
        <v>0</v>
      </c>
      <c r="Q258" s="19">
        <f t="shared" ref="Q258:Q512" si="4">IF(AND($N258,$O258,$P258),1,0)</f>
        <v>0</v>
      </c>
      <c r="R258" s="19">
        <f>IF(AND($Q258,OR(IF($G258="3.重度",1,0),IF($G258="4.極重度",1,0)),IF($K258="全時",1,0),IF($L258&gt;=基本工資設定!$B$2,1,0)),1,0)</f>
        <v>0</v>
      </c>
      <c r="S258" s="19">
        <f>IF(AND($Q258,OR(IF($G258="3.重度",1,0),IF($G258="4.極重度",1,0)),IF($K258="全時",1,0),IF(基本工資設定!$B$2&gt;$L258,1,0)),1,0)</f>
        <v>0</v>
      </c>
      <c r="T258" s="19">
        <f>IF(AND($Q258,OR(IF($G258="3.重度",1,0),IF($G258="4.極重度",1,0)),IF($K258="部分工時",1,0),IF($L258&gt;=基本工資設定!$B$2,1,0)),1,0)</f>
        <v>0</v>
      </c>
      <c r="U258" s="19">
        <f>IF(AND($Q258,OR(IF($G258="3.重度",1,0),IF($G258="4.極重度",1,0)),IF($K258="部分工時",1,0),IF(AND(基本工資設定!$B$2&gt;$L258,$L258&gt;=基本工資設定!$B$3),1,0)),1,0)</f>
        <v>0</v>
      </c>
      <c r="V258" s="19">
        <f>IF(AND($Q258,OR(IF($G258="3.重度",1,0),IF($G258="4.極重度",1,0)),IF($K258="部分工時",1,0),IF(基本工資設定!$B$3&gt;$L258,1,0)),1,0)</f>
        <v>0</v>
      </c>
      <c r="W258" s="19">
        <f>IF(AND($Q258,OR(IF($G258="1.輕度",1,0),IF($G258="2.中度",1,0)),IF($K258="全時",1,0),IF($L258&gt;=基本工資設定!$B$2,1,0)),1,0)</f>
        <v>0</v>
      </c>
      <c r="X258" s="19">
        <f>IF(AND($Q258,OR(IF($G258="1.輕度",1,0),IF($G258="2.中度",1,0)),IF($K258="全時",1,0),IF(基本工資設定!$B$2&gt;$L258,1,0)),1,0)</f>
        <v>0</v>
      </c>
      <c r="Y258" s="19">
        <f>IF(AND($Q258,OR(IF($G258="1.輕度",1,0),IF($G258="2.中度",1,0)),IF($K258="部分工時",1,0),IF($L258&gt;=基本工資設定!$B$2,1,0)),1,0)</f>
        <v>0</v>
      </c>
      <c r="Z258" s="19">
        <f>IF(AND($Q258,OR(IF($G258="1.輕度",1,0),IF($G258="2.中度",1,0)),IF($K258="部分工時",1,0),IF(AND(基本工資設定!$B$2&gt;$L258,$L258&gt;=基本工資設定!$B$3),1,0)),1,0)</f>
        <v>0</v>
      </c>
      <c r="AA258" s="19">
        <f>IF(AND($Q258,OR(IF($G258="1.輕度",1,0),IF($G258="2.中度",1,0)),IF($K258="部分工時",1,0),IF(基本工資設定!$B$3&gt;$L258,1,0)),1,0)</f>
        <v>0</v>
      </c>
    </row>
    <row r="259" spans="1:27" ht="14.25">
      <c r="A259" s="19">
        <f t="shared" ref="A259:A513" si="5">A258+1</f>
        <v>257</v>
      </c>
      <c r="B259" s="8"/>
      <c r="C259" s="8"/>
      <c r="D259" s="9"/>
      <c r="E259" s="8"/>
      <c r="F259" s="8"/>
      <c r="G259" s="8"/>
      <c r="H259" s="9"/>
      <c r="I259" s="9"/>
      <c r="J259" s="9"/>
      <c r="K259" s="8"/>
      <c r="L259" s="10"/>
      <c r="M259" s="19" t="b">
        <f t="shared" si="3"/>
        <v>0</v>
      </c>
      <c r="N259" s="19">
        <f>IF(AND($M259,IF($H259&lt;=DATE(身障定額檢核總表!$F$7,身障定額檢核總表!$F$8,1),1,0)),1,0)</f>
        <v>0</v>
      </c>
      <c r="O259" s="19">
        <f>IF(AND(ISBLANK($I259),$M259),1,IF($E259="1.公保",
IF($I259&gt;DATE(身障定額檢核總表!$F$7,身障定額檢核總表!$F$8,1),1,0),
IF($I259&gt;=DATE(身障定額檢核總表!$F$7,身障定額檢核總表!$F$8,1),1,0)))</f>
        <v>0</v>
      </c>
      <c r="P259" s="19">
        <f>IF(AND($M259,IF($J259&lt;=DATE(身障定額檢核總表!$F$7,身障定額檢核總表!$F$8,1),1,0)),1,0)</f>
        <v>0</v>
      </c>
      <c r="Q259" s="19">
        <f t="shared" si="4"/>
        <v>0</v>
      </c>
      <c r="R259" s="19">
        <f>IF(AND($Q259,OR(IF($G259="3.重度",1,0),IF($G259="4.極重度",1,0)),IF($K259="全時",1,0),IF($L259&gt;=基本工資設定!$B$2,1,0)),1,0)</f>
        <v>0</v>
      </c>
      <c r="S259" s="19">
        <f>IF(AND($Q259,OR(IF($G259="3.重度",1,0),IF($G259="4.極重度",1,0)),IF($K259="全時",1,0),IF(基本工資設定!$B$2&gt;$L259,1,0)),1,0)</f>
        <v>0</v>
      </c>
      <c r="T259" s="19">
        <f>IF(AND($Q259,OR(IF($G259="3.重度",1,0),IF($G259="4.極重度",1,0)),IF($K259="部分工時",1,0),IF($L259&gt;=基本工資設定!$B$2,1,0)),1,0)</f>
        <v>0</v>
      </c>
      <c r="U259" s="19">
        <f>IF(AND($Q259,OR(IF($G259="3.重度",1,0),IF($G259="4.極重度",1,0)),IF($K259="部分工時",1,0),IF(AND(基本工資設定!$B$2&gt;$L259,$L259&gt;=基本工資設定!$B$3),1,0)),1,0)</f>
        <v>0</v>
      </c>
      <c r="V259" s="19">
        <f>IF(AND($Q259,OR(IF($G259="3.重度",1,0),IF($G259="4.極重度",1,0)),IF($K259="部分工時",1,0),IF(基本工資設定!$B$3&gt;$L259,1,0)),1,0)</f>
        <v>0</v>
      </c>
      <c r="W259" s="19">
        <f>IF(AND($Q259,OR(IF($G259="1.輕度",1,0),IF($G259="2.中度",1,0)),IF($K259="全時",1,0),IF($L259&gt;=基本工資設定!$B$2,1,0)),1,0)</f>
        <v>0</v>
      </c>
      <c r="X259" s="19">
        <f>IF(AND($Q259,OR(IF($G259="1.輕度",1,0),IF($G259="2.中度",1,0)),IF($K259="全時",1,0),IF(基本工資設定!$B$2&gt;$L259,1,0)),1,0)</f>
        <v>0</v>
      </c>
      <c r="Y259" s="19">
        <f>IF(AND($Q259,OR(IF($G259="1.輕度",1,0),IF($G259="2.中度",1,0)),IF($K259="部分工時",1,0),IF($L259&gt;=基本工資設定!$B$2,1,0)),1,0)</f>
        <v>0</v>
      </c>
      <c r="Z259" s="19">
        <f>IF(AND($Q259,OR(IF($G259="1.輕度",1,0),IF($G259="2.中度",1,0)),IF($K259="部分工時",1,0),IF(AND(基本工資設定!$B$2&gt;$L259,$L259&gt;=基本工資設定!$B$3),1,0)),1,0)</f>
        <v>0</v>
      </c>
      <c r="AA259" s="19">
        <f>IF(AND($Q259,OR(IF($G259="1.輕度",1,0),IF($G259="2.中度",1,0)),IF($K259="部分工時",1,0),IF(基本工資設定!$B$3&gt;$L259,1,0)),1,0)</f>
        <v>0</v>
      </c>
    </row>
    <row r="260" spans="1:27" ht="14.25">
      <c r="A260" s="19">
        <f t="shared" si="5"/>
        <v>258</v>
      </c>
      <c r="B260" s="8"/>
      <c r="C260" s="8"/>
      <c r="D260" s="9"/>
      <c r="E260" s="8"/>
      <c r="F260" s="8"/>
      <c r="G260" s="8"/>
      <c r="H260" s="9"/>
      <c r="I260" s="9"/>
      <c r="J260" s="9"/>
      <c r="K260" s="8"/>
      <c r="L260" s="10"/>
      <c r="M260" s="19" t="b">
        <f t="shared" si="3"/>
        <v>0</v>
      </c>
      <c r="N260" s="19">
        <f>IF(AND($M260,IF($H260&lt;=DATE(身障定額檢核總表!$F$7,身障定額檢核總表!$F$8,1),1,0)),1,0)</f>
        <v>0</v>
      </c>
      <c r="O260" s="19">
        <f>IF(AND(ISBLANK($I260),$M260),1,IF($E260="1.公保",
IF($I260&gt;DATE(身障定額檢核總表!$F$7,身障定額檢核總表!$F$8,1),1,0),
IF($I260&gt;=DATE(身障定額檢核總表!$F$7,身障定額檢核總表!$F$8,1),1,0)))</f>
        <v>0</v>
      </c>
      <c r="P260" s="19">
        <f>IF(AND($M260,IF($J260&lt;=DATE(身障定額檢核總表!$F$7,身障定額檢核總表!$F$8,1),1,0)),1,0)</f>
        <v>0</v>
      </c>
      <c r="Q260" s="19">
        <f t="shared" si="4"/>
        <v>0</v>
      </c>
      <c r="R260" s="19">
        <f>IF(AND($Q260,OR(IF($G260="3.重度",1,0),IF($G260="4.極重度",1,0)),IF($K260="全時",1,0),IF($L260&gt;=基本工資設定!$B$2,1,0)),1,0)</f>
        <v>0</v>
      </c>
      <c r="S260" s="19">
        <f>IF(AND($Q260,OR(IF($G260="3.重度",1,0),IF($G260="4.極重度",1,0)),IF($K260="全時",1,0),IF(基本工資設定!$B$2&gt;$L260,1,0)),1,0)</f>
        <v>0</v>
      </c>
      <c r="T260" s="19">
        <f>IF(AND($Q260,OR(IF($G260="3.重度",1,0),IF($G260="4.極重度",1,0)),IF($K260="部分工時",1,0),IF($L260&gt;=基本工資設定!$B$2,1,0)),1,0)</f>
        <v>0</v>
      </c>
      <c r="U260" s="19">
        <f>IF(AND($Q260,OR(IF($G260="3.重度",1,0),IF($G260="4.極重度",1,0)),IF($K260="部分工時",1,0),IF(AND(基本工資設定!$B$2&gt;$L260,$L260&gt;=基本工資設定!$B$3),1,0)),1,0)</f>
        <v>0</v>
      </c>
      <c r="V260" s="19">
        <f>IF(AND($Q260,OR(IF($G260="3.重度",1,0),IF($G260="4.極重度",1,0)),IF($K260="部分工時",1,0),IF(基本工資設定!$B$3&gt;$L260,1,0)),1,0)</f>
        <v>0</v>
      </c>
      <c r="W260" s="19">
        <f>IF(AND($Q260,OR(IF($G260="1.輕度",1,0),IF($G260="2.中度",1,0)),IF($K260="全時",1,0),IF($L260&gt;=基本工資設定!$B$2,1,0)),1,0)</f>
        <v>0</v>
      </c>
      <c r="X260" s="19">
        <f>IF(AND($Q260,OR(IF($G260="1.輕度",1,0),IF($G260="2.中度",1,0)),IF($K260="全時",1,0),IF(基本工資設定!$B$2&gt;$L260,1,0)),1,0)</f>
        <v>0</v>
      </c>
      <c r="Y260" s="19">
        <f>IF(AND($Q260,OR(IF($G260="1.輕度",1,0),IF($G260="2.中度",1,0)),IF($K260="部分工時",1,0),IF($L260&gt;=基本工資設定!$B$2,1,0)),1,0)</f>
        <v>0</v>
      </c>
      <c r="Z260" s="19">
        <f>IF(AND($Q260,OR(IF($G260="1.輕度",1,0),IF($G260="2.中度",1,0)),IF($K260="部分工時",1,0),IF(AND(基本工資設定!$B$2&gt;$L260,$L260&gt;=基本工資設定!$B$3),1,0)),1,0)</f>
        <v>0</v>
      </c>
      <c r="AA260" s="19">
        <f>IF(AND($Q260,OR(IF($G260="1.輕度",1,0),IF($G260="2.中度",1,0)),IF($K260="部分工時",1,0),IF(基本工資設定!$B$3&gt;$L260,1,0)),1,0)</f>
        <v>0</v>
      </c>
    </row>
    <row r="261" spans="1:27" ht="14.25">
      <c r="A261" s="19">
        <f t="shared" si="5"/>
        <v>259</v>
      </c>
      <c r="B261" s="8"/>
      <c r="C261" s="8"/>
      <c r="D261" s="9"/>
      <c r="E261" s="8"/>
      <c r="F261" s="8"/>
      <c r="G261" s="8"/>
      <c r="H261" s="9"/>
      <c r="I261" s="9"/>
      <c r="J261" s="9"/>
      <c r="K261" s="8"/>
      <c r="L261" s="10"/>
      <c r="M261" s="19" t="b">
        <f t="shared" si="3"/>
        <v>0</v>
      </c>
      <c r="N261" s="19">
        <f>IF(AND($M261,IF($H261&lt;=DATE(身障定額檢核總表!$F$7,身障定額檢核總表!$F$8,1),1,0)),1,0)</f>
        <v>0</v>
      </c>
      <c r="O261" s="19">
        <f>IF(AND(ISBLANK($I261),$M261),1,IF($E261="1.公保",
IF($I261&gt;DATE(身障定額檢核總表!$F$7,身障定額檢核總表!$F$8,1),1,0),
IF($I261&gt;=DATE(身障定額檢核總表!$F$7,身障定額檢核總表!$F$8,1),1,0)))</f>
        <v>0</v>
      </c>
      <c r="P261" s="19">
        <f>IF(AND($M261,IF($J261&lt;=DATE(身障定額檢核總表!$F$7,身障定額檢核總表!$F$8,1),1,0)),1,0)</f>
        <v>0</v>
      </c>
      <c r="Q261" s="19">
        <f t="shared" si="4"/>
        <v>0</v>
      </c>
      <c r="R261" s="19">
        <f>IF(AND($Q261,OR(IF($G261="3.重度",1,0),IF($G261="4.極重度",1,0)),IF($K261="全時",1,0),IF($L261&gt;=基本工資設定!$B$2,1,0)),1,0)</f>
        <v>0</v>
      </c>
      <c r="S261" s="19">
        <f>IF(AND($Q261,OR(IF($G261="3.重度",1,0),IF($G261="4.極重度",1,0)),IF($K261="全時",1,0),IF(基本工資設定!$B$2&gt;$L261,1,0)),1,0)</f>
        <v>0</v>
      </c>
      <c r="T261" s="19">
        <f>IF(AND($Q261,OR(IF($G261="3.重度",1,0),IF($G261="4.極重度",1,0)),IF($K261="部分工時",1,0),IF($L261&gt;=基本工資設定!$B$2,1,0)),1,0)</f>
        <v>0</v>
      </c>
      <c r="U261" s="19">
        <f>IF(AND($Q261,OR(IF($G261="3.重度",1,0),IF($G261="4.極重度",1,0)),IF($K261="部分工時",1,0),IF(AND(基本工資設定!$B$2&gt;$L261,$L261&gt;=基本工資設定!$B$3),1,0)),1,0)</f>
        <v>0</v>
      </c>
      <c r="V261" s="19">
        <f>IF(AND($Q261,OR(IF($G261="3.重度",1,0),IF($G261="4.極重度",1,0)),IF($K261="部分工時",1,0),IF(基本工資設定!$B$3&gt;$L261,1,0)),1,0)</f>
        <v>0</v>
      </c>
      <c r="W261" s="19">
        <f>IF(AND($Q261,OR(IF($G261="1.輕度",1,0),IF($G261="2.中度",1,0)),IF($K261="全時",1,0),IF($L261&gt;=基本工資設定!$B$2,1,0)),1,0)</f>
        <v>0</v>
      </c>
      <c r="X261" s="19">
        <f>IF(AND($Q261,OR(IF($G261="1.輕度",1,0),IF($G261="2.中度",1,0)),IF($K261="全時",1,0),IF(基本工資設定!$B$2&gt;$L261,1,0)),1,0)</f>
        <v>0</v>
      </c>
      <c r="Y261" s="19">
        <f>IF(AND($Q261,OR(IF($G261="1.輕度",1,0),IF($G261="2.中度",1,0)),IF($K261="部分工時",1,0),IF($L261&gt;=基本工資設定!$B$2,1,0)),1,0)</f>
        <v>0</v>
      </c>
      <c r="Z261" s="19">
        <f>IF(AND($Q261,OR(IF($G261="1.輕度",1,0),IF($G261="2.中度",1,0)),IF($K261="部分工時",1,0),IF(AND(基本工資設定!$B$2&gt;$L261,$L261&gt;=基本工資設定!$B$3),1,0)),1,0)</f>
        <v>0</v>
      </c>
      <c r="AA261" s="19">
        <f>IF(AND($Q261,OR(IF($G261="1.輕度",1,0),IF($G261="2.中度",1,0)),IF($K261="部分工時",1,0),IF(基本工資設定!$B$3&gt;$L261,1,0)),1,0)</f>
        <v>0</v>
      </c>
    </row>
    <row r="262" spans="1:27" ht="14.25">
      <c r="A262" s="19">
        <f t="shared" si="5"/>
        <v>260</v>
      </c>
      <c r="B262" s="8"/>
      <c r="C262" s="8"/>
      <c r="D262" s="9"/>
      <c r="E262" s="8"/>
      <c r="F262" s="8"/>
      <c r="G262" s="8"/>
      <c r="H262" s="9"/>
      <c r="I262" s="9"/>
      <c r="J262" s="9"/>
      <c r="K262" s="8"/>
      <c r="L262" s="10"/>
      <c r="M262" s="19" t="b">
        <f t="shared" si="3"/>
        <v>0</v>
      </c>
      <c r="N262" s="19">
        <f>IF(AND($M262,IF($H262&lt;=DATE(身障定額檢核總表!$F$7,身障定額檢核總表!$F$8,1),1,0)),1,0)</f>
        <v>0</v>
      </c>
      <c r="O262" s="19">
        <f>IF(AND(ISBLANK($I262),$M262),1,IF($E262="1.公保",
IF($I262&gt;DATE(身障定額檢核總表!$F$7,身障定額檢核總表!$F$8,1),1,0),
IF($I262&gt;=DATE(身障定額檢核總表!$F$7,身障定額檢核總表!$F$8,1),1,0)))</f>
        <v>0</v>
      </c>
      <c r="P262" s="19">
        <f>IF(AND($M262,IF($J262&lt;=DATE(身障定額檢核總表!$F$7,身障定額檢核總表!$F$8,1),1,0)),1,0)</f>
        <v>0</v>
      </c>
      <c r="Q262" s="19">
        <f t="shared" si="4"/>
        <v>0</v>
      </c>
      <c r="R262" s="19">
        <f>IF(AND($Q262,OR(IF($G262="3.重度",1,0),IF($G262="4.極重度",1,0)),IF($K262="全時",1,0),IF($L262&gt;=基本工資設定!$B$2,1,0)),1,0)</f>
        <v>0</v>
      </c>
      <c r="S262" s="19">
        <f>IF(AND($Q262,OR(IF($G262="3.重度",1,0),IF($G262="4.極重度",1,0)),IF($K262="全時",1,0),IF(基本工資設定!$B$2&gt;$L262,1,0)),1,0)</f>
        <v>0</v>
      </c>
      <c r="T262" s="19">
        <f>IF(AND($Q262,OR(IF($G262="3.重度",1,0),IF($G262="4.極重度",1,0)),IF($K262="部分工時",1,0),IF($L262&gt;=基本工資設定!$B$2,1,0)),1,0)</f>
        <v>0</v>
      </c>
      <c r="U262" s="19">
        <f>IF(AND($Q262,OR(IF($G262="3.重度",1,0),IF($G262="4.極重度",1,0)),IF($K262="部分工時",1,0),IF(AND(基本工資設定!$B$2&gt;$L262,$L262&gt;=基本工資設定!$B$3),1,0)),1,0)</f>
        <v>0</v>
      </c>
      <c r="V262" s="19">
        <f>IF(AND($Q262,OR(IF($G262="3.重度",1,0),IF($G262="4.極重度",1,0)),IF($K262="部分工時",1,0),IF(基本工資設定!$B$3&gt;$L262,1,0)),1,0)</f>
        <v>0</v>
      </c>
      <c r="W262" s="19">
        <f>IF(AND($Q262,OR(IF($G262="1.輕度",1,0),IF($G262="2.中度",1,0)),IF($K262="全時",1,0),IF($L262&gt;=基本工資設定!$B$2,1,0)),1,0)</f>
        <v>0</v>
      </c>
      <c r="X262" s="19">
        <f>IF(AND($Q262,OR(IF($G262="1.輕度",1,0),IF($G262="2.中度",1,0)),IF($K262="全時",1,0),IF(基本工資設定!$B$2&gt;$L262,1,0)),1,0)</f>
        <v>0</v>
      </c>
      <c r="Y262" s="19">
        <f>IF(AND($Q262,OR(IF($G262="1.輕度",1,0),IF($G262="2.中度",1,0)),IF($K262="部分工時",1,0),IF($L262&gt;=基本工資設定!$B$2,1,0)),1,0)</f>
        <v>0</v>
      </c>
      <c r="Z262" s="19">
        <f>IF(AND($Q262,OR(IF($G262="1.輕度",1,0),IF($G262="2.中度",1,0)),IF($K262="部分工時",1,0),IF(AND(基本工資設定!$B$2&gt;$L262,$L262&gt;=基本工資設定!$B$3),1,0)),1,0)</f>
        <v>0</v>
      </c>
      <c r="AA262" s="19">
        <f>IF(AND($Q262,OR(IF($G262="1.輕度",1,0),IF($G262="2.中度",1,0)),IF($K262="部分工時",1,0),IF(基本工資設定!$B$3&gt;$L262,1,0)),1,0)</f>
        <v>0</v>
      </c>
    </row>
    <row r="263" spans="1:27" ht="14.25">
      <c r="A263" s="19">
        <f t="shared" si="5"/>
        <v>261</v>
      </c>
      <c r="B263" s="8"/>
      <c r="C263" s="8"/>
      <c r="D263" s="9"/>
      <c r="E263" s="8"/>
      <c r="F263" s="8"/>
      <c r="G263" s="8"/>
      <c r="H263" s="9"/>
      <c r="I263" s="9"/>
      <c r="J263" s="9"/>
      <c r="K263" s="8"/>
      <c r="L263" s="10"/>
      <c r="M263" s="19" t="b">
        <f t="shared" si="3"/>
        <v>0</v>
      </c>
      <c r="N263" s="19">
        <f>IF(AND($M263,IF($H263&lt;=DATE(身障定額檢核總表!$F$7,身障定額檢核總表!$F$8,1),1,0)),1,0)</f>
        <v>0</v>
      </c>
      <c r="O263" s="19">
        <f>IF(AND(ISBLANK($I263),$M263),1,IF($E263="1.公保",
IF($I263&gt;DATE(身障定額檢核總表!$F$7,身障定額檢核總表!$F$8,1),1,0),
IF($I263&gt;=DATE(身障定額檢核總表!$F$7,身障定額檢核總表!$F$8,1),1,0)))</f>
        <v>0</v>
      </c>
      <c r="P263" s="19">
        <f>IF(AND($M263,IF($J263&lt;=DATE(身障定額檢核總表!$F$7,身障定額檢核總表!$F$8,1),1,0)),1,0)</f>
        <v>0</v>
      </c>
      <c r="Q263" s="19">
        <f t="shared" si="4"/>
        <v>0</v>
      </c>
      <c r="R263" s="19">
        <f>IF(AND($Q263,OR(IF($G263="3.重度",1,0),IF($G263="4.極重度",1,0)),IF($K263="全時",1,0),IF($L263&gt;=基本工資設定!$B$2,1,0)),1,0)</f>
        <v>0</v>
      </c>
      <c r="S263" s="19">
        <f>IF(AND($Q263,OR(IF($G263="3.重度",1,0),IF($G263="4.極重度",1,0)),IF($K263="全時",1,0),IF(基本工資設定!$B$2&gt;$L263,1,0)),1,0)</f>
        <v>0</v>
      </c>
      <c r="T263" s="19">
        <f>IF(AND($Q263,OR(IF($G263="3.重度",1,0),IF($G263="4.極重度",1,0)),IF($K263="部分工時",1,0),IF($L263&gt;=基本工資設定!$B$2,1,0)),1,0)</f>
        <v>0</v>
      </c>
      <c r="U263" s="19">
        <f>IF(AND($Q263,OR(IF($G263="3.重度",1,0),IF($G263="4.極重度",1,0)),IF($K263="部分工時",1,0),IF(AND(基本工資設定!$B$2&gt;$L263,$L263&gt;=基本工資設定!$B$3),1,0)),1,0)</f>
        <v>0</v>
      </c>
      <c r="V263" s="19">
        <f>IF(AND($Q263,OR(IF($G263="3.重度",1,0),IF($G263="4.極重度",1,0)),IF($K263="部分工時",1,0),IF(基本工資設定!$B$3&gt;$L263,1,0)),1,0)</f>
        <v>0</v>
      </c>
      <c r="W263" s="19">
        <f>IF(AND($Q263,OR(IF($G263="1.輕度",1,0),IF($G263="2.中度",1,0)),IF($K263="全時",1,0),IF($L263&gt;=基本工資設定!$B$2,1,0)),1,0)</f>
        <v>0</v>
      </c>
      <c r="X263" s="19">
        <f>IF(AND($Q263,OR(IF($G263="1.輕度",1,0),IF($G263="2.中度",1,0)),IF($K263="全時",1,0),IF(基本工資設定!$B$2&gt;$L263,1,0)),1,0)</f>
        <v>0</v>
      </c>
      <c r="Y263" s="19">
        <f>IF(AND($Q263,OR(IF($G263="1.輕度",1,0),IF($G263="2.中度",1,0)),IF($K263="部分工時",1,0),IF($L263&gt;=基本工資設定!$B$2,1,0)),1,0)</f>
        <v>0</v>
      </c>
      <c r="Z263" s="19">
        <f>IF(AND($Q263,OR(IF($G263="1.輕度",1,0),IF($G263="2.中度",1,0)),IF($K263="部分工時",1,0),IF(AND(基本工資設定!$B$2&gt;$L263,$L263&gt;=基本工資設定!$B$3),1,0)),1,0)</f>
        <v>0</v>
      </c>
      <c r="AA263" s="19">
        <f>IF(AND($Q263,OR(IF($G263="1.輕度",1,0),IF($G263="2.中度",1,0)),IF($K263="部分工時",1,0),IF(基本工資設定!$B$3&gt;$L263,1,0)),1,0)</f>
        <v>0</v>
      </c>
    </row>
    <row r="264" spans="1:27" ht="14.25">
      <c r="A264" s="19">
        <f t="shared" si="5"/>
        <v>262</v>
      </c>
      <c r="B264" s="8"/>
      <c r="C264" s="8"/>
      <c r="D264" s="9"/>
      <c r="E264" s="8"/>
      <c r="F264" s="8"/>
      <c r="G264" s="8"/>
      <c r="H264" s="9"/>
      <c r="I264" s="9"/>
      <c r="J264" s="9"/>
      <c r="K264" s="8"/>
      <c r="L264" s="10"/>
      <c r="M264" s="19" t="b">
        <f t="shared" si="3"/>
        <v>0</v>
      </c>
      <c r="N264" s="19">
        <f>IF(AND($M264,IF($H264&lt;=DATE(身障定額檢核總表!$F$7,身障定額檢核總表!$F$8,1),1,0)),1,0)</f>
        <v>0</v>
      </c>
      <c r="O264" s="19">
        <f>IF(AND(ISBLANK($I264),$M264),1,IF($E264="1.公保",
IF($I264&gt;DATE(身障定額檢核總表!$F$7,身障定額檢核總表!$F$8,1),1,0),
IF($I264&gt;=DATE(身障定額檢核總表!$F$7,身障定額檢核總表!$F$8,1),1,0)))</f>
        <v>0</v>
      </c>
      <c r="P264" s="19">
        <f>IF(AND($M264,IF($J264&lt;=DATE(身障定額檢核總表!$F$7,身障定額檢核總表!$F$8,1),1,0)),1,0)</f>
        <v>0</v>
      </c>
      <c r="Q264" s="19">
        <f t="shared" si="4"/>
        <v>0</v>
      </c>
      <c r="R264" s="19">
        <f>IF(AND($Q264,OR(IF($G264="3.重度",1,0),IF($G264="4.極重度",1,0)),IF($K264="全時",1,0),IF($L264&gt;=基本工資設定!$B$2,1,0)),1,0)</f>
        <v>0</v>
      </c>
      <c r="S264" s="19">
        <f>IF(AND($Q264,OR(IF($G264="3.重度",1,0),IF($G264="4.極重度",1,0)),IF($K264="全時",1,0),IF(基本工資設定!$B$2&gt;$L264,1,0)),1,0)</f>
        <v>0</v>
      </c>
      <c r="T264" s="19">
        <f>IF(AND($Q264,OR(IF($G264="3.重度",1,0),IF($G264="4.極重度",1,0)),IF($K264="部分工時",1,0),IF($L264&gt;=基本工資設定!$B$2,1,0)),1,0)</f>
        <v>0</v>
      </c>
      <c r="U264" s="19">
        <f>IF(AND($Q264,OR(IF($G264="3.重度",1,0),IF($G264="4.極重度",1,0)),IF($K264="部分工時",1,0),IF(AND(基本工資設定!$B$2&gt;$L264,$L264&gt;=基本工資設定!$B$3),1,0)),1,0)</f>
        <v>0</v>
      </c>
      <c r="V264" s="19">
        <f>IF(AND($Q264,OR(IF($G264="3.重度",1,0),IF($G264="4.極重度",1,0)),IF($K264="部分工時",1,0),IF(基本工資設定!$B$3&gt;$L264,1,0)),1,0)</f>
        <v>0</v>
      </c>
      <c r="W264" s="19">
        <f>IF(AND($Q264,OR(IF($G264="1.輕度",1,0),IF($G264="2.中度",1,0)),IF($K264="全時",1,0),IF($L264&gt;=基本工資設定!$B$2,1,0)),1,0)</f>
        <v>0</v>
      </c>
      <c r="X264" s="19">
        <f>IF(AND($Q264,OR(IF($G264="1.輕度",1,0),IF($G264="2.中度",1,0)),IF($K264="全時",1,0),IF(基本工資設定!$B$2&gt;$L264,1,0)),1,0)</f>
        <v>0</v>
      </c>
      <c r="Y264" s="19">
        <f>IF(AND($Q264,OR(IF($G264="1.輕度",1,0),IF($G264="2.中度",1,0)),IF($K264="部分工時",1,0),IF($L264&gt;=基本工資設定!$B$2,1,0)),1,0)</f>
        <v>0</v>
      </c>
      <c r="Z264" s="19">
        <f>IF(AND($Q264,OR(IF($G264="1.輕度",1,0),IF($G264="2.中度",1,0)),IF($K264="部分工時",1,0),IF(AND(基本工資設定!$B$2&gt;$L264,$L264&gt;=基本工資設定!$B$3),1,0)),1,0)</f>
        <v>0</v>
      </c>
      <c r="AA264" s="19">
        <f>IF(AND($Q264,OR(IF($G264="1.輕度",1,0),IF($G264="2.中度",1,0)),IF($K264="部分工時",1,0),IF(基本工資設定!$B$3&gt;$L264,1,0)),1,0)</f>
        <v>0</v>
      </c>
    </row>
    <row r="265" spans="1:27" ht="14.25">
      <c r="A265" s="19">
        <f t="shared" si="5"/>
        <v>263</v>
      </c>
      <c r="B265" s="8"/>
      <c r="C265" s="8"/>
      <c r="D265" s="9"/>
      <c r="E265" s="8"/>
      <c r="F265" s="8"/>
      <c r="G265" s="8"/>
      <c r="H265" s="9"/>
      <c r="I265" s="9"/>
      <c r="J265" s="9"/>
      <c r="K265" s="8"/>
      <c r="L265" s="10"/>
      <c r="M265" s="19" t="b">
        <f t="shared" si="3"/>
        <v>0</v>
      </c>
      <c r="N265" s="19">
        <f>IF(AND($M265,IF($H265&lt;=DATE(身障定額檢核總表!$F$7,身障定額檢核總表!$F$8,1),1,0)),1,0)</f>
        <v>0</v>
      </c>
      <c r="O265" s="19">
        <f>IF(AND(ISBLANK($I265),$M265),1,IF($E265="1.公保",
IF($I265&gt;DATE(身障定額檢核總表!$F$7,身障定額檢核總表!$F$8,1),1,0),
IF($I265&gt;=DATE(身障定額檢核總表!$F$7,身障定額檢核總表!$F$8,1),1,0)))</f>
        <v>0</v>
      </c>
      <c r="P265" s="19">
        <f>IF(AND($M265,IF($J265&lt;=DATE(身障定額檢核總表!$F$7,身障定額檢核總表!$F$8,1),1,0)),1,0)</f>
        <v>0</v>
      </c>
      <c r="Q265" s="19">
        <f t="shared" si="4"/>
        <v>0</v>
      </c>
      <c r="R265" s="19">
        <f>IF(AND($Q265,OR(IF($G265="3.重度",1,0),IF($G265="4.極重度",1,0)),IF($K265="全時",1,0),IF($L265&gt;=基本工資設定!$B$2,1,0)),1,0)</f>
        <v>0</v>
      </c>
      <c r="S265" s="19">
        <f>IF(AND($Q265,OR(IF($G265="3.重度",1,0),IF($G265="4.極重度",1,0)),IF($K265="全時",1,0),IF(基本工資設定!$B$2&gt;$L265,1,0)),1,0)</f>
        <v>0</v>
      </c>
      <c r="T265" s="19">
        <f>IF(AND($Q265,OR(IF($G265="3.重度",1,0),IF($G265="4.極重度",1,0)),IF($K265="部分工時",1,0),IF($L265&gt;=基本工資設定!$B$2,1,0)),1,0)</f>
        <v>0</v>
      </c>
      <c r="U265" s="19">
        <f>IF(AND($Q265,OR(IF($G265="3.重度",1,0),IF($G265="4.極重度",1,0)),IF($K265="部分工時",1,0),IF(AND(基本工資設定!$B$2&gt;$L265,$L265&gt;=基本工資設定!$B$3),1,0)),1,0)</f>
        <v>0</v>
      </c>
      <c r="V265" s="19">
        <f>IF(AND($Q265,OR(IF($G265="3.重度",1,0),IF($G265="4.極重度",1,0)),IF($K265="部分工時",1,0),IF(基本工資設定!$B$3&gt;$L265,1,0)),1,0)</f>
        <v>0</v>
      </c>
      <c r="W265" s="19">
        <f>IF(AND($Q265,OR(IF($G265="1.輕度",1,0),IF($G265="2.中度",1,0)),IF($K265="全時",1,0),IF($L265&gt;=基本工資設定!$B$2,1,0)),1,0)</f>
        <v>0</v>
      </c>
      <c r="X265" s="19">
        <f>IF(AND($Q265,OR(IF($G265="1.輕度",1,0),IF($G265="2.中度",1,0)),IF($K265="全時",1,0),IF(基本工資設定!$B$2&gt;$L265,1,0)),1,0)</f>
        <v>0</v>
      </c>
      <c r="Y265" s="19">
        <f>IF(AND($Q265,OR(IF($G265="1.輕度",1,0),IF($G265="2.中度",1,0)),IF($K265="部分工時",1,0),IF($L265&gt;=基本工資設定!$B$2,1,0)),1,0)</f>
        <v>0</v>
      </c>
      <c r="Z265" s="19">
        <f>IF(AND($Q265,OR(IF($G265="1.輕度",1,0),IF($G265="2.中度",1,0)),IF($K265="部分工時",1,0),IF(AND(基本工資設定!$B$2&gt;$L265,$L265&gt;=基本工資設定!$B$3),1,0)),1,0)</f>
        <v>0</v>
      </c>
      <c r="AA265" s="19">
        <f>IF(AND($Q265,OR(IF($G265="1.輕度",1,0),IF($G265="2.中度",1,0)),IF($K265="部分工時",1,0),IF(基本工資設定!$B$3&gt;$L265,1,0)),1,0)</f>
        <v>0</v>
      </c>
    </row>
    <row r="266" spans="1:27" ht="14.25">
      <c r="A266" s="19">
        <f t="shared" si="5"/>
        <v>264</v>
      </c>
      <c r="B266" s="8"/>
      <c r="C266" s="8"/>
      <c r="D266" s="9"/>
      <c r="E266" s="8"/>
      <c r="F266" s="8"/>
      <c r="G266" s="8"/>
      <c r="H266" s="9"/>
      <c r="I266" s="9"/>
      <c r="J266" s="9"/>
      <c r="K266" s="8"/>
      <c r="L266" s="10"/>
      <c r="M266" s="19" t="b">
        <f t="shared" si="3"/>
        <v>0</v>
      </c>
      <c r="N266" s="19">
        <f>IF(AND($M266,IF($H266&lt;=DATE(身障定額檢核總表!$F$7,身障定額檢核總表!$F$8,1),1,0)),1,0)</f>
        <v>0</v>
      </c>
      <c r="O266" s="19">
        <f>IF(AND(ISBLANK($I266),$M266),1,IF($E266="1.公保",
IF($I266&gt;DATE(身障定額檢核總表!$F$7,身障定額檢核總表!$F$8,1),1,0),
IF($I266&gt;=DATE(身障定額檢核總表!$F$7,身障定額檢核總表!$F$8,1),1,0)))</f>
        <v>0</v>
      </c>
      <c r="P266" s="19">
        <f>IF(AND($M266,IF($J266&lt;=DATE(身障定額檢核總表!$F$7,身障定額檢核總表!$F$8,1),1,0)),1,0)</f>
        <v>0</v>
      </c>
      <c r="Q266" s="19">
        <f t="shared" si="4"/>
        <v>0</v>
      </c>
      <c r="R266" s="19">
        <f>IF(AND($Q266,OR(IF($G266="3.重度",1,0),IF($G266="4.極重度",1,0)),IF($K266="全時",1,0),IF($L266&gt;=基本工資設定!$B$2,1,0)),1,0)</f>
        <v>0</v>
      </c>
      <c r="S266" s="19">
        <f>IF(AND($Q266,OR(IF($G266="3.重度",1,0),IF($G266="4.極重度",1,0)),IF($K266="全時",1,0),IF(基本工資設定!$B$2&gt;$L266,1,0)),1,0)</f>
        <v>0</v>
      </c>
      <c r="T266" s="19">
        <f>IF(AND($Q266,OR(IF($G266="3.重度",1,0),IF($G266="4.極重度",1,0)),IF($K266="部分工時",1,0),IF($L266&gt;=基本工資設定!$B$2,1,0)),1,0)</f>
        <v>0</v>
      </c>
      <c r="U266" s="19">
        <f>IF(AND($Q266,OR(IF($G266="3.重度",1,0),IF($G266="4.極重度",1,0)),IF($K266="部分工時",1,0),IF(AND(基本工資設定!$B$2&gt;$L266,$L266&gt;=基本工資設定!$B$3),1,0)),1,0)</f>
        <v>0</v>
      </c>
      <c r="V266" s="19">
        <f>IF(AND($Q266,OR(IF($G266="3.重度",1,0),IF($G266="4.極重度",1,0)),IF($K266="部分工時",1,0),IF(基本工資設定!$B$3&gt;$L266,1,0)),1,0)</f>
        <v>0</v>
      </c>
      <c r="W266" s="19">
        <f>IF(AND($Q266,OR(IF($G266="1.輕度",1,0),IF($G266="2.中度",1,0)),IF($K266="全時",1,0),IF($L266&gt;=基本工資設定!$B$2,1,0)),1,0)</f>
        <v>0</v>
      </c>
      <c r="X266" s="19">
        <f>IF(AND($Q266,OR(IF($G266="1.輕度",1,0),IF($G266="2.中度",1,0)),IF($K266="全時",1,0),IF(基本工資設定!$B$2&gt;$L266,1,0)),1,0)</f>
        <v>0</v>
      </c>
      <c r="Y266" s="19">
        <f>IF(AND($Q266,OR(IF($G266="1.輕度",1,0),IF($G266="2.中度",1,0)),IF($K266="部分工時",1,0),IF($L266&gt;=基本工資設定!$B$2,1,0)),1,0)</f>
        <v>0</v>
      </c>
      <c r="Z266" s="19">
        <f>IF(AND($Q266,OR(IF($G266="1.輕度",1,0),IF($G266="2.中度",1,0)),IF($K266="部分工時",1,0),IF(AND(基本工資設定!$B$2&gt;$L266,$L266&gt;=基本工資設定!$B$3),1,0)),1,0)</f>
        <v>0</v>
      </c>
      <c r="AA266" s="19">
        <f>IF(AND($Q266,OR(IF($G266="1.輕度",1,0),IF($G266="2.中度",1,0)),IF($K266="部分工時",1,0),IF(基本工資設定!$B$3&gt;$L266,1,0)),1,0)</f>
        <v>0</v>
      </c>
    </row>
    <row r="267" spans="1:27" ht="14.25">
      <c r="A267" s="19">
        <f t="shared" si="5"/>
        <v>265</v>
      </c>
      <c r="B267" s="8"/>
      <c r="C267" s="8"/>
      <c r="D267" s="9"/>
      <c r="E267" s="8"/>
      <c r="F267" s="8"/>
      <c r="G267" s="8"/>
      <c r="H267" s="9"/>
      <c r="I267" s="9"/>
      <c r="J267" s="9"/>
      <c r="K267" s="8"/>
      <c r="L267" s="10"/>
      <c r="M267" s="19" t="b">
        <f t="shared" si="3"/>
        <v>0</v>
      </c>
      <c r="N267" s="19">
        <f>IF(AND($M267,IF($H267&lt;=DATE(身障定額檢核總表!$F$7,身障定額檢核總表!$F$8,1),1,0)),1,0)</f>
        <v>0</v>
      </c>
      <c r="O267" s="19">
        <f>IF(AND(ISBLANK($I267),$M267),1,IF($E267="1.公保",
IF($I267&gt;DATE(身障定額檢核總表!$F$7,身障定額檢核總表!$F$8,1),1,0),
IF($I267&gt;=DATE(身障定額檢核總表!$F$7,身障定額檢核總表!$F$8,1),1,0)))</f>
        <v>0</v>
      </c>
      <c r="P267" s="19">
        <f>IF(AND($M267,IF($J267&lt;=DATE(身障定額檢核總表!$F$7,身障定額檢核總表!$F$8,1),1,0)),1,0)</f>
        <v>0</v>
      </c>
      <c r="Q267" s="19">
        <f t="shared" si="4"/>
        <v>0</v>
      </c>
      <c r="R267" s="19">
        <f>IF(AND($Q267,OR(IF($G267="3.重度",1,0),IF($G267="4.極重度",1,0)),IF($K267="全時",1,0),IF($L267&gt;=基本工資設定!$B$2,1,0)),1,0)</f>
        <v>0</v>
      </c>
      <c r="S267" s="19">
        <f>IF(AND($Q267,OR(IF($G267="3.重度",1,0),IF($G267="4.極重度",1,0)),IF($K267="全時",1,0),IF(基本工資設定!$B$2&gt;$L267,1,0)),1,0)</f>
        <v>0</v>
      </c>
      <c r="T267" s="19">
        <f>IF(AND($Q267,OR(IF($G267="3.重度",1,0),IF($G267="4.極重度",1,0)),IF($K267="部分工時",1,0),IF($L267&gt;=基本工資設定!$B$2,1,0)),1,0)</f>
        <v>0</v>
      </c>
      <c r="U267" s="19">
        <f>IF(AND($Q267,OR(IF($G267="3.重度",1,0),IF($G267="4.極重度",1,0)),IF($K267="部分工時",1,0),IF(AND(基本工資設定!$B$2&gt;$L267,$L267&gt;=基本工資設定!$B$3),1,0)),1,0)</f>
        <v>0</v>
      </c>
      <c r="V267" s="19">
        <f>IF(AND($Q267,OR(IF($G267="3.重度",1,0),IF($G267="4.極重度",1,0)),IF($K267="部分工時",1,0),IF(基本工資設定!$B$3&gt;$L267,1,0)),1,0)</f>
        <v>0</v>
      </c>
      <c r="W267" s="19">
        <f>IF(AND($Q267,OR(IF($G267="1.輕度",1,0),IF($G267="2.中度",1,0)),IF($K267="全時",1,0),IF($L267&gt;=基本工資設定!$B$2,1,0)),1,0)</f>
        <v>0</v>
      </c>
      <c r="X267" s="19">
        <f>IF(AND($Q267,OR(IF($G267="1.輕度",1,0),IF($G267="2.中度",1,0)),IF($K267="全時",1,0),IF(基本工資設定!$B$2&gt;$L267,1,0)),1,0)</f>
        <v>0</v>
      </c>
      <c r="Y267" s="19">
        <f>IF(AND($Q267,OR(IF($G267="1.輕度",1,0),IF($G267="2.中度",1,0)),IF($K267="部分工時",1,0),IF($L267&gt;=基本工資設定!$B$2,1,0)),1,0)</f>
        <v>0</v>
      </c>
      <c r="Z267" s="19">
        <f>IF(AND($Q267,OR(IF($G267="1.輕度",1,0),IF($G267="2.中度",1,0)),IF($K267="部分工時",1,0),IF(AND(基本工資設定!$B$2&gt;$L267,$L267&gt;=基本工資設定!$B$3),1,0)),1,0)</f>
        <v>0</v>
      </c>
      <c r="AA267" s="19">
        <f>IF(AND($Q267,OR(IF($G267="1.輕度",1,0),IF($G267="2.中度",1,0)),IF($K267="部分工時",1,0),IF(基本工資設定!$B$3&gt;$L267,1,0)),1,0)</f>
        <v>0</v>
      </c>
    </row>
    <row r="268" spans="1:27" ht="14.25">
      <c r="A268" s="19">
        <f t="shared" si="5"/>
        <v>266</v>
      </c>
      <c r="B268" s="8"/>
      <c r="C268" s="8"/>
      <c r="D268" s="9"/>
      <c r="E268" s="8"/>
      <c r="F268" s="8"/>
      <c r="G268" s="8"/>
      <c r="H268" s="9"/>
      <c r="I268" s="9"/>
      <c r="J268" s="9"/>
      <c r="K268" s="8"/>
      <c r="L268" s="10"/>
      <c r="M268" s="19" t="b">
        <f t="shared" si="3"/>
        <v>0</v>
      </c>
      <c r="N268" s="19">
        <f>IF(AND($M268,IF($H268&lt;=DATE(身障定額檢核總表!$F$7,身障定額檢核總表!$F$8,1),1,0)),1,0)</f>
        <v>0</v>
      </c>
      <c r="O268" s="19">
        <f>IF(AND(ISBLANK($I268),$M268),1,IF($E268="1.公保",
IF($I268&gt;DATE(身障定額檢核總表!$F$7,身障定額檢核總表!$F$8,1),1,0),
IF($I268&gt;=DATE(身障定額檢核總表!$F$7,身障定額檢核總表!$F$8,1),1,0)))</f>
        <v>0</v>
      </c>
      <c r="P268" s="19">
        <f>IF(AND($M268,IF($J268&lt;=DATE(身障定額檢核總表!$F$7,身障定額檢核總表!$F$8,1),1,0)),1,0)</f>
        <v>0</v>
      </c>
      <c r="Q268" s="19">
        <f t="shared" si="4"/>
        <v>0</v>
      </c>
      <c r="R268" s="19">
        <f>IF(AND($Q268,OR(IF($G268="3.重度",1,0),IF($G268="4.極重度",1,0)),IF($K268="全時",1,0),IF($L268&gt;=基本工資設定!$B$2,1,0)),1,0)</f>
        <v>0</v>
      </c>
      <c r="S268" s="19">
        <f>IF(AND($Q268,OR(IF($G268="3.重度",1,0),IF($G268="4.極重度",1,0)),IF($K268="全時",1,0),IF(基本工資設定!$B$2&gt;$L268,1,0)),1,0)</f>
        <v>0</v>
      </c>
      <c r="T268" s="19">
        <f>IF(AND($Q268,OR(IF($G268="3.重度",1,0),IF($G268="4.極重度",1,0)),IF($K268="部分工時",1,0),IF($L268&gt;=基本工資設定!$B$2,1,0)),1,0)</f>
        <v>0</v>
      </c>
      <c r="U268" s="19">
        <f>IF(AND($Q268,OR(IF($G268="3.重度",1,0),IF($G268="4.極重度",1,0)),IF($K268="部分工時",1,0),IF(AND(基本工資設定!$B$2&gt;$L268,$L268&gt;=基本工資設定!$B$3),1,0)),1,0)</f>
        <v>0</v>
      </c>
      <c r="V268" s="19">
        <f>IF(AND($Q268,OR(IF($G268="3.重度",1,0),IF($G268="4.極重度",1,0)),IF($K268="部分工時",1,0),IF(基本工資設定!$B$3&gt;$L268,1,0)),1,0)</f>
        <v>0</v>
      </c>
      <c r="W268" s="19">
        <f>IF(AND($Q268,OR(IF($G268="1.輕度",1,0),IF($G268="2.中度",1,0)),IF($K268="全時",1,0),IF($L268&gt;=基本工資設定!$B$2,1,0)),1,0)</f>
        <v>0</v>
      </c>
      <c r="X268" s="19">
        <f>IF(AND($Q268,OR(IF($G268="1.輕度",1,0),IF($G268="2.中度",1,0)),IF($K268="全時",1,0),IF(基本工資設定!$B$2&gt;$L268,1,0)),1,0)</f>
        <v>0</v>
      </c>
      <c r="Y268" s="19">
        <f>IF(AND($Q268,OR(IF($G268="1.輕度",1,0),IF($G268="2.中度",1,0)),IF($K268="部分工時",1,0),IF($L268&gt;=基本工資設定!$B$2,1,0)),1,0)</f>
        <v>0</v>
      </c>
      <c r="Z268" s="19">
        <f>IF(AND($Q268,OR(IF($G268="1.輕度",1,0),IF($G268="2.中度",1,0)),IF($K268="部分工時",1,0),IF(AND(基本工資設定!$B$2&gt;$L268,$L268&gt;=基本工資設定!$B$3),1,0)),1,0)</f>
        <v>0</v>
      </c>
      <c r="AA268" s="19">
        <f>IF(AND($Q268,OR(IF($G268="1.輕度",1,0),IF($G268="2.中度",1,0)),IF($K268="部分工時",1,0),IF(基本工資設定!$B$3&gt;$L268,1,0)),1,0)</f>
        <v>0</v>
      </c>
    </row>
    <row r="269" spans="1:27" ht="14.25">
      <c r="A269" s="19">
        <f t="shared" si="5"/>
        <v>267</v>
      </c>
      <c r="B269" s="8"/>
      <c r="C269" s="8"/>
      <c r="D269" s="9"/>
      <c r="E269" s="8"/>
      <c r="F269" s="8"/>
      <c r="G269" s="8"/>
      <c r="H269" s="9"/>
      <c r="I269" s="9"/>
      <c r="J269" s="9"/>
      <c r="K269" s="8"/>
      <c r="L269" s="10"/>
      <c r="M269" s="19" t="b">
        <f t="shared" si="3"/>
        <v>0</v>
      </c>
      <c r="N269" s="19">
        <f>IF(AND($M269,IF($H269&lt;=DATE(身障定額檢核總表!$F$7,身障定額檢核總表!$F$8,1),1,0)),1,0)</f>
        <v>0</v>
      </c>
      <c r="O269" s="19">
        <f>IF(AND(ISBLANK($I269),$M269),1,IF($E269="1.公保",
IF($I269&gt;DATE(身障定額檢核總表!$F$7,身障定額檢核總表!$F$8,1),1,0),
IF($I269&gt;=DATE(身障定額檢核總表!$F$7,身障定額檢核總表!$F$8,1),1,0)))</f>
        <v>0</v>
      </c>
      <c r="P269" s="19">
        <f>IF(AND($M269,IF($J269&lt;=DATE(身障定額檢核總表!$F$7,身障定額檢核總表!$F$8,1),1,0)),1,0)</f>
        <v>0</v>
      </c>
      <c r="Q269" s="19">
        <f t="shared" si="4"/>
        <v>0</v>
      </c>
      <c r="R269" s="19">
        <f>IF(AND($Q269,OR(IF($G269="3.重度",1,0),IF($G269="4.極重度",1,0)),IF($K269="全時",1,0),IF($L269&gt;=基本工資設定!$B$2,1,0)),1,0)</f>
        <v>0</v>
      </c>
      <c r="S269" s="19">
        <f>IF(AND($Q269,OR(IF($G269="3.重度",1,0),IF($G269="4.極重度",1,0)),IF($K269="全時",1,0),IF(基本工資設定!$B$2&gt;$L269,1,0)),1,0)</f>
        <v>0</v>
      </c>
      <c r="T269" s="19">
        <f>IF(AND($Q269,OR(IF($G269="3.重度",1,0),IF($G269="4.極重度",1,0)),IF($K269="部分工時",1,0),IF($L269&gt;=基本工資設定!$B$2,1,0)),1,0)</f>
        <v>0</v>
      </c>
      <c r="U269" s="19">
        <f>IF(AND($Q269,OR(IF($G269="3.重度",1,0),IF($G269="4.極重度",1,0)),IF($K269="部分工時",1,0),IF(AND(基本工資設定!$B$2&gt;$L269,$L269&gt;=基本工資設定!$B$3),1,0)),1,0)</f>
        <v>0</v>
      </c>
      <c r="V269" s="19">
        <f>IF(AND($Q269,OR(IF($G269="3.重度",1,0),IF($G269="4.極重度",1,0)),IF($K269="部分工時",1,0),IF(基本工資設定!$B$3&gt;$L269,1,0)),1,0)</f>
        <v>0</v>
      </c>
      <c r="W269" s="19">
        <f>IF(AND($Q269,OR(IF($G269="1.輕度",1,0),IF($G269="2.中度",1,0)),IF($K269="全時",1,0),IF($L269&gt;=基本工資設定!$B$2,1,0)),1,0)</f>
        <v>0</v>
      </c>
      <c r="X269" s="19">
        <f>IF(AND($Q269,OR(IF($G269="1.輕度",1,0),IF($G269="2.中度",1,0)),IF($K269="全時",1,0),IF(基本工資設定!$B$2&gt;$L269,1,0)),1,0)</f>
        <v>0</v>
      </c>
      <c r="Y269" s="19">
        <f>IF(AND($Q269,OR(IF($G269="1.輕度",1,0),IF($G269="2.中度",1,0)),IF($K269="部分工時",1,0),IF($L269&gt;=基本工資設定!$B$2,1,0)),1,0)</f>
        <v>0</v>
      </c>
      <c r="Z269" s="19">
        <f>IF(AND($Q269,OR(IF($G269="1.輕度",1,0),IF($G269="2.中度",1,0)),IF($K269="部分工時",1,0),IF(AND(基本工資設定!$B$2&gt;$L269,$L269&gt;=基本工資設定!$B$3),1,0)),1,0)</f>
        <v>0</v>
      </c>
      <c r="AA269" s="19">
        <f>IF(AND($Q269,OR(IF($G269="1.輕度",1,0),IF($G269="2.中度",1,0)),IF($K269="部分工時",1,0),IF(基本工資設定!$B$3&gt;$L269,1,0)),1,0)</f>
        <v>0</v>
      </c>
    </row>
    <row r="270" spans="1:27" ht="14.25">
      <c r="A270" s="19">
        <f t="shared" si="5"/>
        <v>268</v>
      </c>
      <c r="B270" s="8"/>
      <c r="C270" s="8"/>
      <c r="D270" s="9"/>
      <c r="E270" s="8"/>
      <c r="F270" s="8"/>
      <c r="G270" s="8"/>
      <c r="H270" s="9"/>
      <c r="I270" s="9"/>
      <c r="J270" s="9"/>
      <c r="K270" s="8"/>
      <c r="L270" s="10"/>
      <c r="M270" s="19" t="b">
        <f t="shared" si="3"/>
        <v>0</v>
      </c>
      <c r="N270" s="19">
        <f>IF(AND($M270,IF($H270&lt;=DATE(身障定額檢核總表!$F$7,身障定額檢核總表!$F$8,1),1,0)),1,0)</f>
        <v>0</v>
      </c>
      <c r="O270" s="19">
        <f>IF(AND(ISBLANK($I270),$M270),1,IF($E270="1.公保",
IF($I270&gt;DATE(身障定額檢核總表!$F$7,身障定額檢核總表!$F$8,1),1,0),
IF($I270&gt;=DATE(身障定額檢核總表!$F$7,身障定額檢核總表!$F$8,1),1,0)))</f>
        <v>0</v>
      </c>
      <c r="P270" s="19">
        <f>IF(AND($M270,IF($J270&lt;=DATE(身障定額檢核總表!$F$7,身障定額檢核總表!$F$8,1),1,0)),1,0)</f>
        <v>0</v>
      </c>
      <c r="Q270" s="19">
        <f t="shared" si="4"/>
        <v>0</v>
      </c>
      <c r="R270" s="19">
        <f>IF(AND($Q270,OR(IF($G270="3.重度",1,0),IF($G270="4.極重度",1,0)),IF($K270="全時",1,0),IF($L270&gt;=基本工資設定!$B$2,1,0)),1,0)</f>
        <v>0</v>
      </c>
      <c r="S270" s="19">
        <f>IF(AND($Q270,OR(IF($G270="3.重度",1,0),IF($G270="4.極重度",1,0)),IF($K270="全時",1,0),IF(基本工資設定!$B$2&gt;$L270,1,0)),1,0)</f>
        <v>0</v>
      </c>
      <c r="T270" s="19">
        <f>IF(AND($Q270,OR(IF($G270="3.重度",1,0),IF($G270="4.極重度",1,0)),IF($K270="部分工時",1,0),IF($L270&gt;=基本工資設定!$B$2,1,0)),1,0)</f>
        <v>0</v>
      </c>
      <c r="U270" s="19">
        <f>IF(AND($Q270,OR(IF($G270="3.重度",1,0),IF($G270="4.極重度",1,0)),IF($K270="部分工時",1,0),IF(AND(基本工資設定!$B$2&gt;$L270,$L270&gt;=基本工資設定!$B$3),1,0)),1,0)</f>
        <v>0</v>
      </c>
      <c r="V270" s="19">
        <f>IF(AND($Q270,OR(IF($G270="3.重度",1,0),IF($G270="4.極重度",1,0)),IF($K270="部分工時",1,0),IF(基本工資設定!$B$3&gt;$L270,1,0)),1,0)</f>
        <v>0</v>
      </c>
      <c r="W270" s="19">
        <f>IF(AND($Q270,OR(IF($G270="1.輕度",1,0),IF($G270="2.中度",1,0)),IF($K270="全時",1,0),IF($L270&gt;=基本工資設定!$B$2,1,0)),1,0)</f>
        <v>0</v>
      </c>
      <c r="X270" s="19">
        <f>IF(AND($Q270,OR(IF($G270="1.輕度",1,0),IF($G270="2.中度",1,0)),IF($K270="全時",1,0),IF(基本工資設定!$B$2&gt;$L270,1,0)),1,0)</f>
        <v>0</v>
      </c>
      <c r="Y270" s="19">
        <f>IF(AND($Q270,OR(IF($G270="1.輕度",1,0),IF($G270="2.中度",1,0)),IF($K270="部分工時",1,0),IF($L270&gt;=基本工資設定!$B$2,1,0)),1,0)</f>
        <v>0</v>
      </c>
      <c r="Z270" s="19">
        <f>IF(AND($Q270,OR(IF($G270="1.輕度",1,0),IF($G270="2.中度",1,0)),IF($K270="部分工時",1,0),IF(AND(基本工資設定!$B$2&gt;$L270,$L270&gt;=基本工資設定!$B$3),1,0)),1,0)</f>
        <v>0</v>
      </c>
      <c r="AA270" s="19">
        <f>IF(AND($Q270,OR(IF($G270="1.輕度",1,0),IF($G270="2.中度",1,0)),IF($K270="部分工時",1,0),IF(基本工資設定!$B$3&gt;$L270,1,0)),1,0)</f>
        <v>0</v>
      </c>
    </row>
    <row r="271" spans="1:27" ht="14.25">
      <c r="A271" s="19">
        <f t="shared" si="5"/>
        <v>269</v>
      </c>
      <c r="B271" s="8"/>
      <c r="C271" s="8"/>
      <c r="D271" s="9"/>
      <c r="E271" s="8"/>
      <c r="F271" s="8"/>
      <c r="G271" s="8"/>
      <c r="H271" s="9"/>
      <c r="I271" s="9"/>
      <c r="J271" s="9"/>
      <c r="K271" s="8"/>
      <c r="L271" s="10"/>
      <c r="M271" s="19" t="b">
        <f t="shared" si="3"/>
        <v>0</v>
      </c>
      <c r="N271" s="19">
        <f>IF(AND($M271,IF($H271&lt;=DATE(身障定額檢核總表!$F$7,身障定額檢核總表!$F$8,1),1,0)),1,0)</f>
        <v>0</v>
      </c>
      <c r="O271" s="19">
        <f>IF(AND(ISBLANK($I271),$M271),1,IF($E271="1.公保",
IF($I271&gt;DATE(身障定額檢核總表!$F$7,身障定額檢核總表!$F$8,1),1,0),
IF($I271&gt;=DATE(身障定額檢核總表!$F$7,身障定額檢核總表!$F$8,1),1,0)))</f>
        <v>0</v>
      </c>
      <c r="P271" s="19">
        <f>IF(AND($M271,IF($J271&lt;=DATE(身障定額檢核總表!$F$7,身障定額檢核總表!$F$8,1),1,0)),1,0)</f>
        <v>0</v>
      </c>
      <c r="Q271" s="19">
        <f t="shared" si="4"/>
        <v>0</v>
      </c>
      <c r="R271" s="19">
        <f>IF(AND($Q271,OR(IF($G271="3.重度",1,0),IF($G271="4.極重度",1,0)),IF($K271="全時",1,0),IF($L271&gt;=基本工資設定!$B$2,1,0)),1,0)</f>
        <v>0</v>
      </c>
      <c r="S271" s="19">
        <f>IF(AND($Q271,OR(IF($G271="3.重度",1,0),IF($G271="4.極重度",1,0)),IF($K271="全時",1,0),IF(基本工資設定!$B$2&gt;$L271,1,0)),1,0)</f>
        <v>0</v>
      </c>
      <c r="T271" s="19">
        <f>IF(AND($Q271,OR(IF($G271="3.重度",1,0),IF($G271="4.極重度",1,0)),IF($K271="部分工時",1,0),IF($L271&gt;=基本工資設定!$B$2,1,0)),1,0)</f>
        <v>0</v>
      </c>
      <c r="U271" s="19">
        <f>IF(AND($Q271,OR(IF($G271="3.重度",1,0),IF($G271="4.極重度",1,0)),IF($K271="部分工時",1,0),IF(AND(基本工資設定!$B$2&gt;$L271,$L271&gt;=基本工資設定!$B$3),1,0)),1,0)</f>
        <v>0</v>
      </c>
      <c r="V271" s="19">
        <f>IF(AND($Q271,OR(IF($G271="3.重度",1,0),IF($G271="4.極重度",1,0)),IF($K271="部分工時",1,0),IF(基本工資設定!$B$3&gt;$L271,1,0)),1,0)</f>
        <v>0</v>
      </c>
      <c r="W271" s="19">
        <f>IF(AND($Q271,OR(IF($G271="1.輕度",1,0),IF($G271="2.中度",1,0)),IF($K271="全時",1,0),IF($L271&gt;=基本工資設定!$B$2,1,0)),1,0)</f>
        <v>0</v>
      </c>
      <c r="X271" s="19">
        <f>IF(AND($Q271,OR(IF($G271="1.輕度",1,0),IF($G271="2.中度",1,0)),IF($K271="全時",1,0),IF(基本工資設定!$B$2&gt;$L271,1,0)),1,0)</f>
        <v>0</v>
      </c>
      <c r="Y271" s="19">
        <f>IF(AND($Q271,OR(IF($G271="1.輕度",1,0),IF($G271="2.中度",1,0)),IF($K271="部分工時",1,0),IF($L271&gt;=基本工資設定!$B$2,1,0)),1,0)</f>
        <v>0</v>
      </c>
      <c r="Z271" s="19">
        <f>IF(AND($Q271,OR(IF($G271="1.輕度",1,0),IF($G271="2.中度",1,0)),IF($K271="部分工時",1,0),IF(AND(基本工資設定!$B$2&gt;$L271,$L271&gt;=基本工資設定!$B$3),1,0)),1,0)</f>
        <v>0</v>
      </c>
      <c r="AA271" s="19">
        <f>IF(AND($Q271,OR(IF($G271="1.輕度",1,0),IF($G271="2.中度",1,0)),IF($K271="部分工時",1,0),IF(基本工資設定!$B$3&gt;$L271,1,0)),1,0)</f>
        <v>0</v>
      </c>
    </row>
    <row r="272" spans="1:27" ht="14.25">
      <c r="A272" s="19">
        <f t="shared" si="5"/>
        <v>270</v>
      </c>
      <c r="B272" s="8"/>
      <c r="C272" s="8"/>
      <c r="D272" s="9"/>
      <c r="E272" s="8"/>
      <c r="F272" s="8"/>
      <c r="G272" s="8"/>
      <c r="H272" s="9"/>
      <c r="I272" s="9"/>
      <c r="J272" s="9"/>
      <c r="K272" s="8"/>
      <c r="L272" s="10"/>
      <c r="M272" s="19" t="b">
        <f t="shared" si="3"/>
        <v>0</v>
      </c>
      <c r="N272" s="19">
        <f>IF(AND($M272,IF($H272&lt;=DATE(身障定額檢核總表!$F$7,身障定額檢核總表!$F$8,1),1,0)),1,0)</f>
        <v>0</v>
      </c>
      <c r="O272" s="19">
        <f>IF(AND(ISBLANK($I272),$M272),1,IF($E272="1.公保",
IF($I272&gt;DATE(身障定額檢核總表!$F$7,身障定額檢核總表!$F$8,1),1,0),
IF($I272&gt;=DATE(身障定額檢核總表!$F$7,身障定額檢核總表!$F$8,1),1,0)))</f>
        <v>0</v>
      </c>
      <c r="P272" s="19">
        <f>IF(AND($M272,IF($J272&lt;=DATE(身障定額檢核總表!$F$7,身障定額檢核總表!$F$8,1),1,0)),1,0)</f>
        <v>0</v>
      </c>
      <c r="Q272" s="19">
        <f t="shared" si="4"/>
        <v>0</v>
      </c>
      <c r="R272" s="19">
        <f>IF(AND($Q272,OR(IF($G272="3.重度",1,0),IF($G272="4.極重度",1,0)),IF($K272="全時",1,0),IF($L272&gt;=基本工資設定!$B$2,1,0)),1,0)</f>
        <v>0</v>
      </c>
      <c r="S272" s="19">
        <f>IF(AND($Q272,OR(IF($G272="3.重度",1,0),IF($G272="4.極重度",1,0)),IF($K272="全時",1,0),IF(基本工資設定!$B$2&gt;$L272,1,0)),1,0)</f>
        <v>0</v>
      </c>
      <c r="T272" s="19">
        <f>IF(AND($Q272,OR(IF($G272="3.重度",1,0),IF($G272="4.極重度",1,0)),IF($K272="部分工時",1,0),IF($L272&gt;=基本工資設定!$B$2,1,0)),1,0)</f>
        <v>0</v>
      </c>
      <c r="U272" s="19">
        <f>IF(AND($Q272,OR(IF($G272="3.重度",1,0),IF($G272="4.極重度",1,0)),IF($K272="部分工時",1,0),IF(AND(基本工資設定!$B$2&gt;$L272,$L272&gt;=基本工資設定!$B$3),1,0)),1,0)</f>
        <v>0</v>
      </c>
      <c r="V272" s="19">
        <f>IF(AND($Q272,OR(IF($G272="3.重度",1,0),IF($G272="4.極重度",1,0)),IF($K272="部分工時",1,0),IF(基本工資設定!$B$3&gt;$L272,1,0)),1,0)</f>
        <v>0</v>
      </c>
      <c r="W272" s="19">
        <f>IF(AND($Q272,OR(IF($G272="1.輕度",1,0),IF($G272="2.中度",1,0)),IF($K272="全時",1,0),IF($L272&gt;=基本工資設定!$B$2,1,0)),1,0)</f>
        <v>0</v>
      </c>
      <c r="X272" s="19">
        <f>IF(AND($Q272,OR(IF($G272="1.輕度",1,0),IF($G272="2.中度",1,0)),IF($K272="全時",1,0),IF(基本工資設定!$B$2&gt;$L272,1,0)),1,0)</f>
        <v>0</v>
      </c>
      <c r="Y272" s="19">
        <f>IF(AND($Q272,OR(IF($G272="1.輕度",1,0),IF($G272="2.中度",1,0)),IF($K272="部分工時",1,0),IF($L272&gt;=基本工資設定!$B$2,1,0)),1,0)</f>
        <v>0</v>
      </c>
      <c r="Z272" s="19">
        <f>IF(AND($Q272,OR(IF($G272="1.輕度",1,0),IF($G272="2.中度",1,0)),IF($K272="部分工時",1,0),IF(AND(基本工資設定!$B$2&gt;$L272,$L272&gt;=基本工資設定!$B$3),1,0)),1,0)</f>
        <v>0</v>
      </c>
      <c r="AA272" s="19">
        <f>IF(AND($Q272,OR(IF($G272="1.輕度",1,0),IF($G272="2.中度",1,0)),IF($K272="部分工時",1,0),IF(基本工資設定!$B$3&gt;$L272,1,0)),1,0)</f>
        <v>0</v>
      </c>
    </row>
    <row r="273" spans="1:27" ht="14.25">
      <c r="A273" s="19">
        <f t="shared" si="5"/>
        <v>271</v>
      </c>
      <c r="B273" s="8"/>
      <c r="C273" s="8"/>
      <c r="D273" s="9"/>
      <c r="E273" s="8"/>
      <c r="F273" s="8"/>
      <c r="G273" s="8"/>
      <c r="H273" s="9"/>
      <c r="I273" s="9"/>
      <c r="J273" s="9"/>
      <c r="K273" s="8"/>
      <c r="L273" s="10"/>
      <c r="M273" s="19" t="b">
        <f t="shared" si="3"/>
        <v>0</v>
      </c>
      <c r="N273" s="19">
        <f>IF(AND($M273,IF($H273&lt;=DATE(身障定額檢核總表!$F$7,身障定額檢核總表!$F$8,1),1,0)),1,0)</f>
        <v>0</v>
      </c>
      <c r="O273" s="19">
        <f>IF(AND(ISBLANK($I273),$M273),1,IF($E273="1.公保",
IF($I273&gt;DATE(身障定額檢核總表!$F$7,身障定額檢核總表!$F$8,1),1,0),
IF($I273&gt;=DATE(身障定額檢核總表!$F$7,身障定額檢核總表!$F$8,1),1,0)))</f>
        <v>0</v>
      </c>
      <c r="P273" s="19">
        <f>IF(AND($M273,IF($J273&lt;=DATE(身障定額檢核總表!$F$7,身障定額檢核總表!$F$8,1),1,0)),1,0)</f>
        <v>0</v>
      </c>
      <c r="Q273" s="19">
        <f t="shared" si="4"/>
        <v>0</v>
      </c>
      <c r="R273" s="19">
        <f>IF(AND($Q273,OR(IF($G273="3.重度",1,0),IF($G273="4.極重度",1,0)),IF($K273="全時",1,0),IF($L273&gt;=基本工資設定!$B$2,1,0)),1,0)</f>
        <v>0</v>
      </c>
      <c r="S273" s="19">
        <f>IF(AND($Q273,OR(IF($G273="3.重度",1,0),IF($G273="4.極重度",1,0)),IF($K273="全時",1,0),IF(基本工資設定!$B$2&gt;$L273,1,0)),1,0)</f>
        <v>0</v>
      </c>
      <c r="T273" s="19">
        <f>IF(AND($Q273,OR(IF($G273="3.重度",1,0),IF($G273="4.極重度",1,0)),IF($K273="部分工時",1,0),IF($L273&gt;=基本工資設定!$B$2,1,0)),1,0)</f>
        <v>0</v>
      </c>
      <c r="U273" s="19">
        <f>IF(AND($Q273,OR(IF($G273="3.重度",1,0),IF($G273="4.極重度",1,0)),IF($K273="部分工時",1,0),IF(AND(基本工資設定!$B$2&gt;$L273,$L273&gt;=基本工資設定!$B$3),1,0)),1,0)</f>
        <v>0</v>
      </c>
      <c r="V273" s="19">
        <f>IF(AND($Q273,OR(IF($G273="3.重度",1,0),IF($G273="4.極重度",1,0)),IF($K273="部分工時",1,0),IF(基本工資設定!$B$3&gt;$L273,1,0)),1,0)</f>
        <v>0</v>
      </c>
      <c r="W273" s="19">
        <f>IF(AND($Q273,OR(IF($G273="1.輕度",1,0),IF($G273="2.中度",1,0)),IF($K273="全時",1,0),IF($L273&gt;=基本工資設定!$B$2,1,0)),1,0)</f>
        <v>0</v>
      </c>
      <c r="X273" s="19">
        <f>IF(AND($Q273,OR(IF($G273="1.輕度",1,0),IF($G273="2.中度",1,0)),IF($K273="全時",1,0),IF(基本工資設定!$B$2&gt;$L273,1,0)),1,0)</f>
        <v>0</v>
      </c>
      <c r="Y273" s="19">
        <f>IF(AND($Q273,OR(IF($G273="1.輕度",1,0),IF($G273="2.中度",1,0)),IF($K273="部分工時",1,0),IF($L273&gt;=基本工資設定!$B$2,1,0)),1,0)</f>
        <v>0</v>
      </c>
      <c r="Z273" s="19">
        <f>IF(AND($Q273,OR(IF($G273="1.輕度",1,0),IF($G273="2.中度",1,0)),IF($K273="部分工時",1,0),IF(AND(基本工資設定!$B$2&gt;$L273,$L273&gt;=基本工資設定!$B$3),1,0)),1,0)</f>
        <v>0</v>
      </c>
      <c r="AA273" s="19">
        <f>IF(AND($Q273,OR(IF($G273="1.輕度",1,0),IF($G273="2.中度",1,0)),IF($K273="部分工時",1,0),IF(基本工資設定!$B$3&gt;$L273,1,0)),1,0)</f>
        <v>0</v>
      </c>
    </row>
    <row r="274" spans="1:27" ht="14.25">
      <c r="A274" s="19">
        <f t="shared" si="5"/>
        <v>272</v>
      </c>
      <c r="B274" s="8"/>
      <c r="C274" s="8"/>
      <c r="D274" s="9"/>
      <c r="E274" s="8"/>
      <c r="F274" s="8"/>
      <c r="G274" s="8"/>
      <c r="H274" s="9"/>
      <c r="I274" s="9"/>
      <c r="J274" s="9"/>
      <c r="K274" s="8"/>
      <c r="L274" s="10"/>
      <c r="M274" s="19" t="b">
        <f t="shared" si="3"/>
        <v>0</v>
      </c>
      <c r="N274" s="19">
        <f>IF(AND($M274,IF($H274&lt;=DATE(身障定額檢核總表!$F$7,身障定額檢核總表!$F$8,1),1,0)),1,0)</f>
        <v>0</v>
      </c>
      <c r="O274" s="19">
        <f>IF(AND(ISBLANK($I274),$M274),1,IF($E274="1.公保",
IF($I274&gt;DATE(身障定額檢核總表!$F$7,身障定額檢核總表!$F$8,1),1,0),
IF($I274&gt;=DATE(身障定額檢核總表!$F$7,身障定額檢核總表!$F$8,1),1,0)))</f>
        <v>0</v>
      </c>
      <c r="P274" s="19">
        <f>IF(AND($M274,IF($J274&lt;=DATE(身障定額檢核總表!$F$7,身障定額檢核總表!$F$8,1),1,0)),1,0)</f>
        <v>0</v>
      </c>
      <c r="Q274" s="19">
        <f t="shared" si="4"/>
        <v>0</v>
      </c>
      <c r="R274" s="19">
        <f>IF(AND($Q274,OR(IF($G274="3.重度",1,0),IF($G274="4.極重度",1,0)),IF($K274="全時",1,0),IF($L274&gt;=基本工資設定!$B$2,1,0)),1,0)</f>
        <v>0</v>
      </c>
      <c r="S274" s="19">
        <f>IF(AND($Q274,OR(IF($G274="3.重度",1,0),IF($G274="4.極重度",1,0)),IF($K274="全時",1,0),IF(基本工資設定!$B$2&gt;$L274,1,0)),1,0)</f>
        <v>0</v>
      </c>
      <c r="T274" s="19">
        <f>IF(AND($Q274,OR(IF($G274="3.重度",1,0),IF($G274="4.極重度",1,0)),IF($K274="部分工時",1,0),IF($L274&gt;=基本工資設定!$B$2,1,0)),1,0)</f>
        <v>0</v>
      </c>
      <c r="U274" s="19">
        <f>IF(AND($Q274,OR(IF($G274="3.重度",1,0),IF($G274="4.極重度",1,0)),IF($K274="部分工時",1,0),IF(AND(基本工資設定!$B$2&gt;$L274,$L274&gt;=基本工資設定!$B$3),1,0)),1,0)</f>
        <v>0</v>
      </c>
      <c r="V274" s="19">
        <f>IF(AND($Q274,OR(IF($G274="3.重度",1,0),IF($G274="4.極重度",1,0)),IF($K274="部分工時",1,0),IF(基本工資設定!$B$3&gt;$L274,1,0)),1,0)</f>
        <v>0</v>
      </c>
      <c r="W274" s="19">
        <f>IF(AND($Q274,OR(IF($G274="1.輕度",1,0),IF($G274="2.中度",1,0)),IF($K274="全時",1,0),IF($L274&gt;=基本工資設定!$B$2,1,0)),1,0)</f>
        <v>0</v>
      </c>
      <c r="X274" s="19">
        <f>IF(AND($Q274,OR(IF($G274="1.輕度",1,0),IF($G274="2.中度",1,0)),IF($K274="全時",1,0),IF(基本工資設定!$B$2&gt;$L274,1,0)),1,0)</f>
        <v>0</v>
      </c>
      <c r="Y274" s="19">
        <f>IF(AND($Q274,OR(IF($G274="1.輕度",1,0),IF($G274="2.中度",1,0)),IF($K274="部分工時",1,0),IF($L274&gt;=基本工資設定!$B$2,1,0)),1,0)</f>
        <v>0</v>
      </c>
      <c r="Z274" s="19">
        <f>IF(AND($Q274,OR(IF($G274="1.輕度",1,0),IF($G274="2.中度",1,0)),IF($K274="部分工時",1,0),IF(AND(基本工資設定!$B$2&gt;$L274,$L274&gt;=基本工資設定!$B$3),1,0)),1,0)</f>
        <v>0</v>
      </c>
      <c r="AA274" s="19">
        <f>IF(AND($Q274,OR(IF($G274="1.輕度",1,0),IF($G274="2.中度",1,0)),IF($K274="部分工時",1,0),IF(基本工資設定!$B$3&gt;$L274,1,0)),1,0)</f>
        <v>0</v>
      </c>
    </row>
    <row r="275" spans="1:27" ht="14.25">
      <c r="A275" s="19">
        <f t="shared" si="5"/>
        <v>273</v>
      </c>
      <c r="B275" s="8"/>
      <c r="C275" s="8"/>
      <c r="D275" s="9"/>
      <c r="E275" s="8"/>
      <c r="F275" s="8"/>
      <c r="G275" s="8"/>
      <c r="H275" s="9"/>
      <c r="I275" s="9"/>
      <c r="J275" s="9"/>
      <c r="K275" s="8"/>
      <c r="L275" s="10"/>
      <c r="M275" s="19" t="b">
        <f t="shared" si="3"/>
        <v>0</v>
      </c>
      <c r="N275" s="19">
        <f>IF(AND($M275,IF($H275&lt;=DATE(身障定額檢核總表!$F$7,身障定額檢核總表!$F$8,1),1,0)),1,0)</f>
        <v>0</v>
      </c>
      <c r="O275" s="19">
        <f>IF(AND(ISBLANK($I275),$M275),1,IF($E275="1.公保",
IF($I275&gt;DATE(身障定額檢核總表!$F$7,身障定額檢核總表!$F$8,1),1,0),
IF($I275&gt;=DATE(身障定額檢核總表!$F$7,身障定額檢核總表!$F$8,1),1,0)))</f>
        <v>0</v>
      </c>
      <c r="P275" s="19">
        <f>IF(AND($M275,IF($J275&lt;=DATE(身障定額檢核總表!$F$7,身障定額檢核總表!$F$8,1),1,0)),1,0)</f>
        <v>0</v>
      </c>
      <c r="Q275" s="19">
        <f t="shared" si="4"/>
        <v>0</v>
      </c>
      <c r="R275" s="19">
        <f>IF(AND($Q275,OR(IF($G275="3.重度",1,0),IF($G275="4.極重度",1,0)),IF($K275="全時",1,0),IF($L275&gt;=基本工資設定!$B$2,1,0)),1,0)</f>
        <v>0</v>
      </c>
      <c r="S275" s="19">
        <f>IF(AND($Q275,OR(IF($G275="3.重度",1,0),IF($G275="4.極重度",1,0)),IF($K275="全時",1,0),IF(基本工資設定!$B$2&gt;$L275,1,0)),1,0)</f>
        <v>0</v>
      </c>
      <c r="T275" s="19">
        <f>IF(AND($Q275,OR(IF($G275="3.重度",1,0),IF($G275="4.極重度",1,0)),IF($K275="部分工時",1,0),IF($L275&gt;=基本工資設定!$B$2,1,0)),1,0)</f>
        <v>0</v>
      </c>
      <c r="U275" s="19">
        <f>IF(AND($Q275,OR(IF($G275="3.重度",1,0),IF($G275="4.極重度",1,0)),IF($K275="部分工時",1,0),IF(AND(基本工資設定!$B$2&gt;$L275,$L275&gt;=基本工資設定!$B$3),1,0)),1,0)</f>
        <v>0</v>
      </c>
      <c r="V275" s="19">
        <f>IF(AND($Q275,OR(IF($G275="3.重度",1,0),IF($G275="4.極重度",1,0)),IF($K275="部分工時",1,0),IF(基本工資設定!$B$3&gt;$L275,1,0)),1,0)</f>
        <v>0</v>
      </c>
      <c r="W275" s="19">
        <f>IF(AND($Q275,OR(IF($G275="1.輕度",1,0),IF($G275="2.中度",1,0)),IF($K275="全時",1,0),IF($L275&gt;=基本工資設定!$B$2,1,0)),1,0)</f>
        <v>0</v>
      </c>
      <c r="X275" s="19">
        <f>IF(AND($Q275,OR(IF($G275="1.輕度",1,0),IF($G275="2.中度",1,0)),IF($K275="全時",1,0),IF(基本工資設定!$B$2&gt;$L275,1,0)),1,0)</f>
        <v>0</v>
      </c>
      <c r="Y275" s="19">
        <f>IF(AND($Q275,OR(IF($G275="1.輕度",1,0),IF($G275="2.中度",1,0)),IF($K275="部分工時",1,0),IF($L275&gt;=基本工資設定!$B$2,1,0)),1,0)</f>
        <v>0</v>
      </c>
      <c r="Z275" s="19">
        <f>IF(AND($Q275,OR(IF($G275="1.輕度",1,0),IF($G275="2.中度",1,0)),IF($K275="部分工時",1,0),IF(AND(基本工資設定!$B$2&gt;$L275,$L275&gt;=基本工資設定!$B$3),1,0)),1,0)</f>
        <v>0</v>
      </c>
      <c r="AA275" s="19">
        <f>IF(AND($Q275,OR(IF($G275="1.輕度",1,0),IF($G275="2.中度",1,0)),IF($K275="部分工時",1,0),IF(基本工資設定!$B$3&gt;$L275,1,0)),1,0)</f>
        <v>0</v>
      </c>
    </row>
    <row r="276" spans="1:27" ht="14.25">
      <c r="A276" s="19">
        <f t="shared" si="5"/>
        <v>274</v>
      </c>
      <c r="B276" s="8"/>
      <c r="C276" s="8"/>
      <c r="D276" s="9"/>
      <c r="E276" s="8"/>
      <c r="F276" s="8"/>
      <c r="G276" s="8"/>
      <c r="H276" s="9"/>
      <c r="I276" s="9"/>
      <c r="J276" s="9"/>
      <c r="K276" s="8"/>
      <c r="L276" s="10"/>
      <c r="M276" s="19" t="b">
        <f t="shared" si="3"/>
        <v>0</v>
      </c>
      <c r="N276" s="19">
        <f>IF(AND($M276,IF($H276&lt;=DATE(身障定額檢核總表!$F$7,身障定額檢核總表!$F$8,1),1,0)),1,0)</f>
        <v>0</v>
      </c>
      <c r="O276" s="19">
        <f>IF(AND(ISBLANK($I276),$M276),1,IF($E276="1.公保",
IF($I276&gt;DATE(身障定額檢核總表!$F$7,身障定額檢核總表!$F$8,1),1,0),
IF($I276&gt;=DATE(身障定額檢核總表!$F$7,身障定額檢核總表!$F$8,1),1,0)))</f>
        <v>0</v>
      </c>
      <c r="P276" s="19">
        <f>IF(AND($M276,IF($J276&lt;=DATE(身障定額檢核總表!$F$7,身障定額檢核總表!$F$8,1),1,0)),1,0)</f>
        <v>0</v>
      </c>
      <c r="Q276" s="19">
        <f t="shared" si="4"/>
        <v>0</v>
      </c>
      <c r="R276" s="19">
        <f>IF(AND($Q276,OR(IF($G276="3.重度",1,0),IF($G276="4.極重度",1,0)),IF($K276="全時",1,0),IF($L276&gt;=基本工資設定!$B$2,1,0)),1,0)</f>
        <v>0</v>
      </c>
      <c r="S276" s="19">
        <f>IF(AND($Q276,OR(IF($G276="3.重度",1,0),IF($G276="4.極重度",1,0)),IF($K276="全時",1,0),IF(基本工資設定!$B$2&gt;$L276,1,0)),1,0)</f>
        <v>0</v>
      </c>
      <c r="T276" s="19">
        <f>IF(AND($Q276,OR(IF($G276="3.重度",1,0),IF($G276="4.極重度",1,0)),IF($K276="部分工時",1,0),IF($L276&gt;=基本工資設定!$B$2,1,0)),1,0)</f>
        <v>0</v>
      </c>
      <c r="U276" s="19">
        <f>IF(AND($Q276,OR(IF($G276="3.重度",1,0),IF($G276="4.極重度",1,0)),IF($K276="部分工時",1,0),IF(AND(基本工資設定!$B$2&gt;$L276,$L276&gt;=基本工資設定!$B$3),1,0)),1,0)</f>
        <v>0</v>
      </c>
      <c r="V276" s="19">
        <f>IF(AND($Q276,OR(IF($G276="3.重度",1,0),IF($G276="4.極重度",1,0)),IF($K276="部分工時",1,0),IF(基本工資設定!$B$3&gt;$L276,1,0)),1,0)</f>
        <v>0</v>
      </c>
      <c r="W276" s="19">
        <f>IF(AND($Q276,OR(IF($G276="1.輕度",1,0),IF($G276="2.中度",1,0)),IF($K276="全時",1,0),IF($L276&gt;=基本工資設定!$B$2,1,0)),1,0)</f>
        <v>0</v>
      </c>
      <c r="X276" s="19">
        <f>IF(AND($Q276,OR(IF($G276="1.輕度",1,0),IF($G276="2.中度",1,0)),IF($K276="全時",1,0),IF(基本工資設定!$B$2&gt;$L276,1,0)),1,0)</f>
        <v>0</v>
      </c>
      <c r="Y276" s="19">
        <f>IF(AND($Q276,OR(IF($G276="1.輕度",1,0),IF($G276="2.中度",1,0)),IF($K276="部分工時",1,0),IF($L276&gt;=基本工資設定!$B$2,1,0)),1,0)</f>
        <v>0</v>
      </c>
      <c r="Z276" s="19">
        <f>IF(AND($Q276,OR(IF($G276="1.輕度",1,0),IF($G276="2.中度",1,0)),IF($K276="部分工時",1,0),IF(AND(基本工資設定!$B$2&gt;$L276,$L276&gt;=基本工資設定!$B$3),1,0)),1,0)</f>
        <v>0</v>
      </c>
      <c r="AA276" s="19">
        <f>IF(AND($Q276,OR(IF($G276="1.輕度",1,0),IF($G276="2.中度",1,0)),IF($K276="部分工時",1,0),IF(基本工資設定!$B$3&gt;$L276,1,0)),1,0)</f>
        <v>0</v>
      </c>
    </row>
    <row r="277" spans="1:27" ht="14.25">
      <c r="A277" s="19">
        <f t="shared" si="5"/>
        <v>275</v>
      </c>
      <c r="B277" s="8"/>
      <c r="C277" s="8"/>
      <c r="D277" s="9"/>
      <c r="E277" s="8"/>
      <c r="F277" s="8"/>
      <c r="G277" s="8"/>
      <c r="H277" s="9"/>
      <c r="I277" s="9"/>
      <c r="J277" s="9"/>
      <c r="K277" s="8"/>
      <c r="L277" s="10"/>
      <c r="M277" s="19" t="b">
        <f t="shared" si="3"/>
        <v>0</v>
      </c>
      <c r="N277" s="19">
        <f>IF(AND($M277,IF($H277&lt;=DATE(身障定額檢核總表!$F$7,身障定額檢核總表!$F$8,1),1,0)),1,0)</f>
        <v>0</v>
      </c>
      <c r="O277" s="19">
        <f>IF(AND(ISBLANK($I277),$M277),1,IF($E277="1.公保",
IF($I277&gt;DATE(身障定額檢核總表!$F$7,身障定額檢核總表!$F$8,1),1,0),
IF($I277&gt;=DATE(身障定額檢核總表!$F$7,身障定額檢核總表!$F$8,1),1,0)))</f>
        <v>0</v>
      </c>
      <c r="P277" s="19">
        <f>IF(AND($M277,IF($J277&lt;=DATE(身障定額檢核總表!$F$7,身障定額檢核總表!$F$8,1),1,0)),1,0)</f>
        <v>0</v>
      </c>
      <c r="Q277" s="19">
        <f t="shared" si="4"/>
        <v>0</v>
      </c>
      <c r="R277" s="19">
        <f>IF(AND($Q277,OR(IF($G277="3.重度",1,0),IF($G277="4.極重度",1,0)),IF($K277="全時",1,0),IF($L277&gt;=基本工資設定!$B$2,1,0)),1,0)</f>
        <v>0</v>
      </c>
      <c r="S277" s="19">
        <f>IF(AND($Q277,OR(IF($G277="3.重度",1,0),IF($G277="4.極重度",1,0)),IF($K277="全時",1,0),IF(基本工資設定!$B$2&gt;$L277,1,0)),1,0)</f>
        <v>0</v>
      </c>
      <c r="T277" s="19">
        <f>IF(AND($Q277,OR(IF($G277="3.重度",1,0),IF($G277="4.極重度",1,0)),IF($K277="部分工時",1,0),IF($L277&gt;=基本工資設定!$B$2,1,0)),1,0)</f>
        <v>0</v>
      </c>
      <c r="U277" s="19">
        <f>IF(AND($Q277,OR(IF($G277="3.重度",1,0),IF($G277="4.極重度",1,0)),IF($K277="部分工時",1,0),IF(AND(基本工資設定!$B$2&gt;$L277,$L277&gt;=基本工資設定!$B$3),1,0)),1,0)</f>
        <v>0</v>
      </c>
      <c r="V277" s="19">
        <f>IF(AND($Q277,OR(IF($G277="3.重度",1,0),IF($G277="4.極重度",1,0)),IF($K277="部分工時",1,0),IF(基本工資設定!$B$3&gt;$L277,1,0)),1,0)</f>
        <v>0</v>
      </c>
      <c r="W277" s="19">
        <f>IF(AND($Q277,OR(IF($G277="1.輕度",1,0),IF($G277="2.中度",1,0)),IF($K277="全時",1,0),IF($L277&gt;=基本工資設定!$B$2,1,0)),1,0)</f>
        <v>0</v>
      </c>
      <c r="X277" s="19">
        <f>IF(AND($Q277,OR(IF($G277="1.輕度",1,0),IF($G277="2.中度",1,0)),IF($K277="全時",1,0),IF(基本工資設定!$B$2&gt;$L277,1,0)),1,0)</f>
        <v>0</v>
      </c>
      <c r="Y277" s="19">
        <f>IF(AND($Q277,OR(IF($G277="1.輕度",1,0),IF($G277="2.中度",1,0)),IF($K277="部分工時",1,0),IF($L277&gt;=基本工資設定!$B$2,1,0)),1,0)</f>
        <v>0</v>
      </c>
      <c r="Z277" s="19">
        <f>IF(AND($Q277,OR(IF($G277="1.輕度",1,0),IF($G277="2.中度",1,0)),IF($K277="部分工時",1,0),IF(AND(基本工資設定!$B$2&gt;$L277,$L277&gt;=基本工資設定!$B$3),1,0)),1,0)</f>
        <v>0</v>
      </c>
      <c r="AA277" s="19">
        <f>IF(AND($Q277,OR(IF($G277="1.輕度",1,0),IF($G277="2.中度",1,0)),IF($K277="部分工時",1,0),IF(基本工資設定!$B$3&gt;$L277,1,0)),1,0)</f>
        <v>0</v>
      </c>
    </row>
    <row r="278" spans="1:27" ht="14.25">
      <c r="A278" s="19">
        <f t="shared" si="5"/>
        <v>276</v>
      </c>
      <c r="B278" s="8"/>
      <c r="C278" s="8"/>
      <c r="D278" s="9"/>
      <c r="E278" s="8"/>
      <c r="F278" s="8"/>
      <c r="G278" s="8"/>
      <c r="H278" s="9"/>
      <c r="I278" s="9"/>
      <c r="J278" s="9"/>
      <c r="K278" s="8"/>
      <c r="L278" s="10"/>
      <c r="M278" s="19" t="b">
        <f t="shared" si="3"/>
        <v>0</v>
      </c>
      <c r="N278" s="19">
        <f>IF(AND($M278,IF($H278&lt;=DATE(身障定額檢核總表!$F$7,身障定額檢核總表!$F$8,1),1,0)),1,0)</f>
        <v>0</v>
      </c>
      <c r="O278" s="19">
        <f>IF(AND(ISBLANK($I278),$M278),1,IF($E278="1.公保",
IF($I278&gt;DATE(身障定額檢核總表!$F$7,身障定額檢核總表!$F$8,1),1,0),
IF($I278&gt;=DATE(身障定額檢核總表!$F$7,身障定額檢核總表!$F$8,1),1,0)))</f>
        <v>0</v>
      </c>
      <c r="P278" s="19">
        <f>IF(AND($M278,IF($J278&lt;=DATE(身障定額檢核總表!$F$7,身障定額檢核總表!$F$8,1),1,0)),1,0)</f>
        <v>0</v>
      </c>
      <c r="Q278" s="19">
        <f t="shared" si="4"/>
        <v>0</v>
      </c>
      <c r="R278" s="19">
        <f>IF(AND($Q278,OR(IF($G278="3.重度",1,0),IF($G278="4.極重度",1,0)),IF($K278="全時",1,0),IF($L278&gt;=基本工資設定!$B$2,1,0)),1,0)</f>
        <v>0</v>
      </c>
      <c r="S278" s="19">
        <f>IF(AND($Q278,OR(IF($G278="3.重度",1,0),IF($G278="4.極重度",1,0)),IF($K278="全時",1,0),IF(基本工資設定!$B$2&gt;$L278,1,0)),1,0)</f>
        <v>0</v>
      </c>
      <c r="T278" s="19">
        <f>IF(AND($Q278,OR(IF($G278="3.重度",1,0),IF($G278="4.極重度",1,0)),IF($K278="部分工時",1,0),IF($L278&gt;=基本工資設定!$B$2,1,0)),1,0)</f>
        <v>0</v>
      </c>
      <c r="U278" s="19">
        <f>IF(AND($Q278,OR(IF($G278="3.重度",1,0),IF($G278="4.極重度",1,0)),IF($K278="部分工時",1,0),IF(AND(基本工資設定!$B$2&gt;$L278,$L278&gt;=基本工資設定!$B$3),1,0)),1,0)</f>
        <v>0</v>
      </c>
      <c r="V278" s="19">
        <f>IF(AND($Q278,OR(IF($G278="3.重度",1,0),IF($G278="4.極重度",1,0)),IF($K278="部分工時",1,0),IF(基本工資設定!$B$3&gt;$L278,1,0)),1,0)</f>
        <v>0</v>
      </c>
      <c r="W278" s="19">
        <f>IF(AND($Q278,OR(IF($G278="1.輕度",1,0),IF($G278="2.中度",1,0)),IF($K278="全時",1,0),IF($L278&gt;=基本工資設定!$B$2,1,0)),1,0)</f>
        <v>0</v>
      </c>
      <c r="X278" s="19">
        <f>IF(AND($Q278,OR(IF($G278="1.輕度",1,0),IF($G278="2.中度",1,0)),IF($K278="全時",1,0),IF(基本工資設定!$B$2&gt;$L278,1,0)),1,0)</f>
        <v>0</v>
      </c>
      <c r="Y278" s="19">
        <f>IF(AND($Q278,OR(IF($G278="1.輕度",1,0),IF($G278="2.中度",1,0)),IF($K278="部分工時",1,0),IF($L278&gt;=基本工資設定!$B$2,1,0)),1,0)</f>
        <v>0</v>
      </c>
      <c r="Z278" s="19">
        <f>IF(AND($Q278,OR(IF($G278="1.輕度",1,0),IF($G278="2.中度",1,0)),IF($K278="部分工時",1,0),IF(AND(基本工資設定!$B$2&gt;$L278,$L278&gt;=基本工資設定!$B$3),1,0)),1,0)</f>
        <v>0</v>
      </c>
      <c r="AA278" s="19">
        <f>IF(AND($Q278,OR(IF($G278="1.輕度",1,0),IF($G278="2.中度",1,0)),IF($K278="部分工時",1,0),IF(基本工資設定!$B$3&gt;$L278,1,0)),1,0)</f>
        <v>0</v>
      </c>
    </row>
    <row r="279" spans="1:27" ht="14.25">
      <c r="A279" s="19">
        <f t="shared" si="5"/>
        <v>277</v>
      </c>
      <c r="B279" s="8"/>
      <c r="C279" s="8"/>
      <c r="D279" s="9"/>
      <c r="E279" s="8"/>
      <c r="F279" s="8"/>
      <c r="G279" s="8"/>
      <c r="H279" s="9"/>
      <c r="I279" s="9"/>
      <c r="J279" s="9"/>
      <c r="K279" s="8"/>
      <c r="L279" s="10"/>
      <c r="M279" s="19" t="b">
        <f t="shared" si="3"/>
        <v>0</v>
      </c>
      <c r="N279" s="19">
        <f>IF(AND($M279,IF($H279&lt;=DATE(身障定額檢核總表!$F$7,身障定額檢核總表!$F$8,1),1,0)),1,0)</f>
        <v>0</v>
      </c>
      <c r="O279" s="19">
        <f>IF(AND(ISBLANK($I279),$M279),1,IF($E279="1.公保",
IF($I279&gt;DATE(身障定額檢核總表!$F$7,身障定額檢核總表!$F$8,1),1,0),
IF($I279&gt;=DATE(身障定額檢核總表!$F$7,身障定額檢核總表!$F$8,1),1,0)))</f>
        <v>0</v>
      </c>
      <c r="P279" s="19">
        <f>IF(AND($M279,IF($J279&lt;=DATE(身障定額檢核總表!$F$7,身障定額檢核總表!$F$8,1),1,0)),1,0)</f>
        <v>0</v>
      </c>
      <c r="Q279" s="19">
        <f t="shared" si="4"/>
        <v>0</v>
      </c>
      <c r="R279" s="19">
        <f>IF(AND($Q279,OR(IF($G279="3.重度",1,0),IF($G279="4.極重度",1,0)),IF($K279="全時",1,0),IF($L279&gt;=基本工資設定!$B$2,1,0)),1,0)</f>
        <v>0</v>
      </c>
      <c r="S279" s="19">
        <f>IF(AND($Q279,OR(IF($G279="3.重度",1,0),IF($G279="4.極重度",1,0)),IF($K279="全時",1,0),IF(基本工資設定!$B$2&gt;$L279,1,0)),1,0)</f>
        <v>0</v>
      </c>
      <c r="T279" s="19">
        <f>IF(AND($Q279,OR(IF($G279="3.重度",1,0),IF($G279="4.極重度",1,0)),IF($K279="部分工時",1,0),IF($L279&gt;=基本工資設定!$B$2,1,0)),1,0)</f>
        <v>0</v>
      </c>
      <c r="U279" s="19">
        <f>IF(AND($Q279,OR(IF($G279="3.重度",1,0),IF($G279="4.極重度",1,0)),IF($K279="部分工時",1,0),IF(AND(基本工資設定!$B$2&gt;$L279,$L279&gt;=基本工資設定!$B$3),1,0)),1,0)</f>
        <v>0</v>
      </c>
      <c r="V279" s="19">
        <f>IF(AND($Q279,OR(IF($G279="3.重度",1,0),IF($G279="4.極重度",1,0)),IF($K279="部分工時",1,0),IF(基本工資設定!$B$3&gt;$L279,1,0)),1,0)</f>
        <v>0</v>
      </c>
      <c r="W279" s="19">
        <f>IF(AND($Q279,OR(IF($G279="1.輕度",1,0),IF($G279="2.中度",1,0)),IF($K279="全時",1,0),IF($L279&gt;=基本工資設定!$B$2,1,0)),1,0)</f>
        <v>0</v>
      </c>
      <c r="X279" s="19">
        <f>IF(AND($Q279,OR(IF($G279="1.輕度",1,0),IF($G279="2.中度",1,0)),IF($K279="全時",1,0),IF(基本工資設定!$B$2&gt;$L279,1,0)),1,0)</f>
        <v>0</v>
      </c>
      <c r="Y279" s="19">
        <f>IF(AND($Q279,OR(IF($G279="1.輕度",1,0),IF($G279="2.中度",1,0)),IF($K279="部分工時",1,0),IF($L279&gt;=基本工資設定!$B$2,1,0)),1,0)</f>
        <v>0</v>
      </c>
      <c r="Z279" s="19">
        <f>IF(AND($Q279,OR(IF($G279="1.輕度",1,0),IF($G279="2.中度",1,0)),IF($K279="部分工時",1,0),IF(AND(基本工資設定!$B$2&gt;$L279,$L279&gt;=基本工資設定!$B$3),1,0)),1,0)</f>
        <v>0</v>
      </c>
      <c r="AA279" s="19">
        <f>IF(AND($Q279,OR(IF($G279="1.輕度",1,0),IF($G279="2.中度",1,0)),IF($K279="部分工時",1,0),IF(基本工資設定!$B$3&gt;$L279,1,0)),1,0)</f>
        <v>0</v>
      </c>
    </row>
    <row r="280" spans="1:27" ht="14.25">
      <c r="A280" s="19">
        <f t="shared" si="5"/>
        <v>278</v>
      </c>
      <c r="B280" s="8"/>
      <c r="C280" s="8"/>
      <c r="D280" s="9"/>
      <c r="E280" s="8"/>
      <c r="F280" s="8"/>
      <c r="G280" s="8"/>
      <c r="H280" s="9"/>
      <c r="I280" s="9"/>
      <c r="J280" s="9"/>
      <c r="K280" s="8"/>
      <c r="L280" s="10"/>
      <c r="M280" s="19" t="b">
        <f t="shared" si="3"/>
        <v>0</v>
      </c>
      <c r="N280" s="19">
        <f>IF(AND($M280,IF($H280&lt;=DATE(身障定額檢核總表!$F$7,身障定額檢核總表!$F$8,1),1,0)),1,0)</f>
        <v>0</v>
      </c>
      <c r="O280" s="19">
        <f>IF(AND(ISBLANK($I280),$M280),1,IF($E280="1.公保",
IF($I280&gt;DATE(身障定額檢核總表!$F$7,身障定額檢核總表!$F$8,1),1,0),
IF($I280&gt;=DATE(身障定額檢核總表!$F$7,身障定額檢核總表!$F$8,1),1,0)))</f>
        <v>0</v>
      </c>
      <c r="P280" s="19">
        <f>IF(AND($M280,IF($J280&lt;=DATE(身障定額檢核總表!$F$7,身障定額檢核總表!$F$8,1),1,0)),1,0)</f>
        <v>0</v>
      </c>
      <c r="Q280" s="19">
        <f t="shared" si="4"/>
        <v>0</v>
      </c>
      <c r="R280" s="19">
        <f>IF(AND($Q280,OR(IF($G280="3.重度",1,0),IF($G280="4.極重度",1,0)),IF($K280="全時",1,0),IF($L280&gt;=基本工資設定!$B$2,1,0)),1,0)</f>
        <v>0</v>
      </c>
      <c r="S280" s="19">
        <f>IF(AND($Q280,OR(IF($G280="3.重度",1,0),IF($G280="4.極重度",1,0)),IF($K280="全時",1,0),IF(基本工資設定!$B$2&gt;$L280,1,0)),1,0)</f>
        <v>0</v>
      </c>
      <c r="T280" s="19">
        <f>IF(AND($Q280,OR(IF($G280="3.重度",1,0),IF($G280="4.極重度",1,0)),IF($K280="部分工時",1,0),IF($L280&gt;=基本工資設定!$B$2,1,0)),1,0)</f>
        <v>0</v>
      </c>
      <c r="U280" s="19">
        <f>IF(AND($Q280,OR(IF($G280="3.重度",1,0),IF($G280="4.極重度",1,0)),IF($K280="部分工時",1,0),IF(AND(基本工資設定!$B$2&gt;$L280,$L280&gt;=基本工資設定!$B$3),1,0)),1,0)</f>
        <v>0</v>
      </c>
      <c r="V280" s="19">
        <f>IF(AND($Q280,OR(IF($G280="3.重度",1,0),IF($G280="4.極重度",1,0)),IF($K280="部分工時",1,0),IF(基本工資設定!$B$3&gt;$L280,1,0)),1,0)</f>
        <v>0</v>
      </c>
      <c r="W280" s="19">
        <f>IF(AND($Q280,OR(IF($G280="1.輕度",1,0),IF($G280="2.中度",1,0)),IF($K280="全時",1,0),IF($L280&gt;=基本工資設定!$B$2,1,0)),1,0)</f>
        <v>0</v>
      </c>
      <c r="X280" s="19">
        <f>IF(AND($Q280,OR(IF($G280="1.輕度",1,0),IF($G280="2.中度",1,0)),IF($K280="全時",1,0),IF(基本工資設定!$B$2&gt;$L280,1,0)),1,0)</f>
        <v>0</v>
      </c>
      <c r="Y280" s="19">
        <f>IF(AND($Q280,OR(IF($G280="1.輕度",1,0),IF($G280="2.中度",1,0)),IF($K280="部分工時",1,0),IF($L280&gt;=基本工資設定!$B$2,1,0)),1,0)</f>
        <v>0</v>
      </c>
      <c r="Z280" s="19">
        <f>IF(AND($Q280,OR(IF($G280="1.輕度",1,0),IF($G280="2.中度",1,0)),IF($K280="部分工時",1,0),IF(AND(基本工資設定!$B$2&gt;$L280,$L280&gt;=基本工資設定!$B$3),1,0)),1,0)</f>
        <v>0</v>
      </c>
      <c r="AA280" s="19">
        <f>IF(AND($Q280,OR(IF($G280="1.輕度",1,0),IF($G280="2.中度",1,0)),IF($K280="部分工時",1,0),IF(基本工資設定!$B$3&gt;$L280,1,0)),1,0)</f>
        <v>0</v>
      </c>
    </row>
    <row r="281" spans="1:27" ht="14.25">
      <c r="A281" s="19">
        <f t="shared" si="5"/>
        <v>279</v>
      </c>
      <c r="B281" s="8"/>
      <c r="C281" s="8"/>
      <c r="D281" s="9"/>
      <c r="E281" s="8"/>
      <c r="F281" s="8"/>
      <c r="G281" s="8"/>
      <c r="H281" s="9"/>
      <c r="I281" s="9"/>
      <c r="J281" s="9"/>
      <c r="K281" s="8"/>
      <c r="L281" s="10"/>
      <c r="M281" s="19" t="b">
        <f t="shared" si="3"/>
        <v>0</v>
      </c>
      <c r="N281" s="19">
        <f>IF(AND($M281,IF($H281&lt;=DATE(身障定額檢核總表!$F$7,身障定額檢核總表!$F$8,1),1,0)),1,0)</f>
        <v>0</v>
      </c>
      <c r="O281" s="19">
        <f>IF(AND(ISBLANK($I281),$M281),1,IF($E281="1.公保",
IF($I281&gt;DATE(身障定額檢核總表!$F$7,身障定額檢核總表!$F$8,1),1,0),
IF($I281&gt;=DATE(身障定額檢核總表!$F$7,身障定額檢核總表!$F$8,1),1,0)))</f>
        <v>0</v>
      </c>
      <c r="P281" s="19">
        <f>IF(AND($M281,IF($J281&lt;=DATE(身障定額檢核總表!$F$7,身障定額檢核總表!$F$8,1),1,0)),1,0)</f>
        <v>0</v>
      </c>
      <c r="Q281" s="19">
        <f t="shared" si="4"/>
        <v>0</v>
      </c>
      <c r="R281" s="19">
        <f>IF(AND($Q281,OR(IF($G281="3.重度",1,0),IF($G281="4.極重度",1,0)),IF($K281="全時",1,0),IF($L281&gt;=基本工資設定!$B$2,1,0)),1,0)</f>
        <v>0</v>
      </c>
      <c r="S281" s="19">
        <f>IF(AND($Q281,OR(IF($G281="3.重度",1,0),IF($G281="4.極重度",1,0)),IF($K281="全時",1,0),IF(基本工資設定!$B$2&gt;$L281,1,0)),1,0)</f>
        <v>0</v>
      </c>
      <c r="T281" s="19">
        <f>IF(AND($Q281,OR(IF($G281="3.重度",1,0),IF($G281="4.極重度",1,0)),IF($K281="部分工時",1,0),IF($L281&gt;=基本工資設定!$B$2,1,0)),1,0)</f>
        <v>0</v>
      </c>
      <c r="U281" s="19">
        <f>IF(AND($Q281,OR(IF($G281="3.重度",1,0),IF($G281="4.極重度",1,0)),IF($K281="部分工時",1,0),IF(AND(基本工資設定!$B$2&gt;$L281,$L281&gt;=基本工資設定!$B$3),1,0)),1,0)</f>
        <v>0</v>
      </c>
      <c r="V281" s="19">
        <f>IF(AND($Q281,OR(IF($G281="3.重度",1,0),IF($G281="4.極重度",1,0)),IF($K281="部分工時",1,0),IF(基本工資設定!$B$3&gt;$L281,1,0)),1,0)</f>
        <v>0</v>
      </c>
      <c r="W281" s="19">
        <f>IF(AND($Q281,OR(IF($G281="1.輕度",1,0),IF($G281="2.中度",1,0)),IF($K281="全時",1,0),IF($L281&gt;=基本工資設定!$B$2,1,0)),1,0)</f>
        <v>0</v>
      </c>
      <c r="X281" s="19">
        <f>IF(AND($Q281,OR(IF($G281="1.輕度",1,0),IF($G281="2.中度",1,0)),IF($K281="全時",1,0),IF(基本工資設定!$B$2&gt;$L281,1,0)),1,0)</f>
        <v>0</v>
      </c>
      <c r="Y281" s="19">
        <f>IF(AND($Q281,OR(IF($G281="1.輕度",1,0),IF($G281="2.中度",1,0)),IF($K281="部分工時",1,0),IF($L281&gt;=基本工資設定!$B$2,1,0)),1,0)</f>
        <v>0</v>
      </c>
      <c r="Z281" s="19">
        <f>IF(AND($Q281,OR(IF($G281="1.輕度",1,0),IF($G281="2.中度",1,0)),IF($K281="部分工時",1,0),IF(AND(基本工資設定!$B$2&gt;$L281,$L281&gt;=基本工資設定!$B$3),1,0)),1,0)</f>
        <v>0</v>
      </c>
      <c r="AA281" s="19">
        <f>IF(AND($Q281,OR(IF($G281="1.輕度",1,0),IF($G281="2.中度",1,0)),IF($K281="部分工時",1,0),IF(基本工資設定!$B$3&gt;$L281,1,0)),1,0)</f>
        <v>0</v>
      </c>
    </row>
    <row r="282" spans="1:27" ht="14.25">
      <c r="A282" s="19">
        <f t="shared" si="5"/>
        <v>280</v>
      </c>
      <c r="B282" s="8"/>
      <c r="C282" s="8"/>
      <c r="D282" s="9"/>
      <c r="E282" s="8"/>
      <c r="F282" s="8"/>
      <c r="G282" s="8"/>
      <c r="H282" s="9"/>
      <c r="I282" s="9"/>
      <c r="J282" s="9"/>
      <c r="K282" s="8"/>
      <c r="L282" s="10"/>
      <c r="M282" s="19" t="b">
        <f t="shared" si="3"/>
        <v>0</v>
      </c>
      <c r="N282" s="19">
        <f>IF(AND($M282,IF($H282&lt;=DATE(身障定額檢核總表!$F$7,身障定額檢核總表!$F$8,1),1,0)),1,0)</f>
        <v>0</v>
      </c>
      <c r="O282" s="19">
        <f>IF(AND(ISBLANK($I282),$M282),1,IF($E282="1.公保",
IF($I282&gt;DATE(身障定額檢核總表!$F$7,身障定額檢核總表!$F$8,1),1,0),
IF($I282&gt;=DATE(身障定額檢核總表!$F$7,身障定額檢核總表!$F$8,1),1,0)))</f>
        <v>0</v>
      </c>
      <c r="P282" s="19">
        <f>IF(AND($M282,IF($J282&lt;=DATE(身障定額檢核總表!$F$7,身障定額檢核總表!$F$8,1),1,0)),1,0)</f>
        <v>0</v>
      </c>
      <c r="Q282" s="19">
        <f t="shared" si="4"/>
        <v>0</v>
      </c>
      <c r="R282" s="19">
        <f>IF(AND($Q282,OR(IF($G282="3.重度",1,0),IF($G282="4.極重度",1,0)),IF($K282="全時",1,0),IF($L282&gt;=基本工資設定!$B$2,1,0)),1,0)</f>
        <v>0</v>
      </c>
      <c r="S282" s="19">
        <f>IF(AND($Q282,OR(IF($G282="3.重度",1,0),IF($G282="4.極重度",1,0)),IF($K282="全時",1,0),IF(基本工資設定!$B$2&gt;$L282,1,0)),1,0)</f>
        <v>0</v>
      </c>
      <c r="T282" s="19">
        <f>IF(AND($Q282,OR(IF($G282="3.重度",1,0),IF($G282="4.極重度",1,0)),IF($K282="部分工時",1,0),IF($L282&gt;=基本工資設定!$B$2,1,0)),1,0)</f>
        <v>0</v>
      </c>
      <c r="U282" s="19">
        <f>IF(AND($Q282,OR(IF($G282="3.重度",1,0),IF($G282="4.極重度",1,0)),IF($K282="部分工時",1,0),IF(AND(基本工資設定!$B$2&gt;$L282,$L282&gt;=基本工資設定!$B$3),1,0)),1,0)</f>
        <v>0</v>
      </c>
      <c r="V282" s="19">
        <f>IF(AND($Q282,OR(IF($G282="3.重度",1,0),IF($G282="4.極重度",1,0)),IF($K282="部分工時",1,0),IF(基本工資設定!$B$3&gt;$L282,1,0)),1,0)</f>
        <v>0</v>
      </c>
      <c r="W282" s="19">
        <f>IF(AND($Q282,OR(IF($G282="1.輕度",1,0),IF($G282="2.中度",1,0)),IF($K282="全時",1,0),IF($L282&gt;=基本工資設定!$B$2,1,0)),1,0)</f>
        <v>0</v>
      </c>
      <c r="X282" s="19">
        <f>IF(AND($Q282,OR(IF($G282="1.輕度",1,0),IF($G282="2.中度",1,0)),IF($K282="全時",1,0),IF(基本工資設定!$B$2&gt;$L282,1,0)),1,0)</f>
        <v>0</v>
      </c>
      <c r="Y282" s="19">
        <f>IF(AND($Q282,OR(IF($G282="1.輕度",1,0),IF($G282="2.中度",1,0)),IF($K282="部分工時",1,0),IF($L282&gt;=基本工資設定!$B$2,1,0)),1,0)</f>
        <v>0</v>
      </c>
      <c r="Z282" s="19">
        <f>IF(AND($Q282,OR(IF($G282="1.輕度",1,0),IF($G282="2.中度",1,0)),IF($K282="部分工時",1,0),IF(AND(基本工資設定!$B$2&gt;$L282,$L282&gt;=基本工資設定!$B$3),1,0)),1,0)</f>
        <v>0</v>
      </c>
      <c r="AA282" s="19">
        <f>IF(AND($Q282,OR(IF($G282="1.輕度",1,0),IF($G282="2.中度",1,0)),IF($K282="部分工時",1,0),IF(基本工資設定!$B$3&gt;$L282,1,0)),1,0)</f>
        <v>0</v>
      </c>
    </row>
    <row r="283" spans="1:27" ht="14.25">
      <c r="A283" s="19">
        <f t="shared" si="5"/>
        <v>281</v>
      </c>
      <c r="B283" s="8"/>
      <c r="C283" s="8"/>
      <c r="D283" s="9"/>
      <c r="E283" s="8"/>
      <c r="F283" s="8"/>
      <c r="G283" s="8"/>
      <c r="H283" s="9"/>
      <c r="I283" s="9"/>
      <c r="J283" s="9"/>
      <c r="K283" s="8"/>
      <c r="L283" s="10"/>
      <c r="M283" s="19" t="b">
        <f t="shared" si="3"/>
        <v>0</v>
      </c>
      <c r="N283" s="19">
        <f>IF(AND($M283,IF($H283&lt;=DATE(身障定額檢核總表!$F$7,身障定額檢核總表!$F$8,1),1,0)),1,0)</f>
        <v>0</v>
      </c>
      <c r="O283" s="19">
        <f>IF(AND(ISBLANK($I283),$M283),1,IF($E283="1.公保",
IF($I283&gt;DATE(身障定額檢核總表!$F$7,身障定額檢核總表!$F$8,1),1,0),
IF($I283&gt;=DATE(身障定額檢核總表!$F$7,身障定額檢核總表!$F$8,1),1,0)))</f>
        <v>0</v>
      </c>
      <c r="P283" s="19">
        <f>IF(AND($M283,IF($J283&lt;=DATE(身障定額檢核總表!$F$7,身障定額檢核總表!$F$8,1),1,0)),1,0)</f>
        <v>0</v>
      </c>
      <c r="Q283" s="19">
        <f t="shared" si="4"/>
        <v>0</v>
      </c>
      <c r="R283" s="19">
        <f>IF(AND($Q283,OR(IF($G283="3.重度",1,0),IF($G283="4.極重度",1,0)),IF($K283="全時",1,0),IF($L283&gt;=基本工資設定!$B$2,1,0)),1,0)</f>
        <v>0</v>
      </c>
      <c r="S283" s="19">
        <f>IF(AND($Q283,OR(IF($G283="3.重度",1,0),IF($G283="4.極重度",1,0)),IF($K283="全時",1,0),IF(基本工資設定!$B$2&gt;$L283,1,0)),1,0)</f>
        <v>0</v>
      </c>
      <c r="T283" s="19">
        <f>IF(AND($Q283,OR(IF($G283="3.重度",1,0),IF($G283="4.極重度",1,0)),IF($K283="部分工時",1,0),IF($L283&gt;=基本工資設定!$B$2,1,0)),1,0)</f>
        <v>0</v>
      </c>
      <c r="U283" s="19">
        <f>IF(AND($Q283,OR(IF($G283="3.重度",1,0),IF($G283="4.極重度",1,0)),IF($K283="部分工時",1,0),IF(AND(基本工資設定!$B$2&gt;$L283,$L283&gt;=基本工資設定!$B$3),1,0)),1,0)</f>
        <v>0</v>
      </c>
      <c r="V283" s="19">
        <f>IF(AND($Q283,OR(IF($G283="3.重度",1,0),IF($G283="4.極重度",1,0)),IF($K283="部分工時",1,0),IF(基本工資設定!$B$3&gt;$L283,1,0)),1,0)</f>
        <v>0</v>
      </c>
      <c r="W283" s="19">
        <f>IF(AND($Q283,OR(IF($G283="1.輕度",1,0),IF($G283="2.中度",1,0)),IF($K283="全時",1,0),IF($L283&gt;=基本工資設定!$B$2,1,0)),1,0)</f>
        <v>0</v>
      </c>
      <c r="X283" s="19">
        <f>IF(AND($Q283,OR(IF($G283="1.輕度",1,0),IF($G283="2.中度",1,0)),IF($K283="全時",1,0),IF(基本工資設定!$B$2&gt;$L283,1,0)),1,0)</f>
        <v>0</v>
      </c>
      <c r="Y283" s="19">
        <f>IF(AND($Q283,OR(IF($G283="1.輕度",1,0),IF($G283="2.中度",1,0)),IF($K283="部分工時",1,0),IF($L283&gt;=基本工資設定!$B$2,1,0)),1,0)</f>
        <v>0</v>
      </c>
      <c r="Z283" s="19">
        <f>IF(AND($Q283,OR(IF($G283="1.輕度",1,0),IF($G283="2.中度",1,0)),IF($K283="部分工時",1,0),IF(AND(基本工資設定!$B$2&gt;$L283,$L283&gt;=基本工資設定!$B$3),1,0)),1,0)</f>
        <v>0</v>
      </c>
      <c r="AA283" s="19">
        <f>IF(AND($Q283,OR(IF($G283="1.輕度",1,0),IF($G283="2.中度",1,0)),IF($K283="部分工時",1,0),IF(基本工資設定!$B$3&gt;$L283,1,0)),1,0)</f>
        <v>0</v>
      </c>
    </row>
    <row r="284" spans="1:27" ht="14.25">
      <c r="A284" s="19">
        <f t="shared" si="5"/>
        <v>282</v>
      </c>
      <c r="B284" s="8"/>
      <c r="C284" s="8"/>
      <c r="D284" s="9"/>
      <c r="E284" s="8"/>
      <c r="F284" s="8"/>
      <c r="G284" s="8"/>
      <c r="H284" s="9"/>
      <c r="I284" s="9"/>
      <c r="J284" s="9"/>
      <c r="K284" s="8"/>
      <c r="L284" s="10"/>
      <c r="M284" s="19" t="b">
        <f t="shared" si="3"/>
        <v>0</v>
      </c>
      <c r="N284" s="19">
        <f>IF(AND($M284,IF($H284&lt;=DATE(身障定額檢核總表!$F$7,身障定額檢核總表!$F$8,1),1,0)),1,0)</f>
        <v>0</v>
      </c>
      <c r="O284" s="19">
        <f>IF(AND(ISBLANK($I284),$M284),1,IF($E284="1.公保",
IF($I284&gt;DATE(身障定額檢核總表!$F$7,身障定額檢核總表!$F$8,1),1,0),
IF($I284&gt;=DATE(身障定額檢核總表!$F$7,身障定額檢核總表!$F$8,1),1,0)))</f>
        <v>0</v>
      </c>
      <c r="P284" s="19">
        <f>IF(AND($M284,IF($J284&lt;=DATE(身障定額檢核總表!$F$7,身障定額檢核總表!$F$8,1),1,0)),1,0)</f>
        <v>0</v>
      </c>
      <c r="Q284" s="19">
        <f t="shared" si="4"/>
        <v>0</v>
      </c>
      <c r="R284" s="19">
        <f>IF(AND($Q284,OR(IF($G284="3.重度",1,0),IF($G284="4.極重度",1,0)),IF($K284="全時",1,0),IF($L284&gt;=基本工資設定!$B$2,1,0)),1,0)</f>
        <v>0</v>
      </c>
      <c r="S284" s="19">
        <f>IF(AND($Q284,OR(IF($G284="3.重度",1,0),IF($G284="4.極重度",1,0)),IF($K284="全時",1,0),IF(基本工資設定!$B$2&gt;$L284,1,0)),1,0)</f>
        <v>0</v>
      </c>
      <c r="T284" s="19">
        <f>IF(AND($Q284,OR(IF($G284="3.重度",1,0),IF($G284="4.極重度",1,0)),IF($K284="部分工時",1,0),IF($L284&gt;=基本工資設定!$B$2,1,0)),1,0)</f>
        <v>0</v>
      </c>
      <c r="U284" s="19">
        <f>IF(AND($Q284,OR(IF($G284="3.重度",1,0),IF($G284="4.極重度",1,0)),IF($K284="部分工時",1,0),IF(AND(基本工資設定!$B$2&gt;$L284,$L284&gt;=基本工資設定!$B$3),1,0)),1,0)</f>
        <v>0</v>
      </c>
      <c r="V284" s="19">
        <f>IF(AND($Q284,OR(IF($G284="3.重度",1,0),IF($G284="4.極重度",1,0)),IF($K284="部分工時",1,0),IF(基本工資設定!$B$3&gt;$L284,1,0)),1,0)</f>
        <v>0</v>
      </c>
      <c r="W284" s="19">
        <f>IF(AND($Q284,OR(IF($G284="1.輕度",1,0),IF($G284="2.中度",1,0)),IF($K284="全時",1,0),IF($L284&gt;=基本工資設定!$B$2,1,0)),1,0)</f>
        <v>0</v>
      </c>
      <c r="X284" s="19">
        <f>IF(AND($Q284,OR(IF($G284="1.輕度",1,0),IF($G284="2.中度",1,0)),IF($K284="全時",1,0),IF(基本工資設定!$B$2&gt;$L284,1,0)),1,0)</f>
        <v>0</v>
      </c>
      <c r="Y284" s="19">
        <f>IF(AND($Q284,OR(IF($G284="1.輕度",1,0),IF($G284="2.中度",1,0)),IF($K284="部分工時",1,0),IF($L284&gt;=基本工資設定!$B$2,1,0)),1,0)</f>
        <v>0</v>
      </c>
      <c r="Z284" s="19">
        <f>IF(AND($Q284,OR(IF($G284="1.輕度",1,0),IF($G284="2.中度",1,0)),IF($K284="部分工時",1,0),IF(AND(基本工資設定!$B$2&gt;$L284,$L284&gt;=基本工資設定!$B$3),1,0)),1,0)</f>
        <v>0</v>
      </c>
      <c r="AA284" s="19">
        <f>IF(AND($Q284,OR(IF($G284="1.輕度",1,0),IF($G284="2.中度",1,0)),IF($K284="部分工時",1,0),IF(基本工資設定!$B$3&gt;$L284,1,0)),1,0)</f>
        <v>0</v>
      </c>
    </row>
    <row r="285" spans="1:27" ht="14.25">
      <c r="A285" s="19">
        <f t="shared" si="5"/>
        <v>283</v>
      </c>
      <c r="B285" s="8"/>
      <c r="C285" s="8"/>
      <c r="D285" s="9"/>
      <c r="E285" s="8"/>
      <c r="F285" s="8"/>
      <c r="G285" s="8"/>
      <c r="H285" s="9"/>
      <c r="I285" s="9"/>
      <c r="J285" s="9"/>
      <c r="K285" s="8"/>
      <c r="L285" s="10"/>
      <c r="M285" s="19" t="b">
        <f t="shared" si="3"/>
        <v>0</v>
      </c>
      <c r="N285" s="19">
        <f>IF(AND($M285,IF($H285&lt;=DATE(身障定額檢核總表!$F$7,身障定額檢核總表!$F$8,1),1,0)),1,0)</f>
        <v>0</v>
      </c>
      <c r="O285" s="19">
        <f>IF(AND(ISBLANK($I285),$M285),1,IF($E285="1.公保",
IF($I285&gt;DATE(身障定額檢核總表!$F$7,身障定額檢核總表!$F$8,1),1,0),
IF($I285&gt;=DATE(身障定額檢核總表!$F$7,身障定額檢核總表!$F$8,1),1,0)))</f>
        <v>0</v>
      </c>
      <c r="P285" s="19">
        <f>IF(AND($M285,IF($J285&lt;=DATE(身障定額檢核總表!$F$7,身障定額檢核總表!$F$8,1),1,0)),1,0)</f>
        <v>0</v>
      </c>
      <c r="Q285" s="19">
        <f t="shared" si="4"/>
        <v>0</v>
      </c>
      <c r="R285" s="19">
        <f>IF(AND($Q285,OR(IF($G285="3.重度",1,0),IF($G285="4.極重度",1,0)),IF($K285="全時",1,0),IF($L285&gt;=基本工資設定!$B$2,1,0)),1,0)</f>
        <v>0</v>
      </c>
      <c r="S285" s="19">
        <f>IF(AND($Q285,OR(IF($G285="3.重度",1,0),IF($G285="4.極重度",1,0)),IF($K285="全時",1,0),IF(基本工資設定!$B$2&gt;$L285,1,0)),1,0)</f>
        <v>0</v>
      </c>
      <c r="T285" s="19">
        <f>IF(AND($Q285,OR(IF($G285="3.重度",1,0),IF($G285="4.極重度",1,0)),IF($K285="部分工時",1,0),IF($L285&gt;=基本工資設定!$B$2,1,0)),1,0)</f>
        <v>0</v>
      </c>
      <c r="U285" s="19">
        <f>IF(AND($Q285,OR(IF($G285="3.重度",1,0),IF($G285="4.極重度",1,0)),IF($K285="部分工時",1,0),IF(AND(基本工資設定!$B$2&gt;$L285,$L285&gt;=基本工資設定!$B$3),1,0)),1,0)</f>
        <v>0</v>
      </c>
      <c r="V285" s="19">
        <f>IF(AND($Q285,OR(IF($G285="3.重度",1,0),IF($G285="4.極重度",1,0)),IF($K285="部分工時",1,0),IF(基本工資設定!$B$3&gt;$L285,1,0)),1,0)</f>
        <v>0</v>
      </c>
      <c r="W285" s="19">
        <f>IF(AND($Q285,OR(IF($G285="1.輕度",1,0),IF($G285="2.中度",1,0)),IF($K285="全時",1,0),IF($L285&gt;=基本工資設定!$B$2,1,0)),1,0)</f>
        <v>0</v>
      </c>
      <c r="X285" s="19">
        <f>IF(AND($Q285,OR(IF($G285="1.輕度",1,0),IF($G285="2.中度",1,0)),IF($K285="全時",1,0),IF(基本工資設定!$B$2&gt;$L285,1,0)),1,0)</f>
        <v>0</v>
      </c>
      <c r="Y285" s="19">
        <f>IF(AND($Q285,OR(IF($G285="1.輕度",1,0),IF($G285="2.中度",1,0)),IF($K285="部分工時",1,0),IF($L285&gt;=基本工資設定!$B$2,1,0)),1,0)</f>
        <v>0</v>
      </c>
      <c r="Z285" s="19">
        <f>IF(AND($Q285,OR(IF($G285="1.輕度",1,0),IF($G285="2.中度",1,0)),IF($K285="部分工時",1,0),IF(AND(基本工資設定!$B$2&gt;$L285,$L285&gt;=基本工資設定!$B$3),1,0)),1,0)</f>
        <v>0</v>
      </c>
      <c r="AA285" s="19">
        <f>IF(AND($Q285,OR(IF($G285="1.輕度",1,0),IF($G285="2.中度",1,0)),IF($K285="部分工時",1,0),IF(基本工資設定!$B$3&gt;$L285,1,0)),1,0)</f>
        <v>0</v>
      </c>
    </row>
    <row r="286" spans="1:27" ht="14.25">
      <c r="A286" s="19">
        <f t="shared" si="5"/>
        <v>284</v>
      </c>
      <c r="B286" s="8"/>
      <c r="C286" s="8"/>
      <c r="D286" s="9"/>
      <c r="E286" s="8"/>
      <c r="F286" s="8"/>
      <c r="G286" s="8"/>
      <c r="H286" s="9"/>
      <c r="I286" s="9"/>
      <c r="J286" s="9"/>
      <c r="K286" s="8"/>
      <c r="L286" s="10"/>
      <c r="M286" s="19" t="b">
        <f t="shared" si="3"/>
        <v>0</v>
      </c>
      <c r="N286" s="19">
        <f>IF(AND($M286,IF($H286&lt;=DATE(身障定額檢核總表!$F$7,身障定額檢核總表!$F$8,1),1,0)),1,0)</f>
        <v>0</v>
      </c>
      <c r="O286" s="19">
        <f>IF(AND(ISBLANK($I286),$M286),1,IF($E286="1.公保",
IF($I286&gt;DATE(身障定額檢核總表!$F$7,身障定額檢核總表!$F$8,1),1,0),
IF($I286&gt;=DATE(身障定額檢核總表!$F$7,身障定額檢核總表!$F$8,1),1,0)))</f>
        <v>0</v>
      </c>
      <c r="P286" s="19">
        <f>IF(AND($M286,IF($J286&lt;=DATE(身障定額檢核總表!$F$7,身障定額檢核總表!$F$8,1),1,0)),1,0)</f>
        <v>0</v>
      </c>
      <c r="Q286" s="19">
        <f t="shared" si="4"/>
        <v>0</v>
      </c>
      <c r="R286" s="19">
        <f>IF(AND($Q286,OR(IF($G286="3.重度",1,0),IF($G286="4.極重度",1,0)),IF($K286="全時",1,0),IF($L286&gt;=基本工資設定!$B$2,1,0)),1,0)</f>
        <v>0</v>
      </c>
      <c r="S286" s="19">
        <f>IF(AND($Q286,OR(IF($G286="3.重度",1,0),IF($G286="4.極重度",1,0)),IF($K286="全時",1,0),IF(基本工資設定!$B$2&gt;$L286,1,0)),1,0)</f>
        <v>0</v>
      </c>
      <c r="T286" s="19">
        <f>IF(AND($Q286,OR(IF($G286="3.重度",1,0),IF($G286="4.極重度",1,0)),IF($K286="部分工時",1,0),IF($L286&gt;=基本工資設定!$B$2,1,0)),1,0)</f>
        <v>0</v>
      </c>
      <c r="U286" s="19">
        <f>IF(AND($Q286,OR(IF($G286="3.重度",1,0),IF($G286="4.極重度",1,0)),IF($K286="部分工時",1,0),IF(AND(基本工資設定!$B$2&gt;$L286,$L286&gt;=基本工資設定!$B$3),1,0)),1,0)</f>
        <v>0</v>
      </c>
      <c r="V286" s="19">
        <f>IF(AND($Q286,OR(IF($G286="3.重度",1,0),IF($G286="4.極重度",1,0)),IF($K286="部分工時",1,0),IF(基本工資設定!$B$3&gt;$L286,1,0)),1,0)</f>
        <v>0</v>
      </c>
      <c r="W286" s="19">
        <f>IF(AND($Q286,OR(IF($G286="1.輕度",1,0),IF($G286="2.中度",1,0)),IF($K286="全時",1,0),IF($L286&gt;=基本工資設定!$B$2,1,0)),1,0)</f>
        <v>0</v>
      </c>
      <c r="X286" s="19">
        <f>IF(AND($Q286,OR(IF($G286="1.輕度",1,0),IF($G286="2.中度",1,0)),IF($K286="全時",1,0),IF(基本工資設定!$B$2&gt;$L286,1,0)),1,0)</f>
        <v>0</v>
      </c>
      <c r="Y286" s="19">
        <f>IF(AND($Q286,OR(IF($G286="1.輕度",1,0),IF($G286="2.中度",1,0)),IF($K286="部分工時",1,0),IF($L286&gt;=基本工資設定!$B$2,1,0)),1,0)</f>
        <v>0</v>
      </c>
      <c r="Z286" s="19">
        <f>IF(AND($Q286,OR(IF($G286="1.輕度",1,0),IF($G286="2.中度",1,0)),IF($K286="部分工時",1,0),IF(AND(基本工資設定!$B$2&gt;$L286,$L286&gt;=基本工資設定!$B$3),1,0)),1,0)</f>
        <v>0</v>
      </c>
      <c r="AA286" s="19">
        <f>IF(AND($Q286,OR(IF($G286="1.輕度",1,0),IF($G286="2.中度",1,0)),IF($K286="部分工時",1,0),IF(基本工資設定!$B$3&gt;$L286,1,0)),1,0)</f>
        <v>0</v>
      </c>
    </row>
    <row r="287" spans="1:27" ht="14.25">
      <c r="A287" s="19">
        <f t="shared" si="5"/>
        <v>285</v>
      </c>
      <c r="B287" s="8"/>
      <c r="C287" s="8"/>
      <c r="D287" s="9"/>
      <c r="E287" s="8"/>
      <c r="F287" s="8"/>
      <c r="G287" s="8"/>
      <c r="H287" s="9"/>
      <c r="I287" s="9"/>
      <c r="J287" s="9"/>
      <c r="K287" s="8"/>
      <c r="L287" s="10"/>
      <c r="M287" s="19" t="b">
        <f t="shared" si="3"/>
        <v>0</v>
      </c>
      <c r="N287" s="19">
        <f>IF(AND($M287,IF($H287&lt;=DATE(身障定額檢核總表!$F$7,身障定額檢核總表!$F$8,1),1,0)),1,0)</f>
        <v>0</v>
      </c>
      <c r="O287" s="19">
        <f>IF(AND(ISBLANK($I287),$M287),1,IF($E287="1.公保",
IF($I287&gt;DATE(身障定額檢核總表!$F$7,身障定額檢核總表!$F$8,1),1,0),
IF($I287&gt;=DATE(身障定額檢核總表!$F$7,身障定額檢核總表!$F$8,1),1,0)))</f>
        <v>0</v>
      </c>
      <c r="P287" s="19">
        <f>IF(AND($M287,IF($J287&lt;=DATE(身障定額檢核總表!$F$7,身障定額檢核總表!$F$8,1),1,0)),1,0)</f>
        <v>0</v>
      </c>
      <c r="Q287" s="19">
        <f t="shared" si="4"/>
        <v>0</v>
      </c>
      <c r="R287" s="19">
        <f>IF(AND($Q287,OR(IF($G287="3.重度",1,0),IF($G287="4.極重度",1,0)),IF($K287="全時",1,0),IF($L287&gt;=基本工資設定!$B$2,1,0)),1,0)</f>
        <v>0</v>
      </c>
      <c r="S287" s="19">
        <f>IF(AND($Q287,OR(IF($G287="3.重度",1,0),IF($G287="4.極重度",1,0)),IF($K287="全時",1,0),IF(基本工資設定!$B$2&gt;$L287,1,0)),1,0)</f>
        <v>0</v>
      </c>
      <c r="T287" s="19">
        <f>IF(AND($Q287,OR(IF($G287="3.重度",1,0),IF($G287="4.極重度",1,0)),IF($K287="部分工時",1,0),IF($L287&gt;=基本工資設定!$B$2,1,0)),1,0)</f>
        <v>0</v>
      </c>
      <c r="U287" s="19">
        <f>IF(AND($Q287,OR(IF($G287="3.重度",1,0),IF($G287="4.極重度",1,0)),IF($K287="部分工時",1,0),IF(AND(基本工資設定!$B$2&gt;$L287,$L287&gt;=基本工資設定!$B$3),1,0)),1,0)</f>
        <v>0</v>
      </c>
      <c r="V287" s="19">
        <f>IF(AND($Q287,OR(IF($G287="3.重度",1,0),IF($G287="4.極重度",1,0)),IF($K287="部分工時",1,0),IF(基本工資設定!$B$3&gt;$L287,1,0)),1,0)</f>
        <v>0</v>
      </c>
      <c r="W287" s="19">
        <f>IF(AND($Q287,OR(IF($G287="1.輕度",1,0),IF($G287="2.中度",1,0)),IF($K287="全時",1,0),IF($L287&gt;=基本工資設定!$B$2,1,0)),1,0)</f>
        <v>0</v>
      </c>
      <c r="X287" s="19">
        <f>IF(AND($Q287,OR(IF($G287="1.輕度",1,0),IF($G287="2.中度",1,0)),IF($K287="全時",1,0),IF(基本工資設定!$B$2&gt;$L287,1,0)),1,0)</f>
        <v>0</v>
      </c>
      <c r="Y287" s="19">
        <f>IF(AND($Q287,OR(IF($G287="1.輕度",1,0),IF($G287="2.中度",1,0)),IF($K287="部分工時",1,0),IF($L287&gt;=基本工資設定!$B$2,1,0)),1,0)</f>
        <v>0</v>
      </c>
      <c r="Z287" s="19">
        <f>IF(AND($Q287,OR(IF($G287="1.輕度",1,0),IF($G287="2.中度",1,0)),IF($K287="部分工時",1,0),IF(AND(基本工資設定!$B$2&gt;$L287,$L287&gt;=基本工資設定!$B$3),1,0)),1,0)</f>
        <v>0</v>
      </c>
      <c r="AA287" s="19">
        <f>IF(AND($Q287,OR(IF($G287="1.輕度",1,0),IF($G287="2.中度",1,0)),IF($K287="部分工時",1,0),IF(基本工資設定!$B$3&gt;$L287,1,0)),1,0)</f>
        <v>0</v>
      </c>
    </row>
    <row r="288" spans="1:27" ht="14.25">
      <c r="A288" s="19">
        <f t="shared" si="5"/>
        <v>286</v>
      </c>
      <c r="B288" s="8"/>
      <c r="C288" s="8"/>
      <c r="D288" s="9"/>
      <c r="E288" s="8"/>
      <c r="F288" s="8"/>
      <c r="G288" s="8"/>
      <c r="H288" s="9"/>
      <c r="I288" s="9"/>
      <c r="J288" s="9"/>
      <c r="K288" s="8"/>
      <c r="L288" s="10"/>
      <c r="M288" s="19" t="b">
        <f t="shared" si="3"/>
        <v>0</v>
      </c>
      <c r="N288" s="19">
        <f>IF(AND($M288,IF($H288&lt;=DATE(身障定額檢核總表!$F$7,身障定額檢核總表!$F$8,1),1,0)),1,0)</f>
        <v>0</v>
      </c>
      <c r="O288" s="19">
        <f>IF(AND(ISBLANK($I288),$M288),1,IF($E288="1.公保",
IF($I288&gt;DATE(身障定額檢核總表!$F$7,身障定額檢核總表!$F$8,1),1,0),
IF($I288&gt;=DATE(身障定額檢核總表!$F$7,身障定額檢核總表!$F$8,1),1,0)))</f>
        <v>0</v>
      </c>
      <c r="P288" s="19">
        <f>IF(AND($M288,IF($J288&lt;=DATE(身障定額檢核總表!$F$7,身障定額檢核總表!$F$8,1),1,0)),1,0)</f>
        <v>0</v>
      </c>
      <c r="Q288" s="19">
        <f t="shared" si="4"/>
        <v>0</v>
      </c>
      <c r="R288" s="19">
        <f>IF(AND($Q288,OR(IF($G288="3.重度",1,0),IF($G288="4.極重度",1,0)),IF($K288="全時",1,0),IF($L288&gt;=基本工資設定!$B$2,1,0)),1,0)</f>
        <v>0</v>
      </c>
      <c r="S288" s="19">
        <f>IF(AND($Q288,OR(IF($G288="3.重度",1,0),IF($G288="4.極重度",1,0)),IF($K288="全時",1,0),IF(基本工資設定!$B$2&gt;$L288,1,0)),1,0)</f>
        <v>0</v>
      </c>
      <c r="T288" s="19">
        <f>IF(AND($Q288,OR(IF($G288="3.重度",1,0),IF($G288="4.極重度",1,0)),IF($K288="部分工時",1,0),IF($L288&gt;=基本工資設定!$B$2,1,0)),1,0)</f>
        <v>0</v>
      </c>
      <c r="U288" s="19">
        <f>IF(AND($Q288,OR(IF($G288="3.重度",1,0),IF($G288="4.極重度",1,0)),IF($K288="部分工時",1,0),IF(AND(基本工資設定!$B$2&gt;$L288,$L288&gt;=基本工資設定!$B$3),1,0)),1,0)</f>
        <v>0</v>
      </c>
      <c r="V288" s="19">
        <f>IF(AND($Q288,OR(IF($G288="3.重度",1,0),IF($G288="4.極重度",1,0)),IF($K288="部分工時",1,0),IF(基本工資設定!$B$3&gt;$L288,1,0)),1,0)</f>
        <v>0</v>
      </c>
      <c r="W288" s="19">
        <f>IF(AND($Q288,OR(IF($G288="1.輕度",1,0),IF($G288="2.中度",1,0)),IF($K288="全時",1,0),IF($L288&gt;=基本工資設定!$B$2,1,0)),1,0)</f>
        <v>0</v>
      </c>
      <c r="X288" s="19">
        <f>IF(AND($Q288,OR(IF($G288="1.輕度",1,0),IF($G288="2.中度",1,0)),IF($K288="全時",1,0),IF(基本工資設定!$B$2&gt;$L288,1,0)),1,0)</f>
        <v>0</v>
      </c>
      <c r="Y288" s="19">
        <f>IF(AND($Q288,OR(IF($G288="1.輕度",1,0),IF($G288="2.中度",1,0)),IF($K288="部分工時",1,0),IF($L288&gt;=基本工資設定!$B$2,1,0)),1,0)</f>
        <v>0</v>
      </c>
      <c r="Z288" s="19">
        <f>IF(AND($Q288,OR(IF($G288="1.輕度",1,0),IF($G288="2.中度",1,0)),IF($K288="部分工時",1,0),IF(AND(基本工資設定!$B$2&gt;$L288,$L288&gt;=基本工資設定!$B$3),1,0)),1,0)</f>
        <v>0</v>
      </c>
      <c r="AA288" s="19">
        <f>IF(AND($Q288,OR(IF($G288="1.輕度",1,0),IF($G288="2.中度",1,0)),IF($K288="部分工時",1,0),IF(基本工資設定!$B$3&gt;$L288,1,0)),1,0)</f>
        <v>0</v>
      </c>
    </row>
    <row r="289" spans="1:27" ht="14.25">
      <c r="A289" s="19">
        <f t="shared" si="5"/>
        <v>287</v>
      </c>
      <c r="B289" s="8"/>
      <c r="C289" s="8"/>
      <c r="D289" s="9"/>
      <c r="E289" s="8"/>
      <c r="F289" s="8"/>
      <c r="G289" s="8"/>
      <c r="H289" s="9"/>
      <c r="I289" s="9"/>
      <c r="J289" s="9"/>
      <c r="K289" s="8"/>
      <c r="L289" s="10"/>
      <c r="M289" s="19" t="b">
        <f t="shared" si="3"/>
        <v>0</v>
      </c>
      <c r="N289" s="19">
        <f>IF(AND($M289,IF($H289&lt;=DATE(身障定額檢核總表!$F$7,身障定額檢核總表!$F$8,1),1,0)),1,0)</f>
        <v>0</v>
      </c>
      <c r="O289" s="19">
        <f>IF(AND(ISBLANK($I289),$M289),1,IF($E289="1.公保",
IF($I289&gt;DATE(身障定額檢核總表!$F$7,身障定額檢核總表!$F$8,1),1,0),
IF($I289&gt;=DATE(身障定額檢核總表!$F$7,身障定額檢核總表!$F$8,1),1,0)))</f>
        <v>0</v>
      </c>
      <c r="P289" s="19">
        <f>IF(AND($M289,IF($J289&lt;=DATE(身障定額檢核總表!$F$7,身障定額檢核總表!$F$8,1),1,0)),1,0)</f>
        <v>0</v>
      </c>
      <c r="Q289" s="19">
        <f t="shared" si="4"/>
        <v>0</v>
      </c>
      <c r="R289" s="19">
        <f>IF(AND($Q289,OR(IF($G289="3.重度",1,0),IF($G289="4.極重度",1,0)),IF($K289="全時",1,0),IF($L289&gt;=基本工資設定!$B$2,1,0)),1,0)</f>
        <v>0</v>
      </c>
      <c r="S289" s="19">
        <f>IF(AND($Q289,OR(IF($G289="3.重度",1,0),IF($G289="4.極重度",1,0)),IF($K289="全時",1,0),IF(基本工資設定!$B$2&gt;$L289,1,0)),1,0)</f>
        <v>0</v>
      </c>
      <c r="T289" s="19">
        <f>IF(AND($Q289,OR(IF($G289="3.重度",1,0),IF($G289="4.極重度",1,0)),IF($K289="部分工時",1,0),IF($L289&gt;=基本工資設定!$B$2,1,0)),1,0)</f>
        <v>0</v>
      </c>
      <c r="U289" s="19">
        <f>IF(AND($Q289,OR(IF($G289="3.重度",1,0),IF($G289="4.極重度",1,0)),IF($K289="部分工時",1,0),IF(AND(基本工資設定!$B$2&gt;$L289,$L289&gt;=基本工資設定!$B$3),1,0)),1,0)</f>
        <v>0</v>
      </c>
      <c r="V289" s="19">
        <f>IF(AND($Q289,OR(IF($G289="3.重度",1,0),IF($G289="4.極重度",1,0)),IF($K289="部分工時",1,0),IF(基本工資設定!$B$3&gt;$L289,1,0)),1,0)</f>
        <v>0</v>
      </c>
      <c r="W289" s="19">
        <f>IF(AND($Q289,OR(IF($G289="1.輕度",1,0),IF($G289="2.中度",1,0)),IF($K289="全時",1,0),IF($L289&gt;=基本工資設定!$B$2,1,0)),1,0)</f>
        <v>0</v>
      </c>
      <c r="X289" s="19">
        <f>IF(AND($Q289,OR(IF($G289="1.輕度",1,0),IF($G289="2.中度",1,0)),IF($K289="全時",1,0),IF(基本工資設定!$B$2&gt;$L289,1,0)),1,0)</f>
        <v>0</v>
      </c>
      <c r="Y289" s="19">
        <f>IF(AND($Q289,OR(IF($G289="1.輕度",1,0),IF($G289="2.中度",1,0)),IF($K289="部分工時",1,0),IF($L289&gt;=基本工資設定!$B$2,1,0)),1,0)</f>
        <v>0</v>
      </c>
      <c r="Z289" s="19">
        <f>IF(AND($Q289,OR(IF($G289="1.輕度",1,0),IF($G289="2.中度",1,0)),IF($K289="部分工時",1,0),IF(AND(基本工資設定!$B$2&gt;$L289,$L289&gt;=基本工資設定!$B$3),1,0)),1,0)</f>
        <v>0</v>
      </c>
      <c r="AA289" s="19">
        <f>IF(AND($Q289,OR(IF($G289="1.輕度",1,0),IF($G289="2.中度",1,0)),IF($K289="部分工時",1,0),IF(基本工資設定!$B$3&gt;$L289,1,0)),1,0)</f>
        <v>0</v>
      </c>
    </row>
    <row r="290" spans="1:27" ht="14.25">
      <c r="A290" s="19">
        <f t="shared" si="5"/>
        <v>288</v>
      </c>
      <c r="B290" s="8"/>
      <c r="C290" s="8"/>
      <c r="D290" s="9"/>
      <c r="E290" s="8"/>
      <c r="F290" s="8"/>
      <c r="G290" s="8"/>
      <c r="H290" s="9"/>
      <c r="I290" s="9"/>
      <c r="J290" s="9"/>
      <c r="K290" s="8"/>
      <c r="L290" s="10"/>
      <c r="M290" s="19" t="b">
        <f t="shared" si="3"/>
        <v>0</v>
      </c>
      <c r="N290" s="19">
        <f>IF(AND($M290,IF($H290&lt;=DATE(身障定額檢核總表!$F$7,身障定額檢核總表!$F$8,1),1,0)),1,0)</f>
        <v>0</v>
      </c>
      <c r="O290" s="19">
        <f>IF(AND(ISBLANK($I290),$M290),1,IF($E290="1.公保",
IF($I290&gt;DATE(身障定額檢核總表!$F$7,身障定額檢核總表!$F$8,1),1,0),
IF($I290&gt;=DATE(身障定額檢核總表!$F$7,身障定額檢核總表!$F$8,1),1,0)))</f>
        <v>0</v>
      </c>
      <c r="P290" s="19">
        <f>IF(AND($M290,IF($J290&lt;=DATE(身障定額檢核總表!$F$7,身障定額檢核總表!$F$8,1),1,0)),1,0)</f>
        <v>0</v>
      </c>
      <c r="Q290" s="19">
        <f t="shared" si="4"/>
        <v>0</v>
      </c>
      <c r="R290" s="19">
        <f>IF(AND($Q290,OR(IF($G290="3.重度",1,0),IF($G290="4.極重度",1,0)),IF($K290="全時",1,0),IF($L290&gt;=基本工資設定!$B$2,1,0)),1,0)</f>
        <v>0</v>
      </c>
      <c r="S290" s="19">
        <f>IF(AND($Q290,OR(IF($G290="3.重度",1,0),IF($G290="4.極重度",1,0)),IF($K290="全時",1,0),IF(基本工資設定!$B$2&gt;$L290,1,0)),1,0)</f>
        <v>0</v>
      </c>
      <c r="T290" s="19">
        <f>IF(AND($Q290,OR(IF($G290="3.重度",1,0),IF($G290="4.極重度",1,0)),IF($K290="部分工時",1,0),IF($L290&gt;=基本工資設定!$B$2,1,0)),1,0)</f>
        <v>0</v>
      </c>
      <c r="U290" s="19">
        <f>IF(AND($Q290,OR(IF($G290="3.重度",1,0),IF($G290="4.極重度",1,0)),IF($K290="部分工時",1,0),IF(AND(基本工資設定!$B$2&gt;$L290,$L290&gt;=基本工資設定!$B$3),1,0)),1,0)</f>
        <v>0</v>
      </c>
      <c r="V290" s="19">
        <f>IF(AND($Q290,OR(IF($G290="3.重度",1,0),IF($G290="4.極重度",1,0)),IF($K290="部分工時",1,0),IF(基本工資設定!$B$3&gt;$L290,1,0)),1,0)</f>
        <v>0</v>
      </c>
      <c r="W290" s="19">
        <f>IF(AND($Q290,OR(IF($G290="1.輕度",1,0),IF($G290="2.中度",1,0)),IF($K290="全時",1,0),IF($L290&gt;=基本工資設定!$B$2,1,0)),1,0)</f>
        <v>0</v>
      </c>
      <c r="X290" s="19">
        <f>IF(AND($Q290,OR(IF($G290="1.輕度",1,0),IF($G290="2.中度",1,0)),IF($K290="全時",1,0),IF(基本工資設定!$B$2&gt;$L290,1,0)),1,0)</f>
        <v>0</v>
      </c>
      <c r="Y290" s="19">
        <f>IF(AND($Q290,OR(IF($G290="1.輕度",1,0),IF($G290="2.中度",1,0)),IF($K290="部分工時",1,0),IF($L290&gt;=基本工資設定!$B$2,1,0)),1,0)</f>
        <v>0</v>
      </c>
      <c r="Z290" s="19">
        <f>IF(AND($Q290,OR(IF($G290="1.輕度",1,0),IF($G290="2.中度",1,0)),IF($K290="部分工時",1,0),IF(AND(基本工資設定!$B$2&gt;$L290,$L290&gt;=基本工資設定!$B$3),1,0)),1,0)</f>
        <v>0</v>
      </c>
      <c r="AA290" s="19">
        <f>IF(AND($Q290,OR(IF($G290="1.輕度",1,0),IF($G290="2.中度",1,0)),IF($K290="部分工時",1,0),IF(基本工資設定!$B$3&gt;$L290,1,0)),1,0)</f>
        <v>0</v>
      </c>
    </row>
    <row r="291" spans="1:27" ht="14.25">
      <c r="A291" s="19">
        <f t="shared" si="5"/>
        <v>289</v>
      </c>
      <c r="B291" s="8"/>
      <c r="C291" s="8"/>
      <c r="D291" s="9"/>
      <c r="E291" s="8"/>
      <c r="F291" s="8"/>
      <c r="G291" s="8"/>
      <c r="H291" s="9"/>
      <c r="I291" s="9"/>
      <c r="J291" s="9"/>
      <c r="K291" s="8"/>
      <c r="L291" s="10"/>
      <c r="M291" s="19" t="b">
        <f t="shared" si="3"/>
        <v>0</v>
      </c>
      <c r="N291" s="19">
        <f>IF(AND($M291,IF($H291&lt;=DATE(身障定額檢核總表!$F$7,身障定額檢核總表!$F$8,1),1,0)),1,0)</f>
        <v>0</v>
      </c>
      <c r="O291" s="19">
        <f>IF(AND(ISBLANK($I291),$M291),1,IF($E291="1.公保",
IF($I291&gt;DATE(身障定額檢核總表!$F$7,身障定額檢核總表!$F$8,1),1,0),
IF($I291&gt;=DATE(身障定額檢核總表!$F$7,身障定額檢核總表!$F$8,1),1,0)))</f>
        <v>0</v>
      </c>
      <c r="P291" s="19">
        <f>IF(AND($M291,IF($J291&lt;=DATE(身障定額檢核總表!$F$7,身障定額檢核總表!$F$8,1),1,0)),1,0)</f>
        <v>0</v>
      </c>
      <c r="Q291" s="19">
        <f t="shared" si="4"/>
        <v>0</v>
      </c>
      <c r="R291" s="19">
        <f>IF(AND($Q291,OR(IF($G291="3.重度",1,0),IF($G291="4.極重度",1,0)),IF($K291="全時",1,0),IF($L291&gt;=基本工資設定!$B$2,1,0)),1,0)</f>
        <v>0</v>
      </c>
      <c r="S291" s="19">
        <f>IF(AND($Q291,OR(IF($G291="3.重度",1,0),IF($G291="4.極重度",1,0)),IF($K291="全時",1,0),IF(基本工資設定!$B$2&gt;$L291,1,0)),1,0)</f>
        <v>0</v>
      </c>
      <c r="T291" s="19">
        <f>IF(AND($Q291,OR(IF($G291="3.重度",1,0),IF($G291="4.極重度",1,0)),IF($K291="部分工時",1,0),IF($L291&gt;=基本工資設定!$B$2,1,0)),1,0)</f>
        <v>0</v>
      </c>
      <c r="U291" s="19">
        <f>IF(AND($Q291,OR(IF($G291="3.重度",1,0),IF($G291="4.極重度",1,0)),IF($K291="部分工時",1,0),IF(AND(基本工資設定!$B$2&gt;$L291,$L291&gt;=基本工資設定!$B$3),1,0)),1,0)</f>
        <v>0</v>
      </c>
      <c r="V291" s="19">
        <f>IF(AND($Q291,OR(IF($G291="3.重度",1,0),IF($G291="4.極重度",1,0)),IF($K291="部分工時",1,0),IF(基本工資設定!$B$3&gt;$L291,1,0)),1,0)</f>
        <v>0</v>
      </c>
      <c r="W291" s="19">
        <f>IF(AND($Q291,OR(IF($G291="1.輕度",1,0),IF($G291="2.中度",1,0)),IF($K291="全時",1,0),IF($L291&gt;=基本工資設定!$B$2,1,0)),1,0)</f>
        <v>0</v>
      </c>
      <c r="X291" s="19">
        <f>IF(AND($Q291,OR(IF($G291="1.輕度",1,0),IF($G291="2.中度",1,0)),IF($K291="全時",1,0),IF(基本工資設定!$B$2&gt;$L291,1,0)),1,0)</f>
        <v>0</v>
      </c>
      <c r="Y291" s="19">
        <f>IF(AND($Q291,OR(IF($G291="1.輕度",1,0),IF($G291="2.中度",1,0)),IF($K291="部分工時",1,0),IF($L291&gt;=基本工資設定!$B$2,1,0)),1,0)</f>
        <v>0</v>
      </c>
      <c r="Z291" s="19">
        <f>IF(AND($Q291,OR(IF($G291="1.輕度",1,0),IF($G291="2.中度",1,0)),IF($K291="部分工時",1,0),IF(AND(基本工資設定!$B$2&gt;$L291,$L291&gt;=基本工資設定!$B$3),1,0)),1,0)</f>
        <v>0</v>
      </c>
      <c r="AA291" s="19">
        <f>IF(AND($Q291,OR(IF($G291="1.輕度",1,0),IF($G291="2.中度",1,0)),IF($K291="部分工時",1,0),IF(基本工資設定!$B$3&gt;$L291,1,0)),1,0)</f>
        <v>0</v>
      </c>
    </row>
    <row r="292" spans="1:27" ht="14.25">
      <c r="A292" s="19">
        <f t="shared" si="5"/>
        <v>290</v>
      </c>
      <c r="B292" s="8"/>
      <c r="C292" s="8"/>
      <c r="D292" s="9"/>
      <c r="E292" s="8"/>
      <c r="F292" s="8"/>
      <c r="G292" s="8"/>
      <c r="H292" s="9"/>
      <c r="I292" s="9"/>
      <c r="J292" s="9"/>
      <c r="K292" s="8"/>
      <c r="L292" s="10"/>
      <c r="M292" s="19" t="b">
        <f t="shared" si="3"/>
        <v>0</v>
      </c>
      <c r="N292" s="19">
        <f>IF(AND($M292,IF($H292&lt;=DATE(身障定額檢核總表!$F$7,身障定額檢核總表!$F$8,1),1,0)),1,0)</f>
        <v>0</v>
      </c>
      <c r="O292" s="19">
        <f>IF(AND(ISBLANK($I292),$M292),1,IF($E292="1.公保",
IF($I292&gt;DATE(身障定額檢核總表!$F$7,身障定額檢核總表!$F$8,1),1,0),
IF($I292&gt;=DATE(身障定額檢核總表!$F$7,身障定額檢核總表!$F$8,1),1,0)))</f>
        <v>0</v>
      </c>
      <c r="P292" s="19">
        <f>IF(AND($M292,IF($J292&lt;=DATE(身障定額檢核總表!$F$7,身障定額檢核總表!$F$8,1),1,0)),1,0)</f>
        <v>0</v>
      </c>
      <c r="Q292" s="19">
        <f t="shared" si="4"/>
        <v>0</v>
      </c>
      <c r="R292" s="19">
        <f>IF(AND($Q292,OR(IF($G292="3.重度",1,0),IF($G292="4.極重度",1,0)),IF($K292="全時",1,0),IF($L292&gt;=基本工資設定!$B$2,1,0)),1,0)</f>
        <v>0</v>
      </c>
      <c r="S292" s="19">
        <f>IF(AND($Q292,OR(IF($G292="3.重度",1,0),IF($G292="4.極重度",1,0)),IF($K292="全時",1,0),IF(基本工資設定!$B$2&gt;$L292,1,0)),1,0)</f>
        <v>0</v>
      </c>
      <c r="T292" s="19">
        <f>IF(AND($Q292,OR(IF($G292="3.重度",1,0),IF($G292="4.極重度",1,0)),IF($K292="部分工時",1,0),IF($L292&gt;=基本工資設定!$B$2,1,0)),1,0)</f>
        <v>0</v>
      </c>
      <c r="U292" s="19">
        <f>IF(AND($Q292,OR(IF($G292="3.重度",1,0),IF($G292="4.極重度",1,0)),IF($K292="部分工時",1,0),IF(AND(基本工資設定!$B$2&gt;$L292,$L292&gt;=基本工資設定!$B$3),1,0)),1,0)</f>
        <v>0</v>
      </c>
      <c r="V292" s="19">
        <f>IF(AND($Q292,OR(IF($G292="3.重度",1,0),IF($G292="4.極重度",1,0)),IF($K292="部分工時",1,0),IF(基本工資設定!$B$3&gt;$L292,1,0)),1,0)</f>
        <v>0</v>
      </c>
      <c r="W292" s="19">
        <f>IF(AND($Q292,OR(IF($G292="1.輕度",1,0),IF($G292="2.中度",1,0)),IF($K292="全時",1,0),IF($L292&gt;=基本工資設定!$B$2,1,0)),1,0)</f>
        <v>0</v>
      </c>
      <c r="X292" s="19">
        <f>IF(AND($Q292,OR(IF($G292="1.輕度",1,0),IF($G292="2.中度",1,0)),IF($K292="全時",1,0),IF(基本工資設定!$B$2&gt;$L292,1,0)),1,0)</f>
        <v>0</v>
      </c>
      <c r="Y292" s="19">
        <f>IF(AND($Q292,OR(IF($G292="1.輕度",1,0),IF($G292="2.中度",1,0)),IF($K292="部分工時",1,0),IF($L292&gt;=基本工資設定!$B$2,1,0)),1,0)</f>
        <v>0</v>
      </c>
      <c r="Z292" s="19">
        <f>IF(AND($Q292,OR(IF($G292="1.輕度",1,0),IF($G292="2.中度",1,0)),IF($K292="部分工時",1,0),IF(AND(基本工資設定!$B$2&gt;$L292,$L292&gt;=基本工資設定!$B$3),1,0)),1,0)</f>
        <v>0</v>
      </c>
      <c r="AA292" s="19">
        <f>IF(AND($Q292,OR(IF($G292="1.輕度",1,0),IF($G292="2.中度",1,0)),IF($K292="部分工時",1,0),IF(基本工資設定!$B$3&gt;$L292,1,0)),1,0)</f>
        <v>0</v>
      </c>
    </row>
    <row r="293" spans="1:27" ht="14.25">
      <c r="A293" s="19">
        <f t="shared" si="5"/>
        <v>291</v>
      </c>
      <c r="B293" s="8"/>
      <c r="C293" s="8"/>
      <c r="D293" s="9"/>
      <c r="E293" s="8"/>
      <c r="F293" s="8"/>
      <c r="G293" s="8"/>
      <c r="H293" s="9"/>
      <c r="I293" s="9"/>
      <c r="J293" s="9"/>
      <c r="K293" s="8"/>
      <c r="L293" s="10"/>
      <c r="M293" s="19" t="b">
        <f t="shared" si="3"/>
        <v>0</v>
      </c>
      <c r="N293" s="19">
        <f>IF(AND($M293,IF($H293&lt;=DATE(身障定額檢核總表!$F$7,身障定額檢核總表!$F$8,1),1,0)),1,0)</f>
        <v>0</v>
      </c>
      <c r="O293" s="19">
        <f>IF(AND(ISBLANK($I293),$M293),1,IF($E293="1.公保",
IF($I293&gt;DATE(身障定額檢核總表!$F$7,身障定額檢核總表!$F$8,1),1,0),
IF($I293&gt;=DATE(身障定額檢核總表!$F$7,身障定額檢核總表!$F$8,1),1,0)))</f>
        <v>0</v>
      </c>
      <c r="P293" s="19">
        <f>IF(AND($M293,IF($J293&lt;=DATE(身障定額檢核總表!$F$7,身障定額檢核總表!$F$8,1),1,0)),1,0)</f>
        <v>0</v>
      </c>
      <c r="Q293" s="19">
        <f t="shared" si="4"/>
        <v>0</v>
      </c>
      <c r="R293" s="19">
        <f>IF(AND($Q293,OR(IF($G293="3.重度",1,0),IF($G293="4.極重度",1,0)),IF($K293="全時",1,0),IF($L293&gt;=基本工資設定!$B$2,1,0)),1,0)</f>
        <v>0</v>
      </c>
      <c r="S293" s="19">
        <f>IF(AND($Q293,OR(IF($G293="3.重度",1,0),IF($G293="4.極重度",1,0)),IF($K293="全時",1,0),IF(基本工資設定!$B$2&gt;$L293,1,0)),1,0)</f>
        <v>0</v>
      </c>
      <c r="T293" s="19">
        <f>IF(AND($Q293,OR(IF($G293="3.重度",1,0),IF($G293="4.極重度",1,0)),IF($K293="部分工時",1,0),IF($L293&gt;=基本工資設定!$B$2,1,0)),1,0)</f>
        <v>0</v>
      </c>
      <c r="U293" s="19">
        <f>IF(AND($Q293,OR(IF($G293="3.重度",1,0),IF($G293="4.極重度",1,0)),IF($K293="部分工時",1,0),IF(AND(基本工資設定!$B$2&gt;$L293,$L293&gt;=基本工資設定!$B$3),1,0)),1,0)</f>
        <v>0</v>
      </c>
      <c r="V293" s="19">
        <f>IF(AND($Q293,OR(IF($G293="3.重度",1,0),IF($G293="4.極重度",1,0)),IF($K293="部分工時",1,0),IF(基本工資設定!$B$3&gt;$L293,1,0)),1,0)</f>
        <v>0</v>
      </c>
      <c r="W293" s="19">
        <f>IF(AND($Q293,OR(IF($G293="1.輕度",1,0),IF($G293="2.中度",1,0)),IF($K293="全時",1,0),IF($L293&gt;=基本工資設定!$B$2,1,0)),1,0)</f>
        <v>0</v>
      </c>
      <c r="X293" s="19">
        <f>IF(AND($Q293,OR(IF($G293="1.輕度",1,0),IF($G293="2.中度",1,0)),IF($K293="全時",1,0),IF(基本工資設定!$B$2&gt;$L293,1,0)),1,0)</f>
        <v>0</v>
      </c>
      <c r="Y293" s="19">
        <f>IF(AND($Q293,OR(IF($G293="1.輕度",1,0),IF($G293="2.中度",1,0)),IF($K293="部分工時",1,0),IF($L293&gt;=基本工資設定!$B$2,1,0)),1,0)</f>
        <v>0</v>
      </c>
      <c r="Z293" s="19">
        <f>IF(AND($Q293,OR(IF($G293="1.輕度",1,0),IF($G293="2.中度",1,0)),IF($K293="部分工時",1,0),IF(AND(基本工資設定!$B$2&gt;$L293,$L293&gt;=基本工資設定!$B$3),1,0)),1,0)</f>
        <v>0</v>
      </c>
      <c r="AA293" s="19">
        <f>IF(AND($Q293,OR(IF($G293="1.輕度",1,0),IF($G293="2.中度",1,0)),IF($K293="部分工時",1,0),IF(基本工資設定!$B$3&gt;$L293,1,0)),1,0)</f>
        <v>0</v>
      </c>
    </row>
    <row r="294" spans="1:27" ht="14.25">
      <c r="A294" s="19">
        <f t="shared" si="5"/>
        <v>292</v>
      </c>
      <c r="B294" s="8"/>
      <c r="C294" s="8"/>
      <c r="D294" s="9"/>
      <c r="E294" s="8"/>
      <c r="F294" s="8"/>
      <c r="G294" s="8"/>
      <c r="H294" s="9"/>
      <c r="I294" s="9"/>
      <c r="J294" s="9"/>
      <c r="K294" s="8"/>
      <c r="L294" s="10"/>
      <c r="M294" s="19" t="b">
        <f t="shared" si="3"/>
        <v>0</v>
      </c>
      <c r="N294" s="19">
        <f>IF(AND($M294,IF($H294&lt;=DATE(身障定額檢核總表!$F$7,身障定額檢核總表!$F$8,1),1,0)),1,0)</f>
        <v>0</v>
      </c>
      <c r="O294" s="19">
        <f>IF(AND(ISBLANK($I294),$M294),1,IF($E294="1.公保",
IF($I294&gt;DATE(身障定額檢核總表!$F$7,身障定額檢核總表!$F$8,1),1,0),
IF($I294&gt;=DATE(身障定額檢核總表!$F$7,身障定額檢核總表!$F$8,1),1,0)))</f>
        <v>0</v>
      </c>
      <c r="P294" s="19">
        <f>IF(AND($M294,IF($J294&lt;=DATE(身障定額檢核總表!$F$7,身障定額檢核總表!$F$8,1),1,0)),1,0)</f>
        <v>0</v>
      </c>
      <c r="Q294" s="19">
        <f t="shared" si="4"/>
        <v>0</v>
      </c>
      <c r="R294" s="19">
        <f>IF(AND($Q294,OR(IF($G294="3.重度",1,0),IF($G294="4.極重度",1,0)),IF($K294="全時",1,0),IF($L294&gt;=基本工資設定!$B$2,1,0)),1,0)</f>
        <v>0</v>
      </c>
      <c r="S294" s="19">
        <f>IF(AND($Q294,OR(IF($G294="3.重度",1,0),IF($G294="4.極重度",1,0)),IF($K294="全時",1,0),IF(基本工資設定!$B$2&gt;$L294,1,0)),1,0)</f>
        <v>0</v>
      </c>
      <c r="T294" s="19">
        <f>IF(AND($Q294,OR(IF($G294="3.重度",1,0),IF($G294="4.極重度",1,0)),IF($K294="部分工時",1,0),IF($L294&gt;=基本工資設定!$B$2,1,0)),1,0)</f>
        <v>0</v>
      </c>
      <c r="U294" s="19">
        <f>IF(AND($Q294,OR(IF($G294="3.重度",1,0),IF($G294="4.極重度",1,0)),IF($K294="部分工時",1,0),IF(AND(基本工資設定!$B$2&gt;$L294,$L294&gt;=基本工資設定!$B$3),1,0)),1,0)</f>
        <v>0</v>
      </c>
      <c r="V294" s="19">
        <f>IF(AND($Q294,OR(IF($G294="3.重度",1,0),IF($G294="4.極重度",1,0)),IF($K294="部分工時",1,0),IF(基本工資設定!$B$3&gt;$L294,1,0)),1,0)</f>
        <v>0</v>
      </c>
      <c r="W294" s="19">
        <f>IF(AND($Q294,OR(IF($G294="1.輕度",1,0),IF($G294="2.中度",1,0)),IF($K294="全時",1,0),IF($L294&gt;=基本工資設定!$B$2,1,0)),1,0)</f>
        <v>0</v>
      </c>
      <c r="X294" s="19">
        <f>IF(AND($Q294,OR(IF($G294="1.輕度",1,0),IF($G294="2.中度",1,0)),IF($K294="全時",1,0),IF(基本工資設定!$B$2&gt;$L294,1,0)),1,0)</f>
        <v>0</v>
      </c>
      <c r="Y294" s="19">
        <f>IF(AND($Q294,OR(IF($G294="1.輕度",1,0),IF($G294="2.中度",1,0)),IF($K294="部分工時",1,0),IF($L294&gt;=基本工資設定!$B$2,1,0)),1,0)</f>
        <v>0</v>
      </c>
      <c r="Z294" s="19">
        <f>IF(AND($Q294,OR(IF($G294="1.輕度",1,0),IF($G294="2.中度",1,0)),IF($K294="部分工時",1,0),IF(AND(基本工資設定!$B$2&gt;$L294,$L294&gt;=基本工資設定!$B$3),1,0)),1,0)</f>
        <v>0</v>
      </c>
      <c r="AA294" s="19">
        <f>IF(AND($Q294,OR(IF($G294="1.輕度",1,0),IF($G294="2.中度",1,0)),IF($K294="部分工時",1,0),IF(基本工資設定!$B$3&gt;$L294,1,0)),1,0)</f>
        <v>0</v>
      </c>
    </row>
    <row r="295" spans="1:27" ht="14.25">
      <c r="A295" s="19">
        <f t="shared" si="5"/>
        <v>293</v>
      </c>
      <c r="B295" s="8"/>
      <c r="C295" s="8"/>
      <c r="D295" s="9"/>
      <c r="E295" s="8"/>
      <c r="F295" s="8"/>
      <c r="G295" s="8"/>
      <c r="H295" s="9"/>
      <c r="I295" s="9"/>
      <c r="J295" s="9"/>
      <c r="K295" s="8"/>
      <c r="L295" s="10"/>
      <c r="M295" s="19" t="b">
        <f t="shared" si="3"/>
        <v>0</v>
      </c>
      <c r="N295" s="19">
        <f>IF(AND($M295,IF($H295&lt;=DATE(身障定額檢核總表!$F$7,身障定額檢核總表!$F$8,1),1,0)),1,0)</f>
        <v>0</v>
      </c>
      <c r="O295" s="19">
        <f>IF(AND(ISBLANK($I295),$M295),1,IF($E295="1.公保",
IF($I295&gt;DATE(身障定額檢核總表!$F$7,身障定額檢核總表!$F$8,1),1,0),
IF($I295&gt;=DATE(身障定額檢核總表!$F$7,身障定額檢核總表!$F$8,1),1,0)))</f>
        <v>0</v>
      </c>
      <c r="P295" s="19">
        <f>IF(AND($M295,IF($J295&lt;=DATE(身障定額檢核總表!$F$7,身障定額檢核總表!$F$8,1),1,0)),1,0)</f>
        <v>0</v>
      </c>
      <c r="Q295" s="19">
        <f t="shared" si="4"/>
        <v>0</v>
      </c>
      <c r="R295" s="19">
        <f>IF(AND($Q295,OR(IF($G295="3.重度",1,0),IF($G295="4.極重度",1,0)),IF($K295="全時",1,0),IF($L295&gt;=基本工資設定!$B$2,1,0)),1,0)</f>
        <v>0</v>
      </c>
      <c r="S295" s="19">
        <f>IF(AND($Q295,OR(IF($G295="3.重度",1,0),IF($G295="4.極重度",1,0)),IF($K295="全時",1,0),IF(基本工資設定!$B$2&gt;$L295,1,0)),1,0)</f>
        <v>0</v>
      </c>
      <c r="T295" s="19">
        <f>IF(AND($Q295,OR(IF($G295="3.重度",1,0),IF($G295="4.極重度",1,0)),IF($K295="部分工時",1,0),IF($L295&gt;=基本工資設定!$B$2,1,0)),1,0)</f>
        <v>0</v>
      </c>
      <c r="U295" s="19">
        <f>IF(AND($Q295,OR(IF($G295="3.重度",1,0),IF($G295="4.極重度",1,0)),IF($K295="部分工時",1,0),IF(AND(基本工資設定!$B$2&gt;$L295,$L295&gt;=基本工資設定!$B$3),1,0)),1,0)</f>
        <v>0</v>
      </c>
      <c r="V295" s="19">
        <f>IF(AND($Q295,OR(IF($G295="3.重度",1,0),IF($G295="4.極重度",1,0)),IF($K295="部分工時",1,0),IF(基本工資設定!$B$3&gt;$L295,1,0)),1,0)</f>
        <v>0</v>
      </c>
      <c r="W295" s="19">
        <f>IF(AND($Q295,OR(IF($G295="1.輕度",1,0),IF($G295="2.中度",1,0)),IF($K295="全時",1,0),IF($L295&gt;=基本工資設定!$B$2,1,0)),1,0)</f>
        <v>0</v>
      </c>
      <c r="X295" s="19">
        <f>IF(AND($Q295,OR(IF($G295="1.輕度",1,0),IF($G295="2.中度",1,0)),IF($K295="全時",1,0),IF(基本工資設定!$B$2&gt;$L295,1,0)),1,0)</f>
        <v>0</v>
      </c>
      <c r="Y295" s="19">
        <f>IF(AND($Q295,OR(IF($G295="1.輕度",1,0),IF($G295="2.中度",1,0)),IF($K295="部分工時",1,0),IF($L295&gt;=基本工資設定!$B$2,1,0)),1,0)</f>
        <v>0</v>
      </c>
      <c r="Z295" s="19">
        <f>IF(AND($Q295,OR(IF($G295="1.輕度",1,0),IF($G295="2.中度",1,0)),IF($K295="部分工時",1,0),IF(AND(基本工資設定!$B$2&gt;$L295,$L295&gt;=基本工資設定!$B$3),1,0)),1,0)</f>
        <v>0</v>
      </c>
      <c r="AA295" s="19">
        <f>IF(AND($Q295,OR(IF($G295="1.輕度",1,0),IF($G295="2.中度",1,0)),IF($K295="部分工時",1,0),IF(基本工資設定!$B$3&gt;$L295,1,0)),1,0)</f>
        <v>0</v>
      </c>
    </row>
    <row r="296" spans="1:27" ht="14.25">
      <c r="A296" s="19">
        <f t="shared" si="5"/>
        <v>294</v>
      </c>
      <c r="B296" s="8"/>
      <c r="C296" s="8"/>
      <c r="D296" s="9"/>
      <c r="E296" s="8"/>
      <c r="F296" s="8"/>
      <c r="G296" s="8"/>
      <c r="H296" s="9"/>
      <c r="I296" s="9"/>
      <c r="J296" s="9"/>
      <c r="K296" s="8"/>
      <c r="L296" s="10"/>
      <c r="M296" s="19" t="b">
        <f t="shared" si="3"/>
        <v>0</v>
      </c>
      <c r="N296" s="19">
        <f>IF(AND($M296,IF($H296&lt;=DATE(身障定額檢核總表!$F$7,身障定額檢核總表!$F$8,1),1,0)),1,0)</f>
        <v>0</v>
      </c>
      <c r="O296" s="19">
        <f>IF(AND(ISBLANK($I296),$M296),1,IF($E296="1.公保",
IF($I296&gt;DATE(身障定額檢核總表!$F$7,身障定額檢核總表!$F$8,1),1,0),
IF($I296&gt;=DATE(身障定額檢核總表!$F$7,身障定額檢核總表!$F$8,1),1,0)))</f>
        <v>0</v>
      </c>
      <c r="P296" s="19">
        <f>IF(AND($M296,IF($J296&lt;=DATE(身障定額檢核總表!$F$7,身障定額檢核總表!$F$8,1),1,0)),1,0)</f>
        <v>0</v>
      </c>
      <c r="Q296" s="19">
        <f t="shared" si="4"/>
        <v>0</v>
      </c>
      <c r="R296" s="19">
        <f>IF(AND($Q296,OR(IF($G296="3.重度",1,0),IF($G296="4.極重度",1,0)),IF($K296="全時",1,0),IF($L296&gt;=基本工資設定!$B$2,1,0)),1,0)</f>
        <v>0</v>
      </c>
      <c r="S296" s="19">
        <f>IF(AND($Q296,OR(IF($G296="3.重度",1,0),IF($G296="4.極重度",1,0)),IF($K296="全時",1,0),IF(基本工資設定!$B$2&gt;$L296,1,0)),1,0)</f>
        <v>0</v>
      </c>
      <c r="T296" s="19">
        <f>IF(AND($Q296,OR(IF($G296="3.重度",1,0),IF($G296="4.極重度",1,0)),IF($K296="部分工時",1,0),IF($L296&gt;=基本工資設定!$B$2,1,0)),1,0)</f>
        <v>0</v>
      </c>
      <c r="U296" s="19">
        <f>IF(AND($Q296,OR(IF($G296="3.重度",1,0),IF($G296="4.極重度",1,0)),IF($K296="部分工時",1,0),IF(AND(基本工資設定!$B$2&gt;$L296,$L296&gt;=基本工資設定!$B$3),1,0)),1,0)</f>
        <v>0</v>
      </c>
      <c r="V296" s="19">
        <f>IF(AND($Q296,OR(IF($G296="3.重度",1,0),IF($G296="4.極重度",1,0)),IF($K296="部分工時",1,0),IF(基本工資設定!$B$3&gt;$L296,1,0)),1,0)</f>
        <v>0</v>
      </c>
      <c r="W296" s="19">
        <f>IF(AND($Q296,OR(IF($G296="1.輕度",1,0),IF($G296="2.中度",1,0)),IF($K296="全時",1,0),IF($L296&gt;=基本工資設定!$B$2,1,0)),1,0)</f>
        <v>0</v>
      </c>
      <c r="X296" s="19">
        <f>IF(AND($Q296,OR(IF($G296="1.輕度",1,0),IF($G296="2.中度",1,0)),IF($K296="全時",1,0),IF(基本工資設定!$B$2&gt;$L296,1,0)),1,0)</f>
        <v>0</v>
      </c>
      <c r="Y296" s="19">
        <f>IF(AND($Q296,OR(IF($G296="1.輕度",1,0),IF($G296="2.中度",1,0)),IF($K296="部分工時",1,0),IF($L296&gt;=基本工資設定!$B$2,1,0)),1,0)</f>
        <v>0</v>
      </c>
      <c r="Z296" s="19">
        <f>IF(AND($Q296,OR(IF($G296="1.輕度",1,0),IF($G296="2.中度",1,0)),IF($K296="部分工時",1,0),IF(AND(基本工資設定!$B$2&gt;$L296,$L296&gt;=基本工資設定!$B$3),1,0)),1,0)</f>
        <v>0</v>
      </c>
      <c r="AA296" s="19">
        <f>IF(AND($Q296,OR(IF($G296="1.輕度",1,0),IF($G296="2.中度",1,0)),IF($K296="部分工時",1,0),IF(基本工資設定!$B$3&gt;$L296,1,0)),1,0)</f>
        <v>0</v>
      </c>
    </row>
    <row r="297" spans="1:27" ht="14.25">
      <c r="A297" s="19">
        <f t="shared" si="5"/>
        <v>295</v>
      </c>
      <c r="B297" s="8"/>
      <c r="C297" s="8"/>
      <c r="D297" s="9"/>
      <c r="E297" s="8"/>
      <c r="F297" s="8"/>
      <c r="G297" s="8"/>
      <c r="H297" s="9"/>
      <c r="I297" s="9"/>
      <c r="J297" s="9"/>
      <c r="K297" s="8"/>
      <c r="L297" s="10"/>
      <c r="M297" s="19" t="b">
        <f t="shared" si="3"/>
        <v>0</v>
      </c>
      <c r="N297" s="19">
        <f>IF(AND($M297,IF($H297&lt;=DATE(身障定額檢核總表!$F$7,身障定額檢核總表!$F$8,1),1,0)),1,0)</f>
        <v>0</v>
      </c>
      <c r="O297" s="19">
        <f>IF(AND(ISBLANK($I297),$M297),1,IF($E297="1.公保",
IF($I297&gt;DATE(身障定額檢核總表!$F$7,身障定額檢核總表!$F$8,1),1,0),
IF($I297&gt;=DATE(身障定額檢核總表!$F$7,身障定額檢核總表!$F$8,1),1,0)))</f>
        <v>0</v>
      </c>
      <c r="P297" s="19">
        <f>IF(AND($M297,IF($J297&lt;=DATE(身障定額檢核總表!$F$7,身障定額檢核總表!$F$8,1),1,0)),1,0)</f>
        <v>0</v>
      </c>
      <c r="Q297" s="19">
        <f t="shared" si="4"/>
        <v>0</v>
      </c>
      <c r="R297" s="19">
        <f>IF(AND($Q297,OR(IF($G297="3.重度",1,0),IF($G297="4.極重度",1,0)),IF($K297="全時",1,0),IF($L297&gt;=基本工資設定!$B$2,1,0)),1,0)</f>
        <v>0</v>
      </c>
      <c r="S297" s="19">
        <f>IF(AND($Q297,OR(IF($G297="3.重度",1,0),IF($G297="4.極重度",1,0)),IF($K297="全時",1,0),IF(基本工資設定!$B$2&gt;$L297,1,0)),1,0)</f>
        <v>0</v>
      </c>
      <c r="T297" s="19">
        <f>IF(AND($Q297,OR(IF($G297="3.重度",1,0),IF($G297="4.極重度",1,0)),IF($K297="部分工時",1,0),IF($L297&gt;=基本工資設定!$B$2,1,0)),1,0)</f>
        <v>0</v>
      </c>
      <c r="U297" s="19">
        <f>IF(AND($Q297,OR(IF($G297="3.重度",1,0),IF($G297="4.極重度",1,0)),IF($K297="部分工時",1,0),IF(AND(基本工資設定!$B$2&gt;$L297,$L297&gt;=基本工資設定!$B$3),1,0)),1,0)</f>
        <v>0</v>
      </c>
      <c r="V297" s="19">
        <f>IF(AND($Q297,OR(IF($G297="3.重度",1,0),IF($G297="4.極重度",1,0)),IF($K297="部分工時",1,0),IF(基本工資設定!$B$3&gt;$L297,1,0)),1,0)</f>
        <v>0</v>
      </c>
      <c r="W297" s="19">
        <f>IF(AND($Q297,OR(IF($G297="1.輕度",1,0),IF($G297="2.中度",1,0)),IF($K297="全時",1,0),IF($L297&gt;=基本工資設定!$B$2,1,0)),1,0)</f>
        <v>0</v>
      </c>
      <c r="X297" s="19">
        <f>IF(AND($Q297,OR(IF($G297="1.輕度",1,0),IF($G297="2.中度",1,0)),IF($K297="全時",1,0),IF(基本工資設定!$B$2&gt;$L297,1,0)),1,0)</f>
        <v>0</v>
      </c>
      <c r="Y297" s="19">
        <f>IF(AND($Q297,OR(IF($G297="1.輕度",1,0),IF($G297="2.中度",1,0)),IF($K297="部分工時",1,0),IF($L297&gt;=基本工資設定!$B$2,1,0)),1,0)</f>
        <v>0</v>
      </c>
      <c r="Z297" s="19">
        <f>IF(AND($Q297,OR(IF($G297="1.輕度",1,0),IF($G297="2.中度",1,0)),IF($K297="部分工時",1,0),IF(AND(基本工資設定!$B$2&gt;$L297,$L297&gt;=基本工資設定!$B$3),1,0)),1,0)</f>
        <v>0</v>
      </c>
      <c r="AA297" s="19">
        <f>IF(AND($Q297,OR(IF($G297="1.輕度",1,0),IF($G297="2.中度",1,0)),IF($K297="部分工時",1,0),IF(基本工資設定!$B$3&gt;$L297,1,0)),1,0)</f>
        <v>0</v>
      </c>
    </row>
    <row r="298" spans="1:27" ht="14.25">
      <c r="A298" s="19">
        <f t="shared" si="5"/>
        <v>296</v>
      </c>
      <c r="B298" s="8"/>
      <c r="C298" s="8"/>
      <c r="D298" s="9"/>
      <c r="E298" s="8"/>
      <c r="F298" s="8"/>
      <c r="G298" s="8"/>
      <c r="H298" s="9"/>
      <c r="I298" s="9"/>
      <c r="J298" s="9"/>
      <c r="K298" s="8"/>
      <c r="L298" s="10"/>
      <c r="M298" s="19" t="b">
        <f t="shared" si="3"/>
        <v>0</v>
      </c>
      <c r="N298" s="19">
        <f>IF(AND($M298,IF($H298&lt;=DATE(身障定額檢核總表!$F$7,身障定額檢核總表!$F$8,1),1,0)),1,0)</f>
        <v>0</v>
      </c>
      <c r="O298" s="19">
        <f>IF(AND(ISBLANK($I298),$M298),1,IF($E298="1.公保",
IF($I298&gt;DATE(身障定額檢核總表!$F$7,身障定額檢核總表!$F$8,1),1,0),
IF($I298&gt;=DATE(身障定額檢核總表!$F$7,身障定額檢核總表!$F$8,1),1,0)))</f>
        <v>0</v>
      </c>
      <c r="P298" s="19">
        <f>IF(AND($M298,IF($J298&lt;=DATE(身障定額檢核總表!$F$7,身障定額檢核總表!$F$8,1),1,0)),1,0)</f>
        <v>0</v>
      </c>
      <c r="Q298" s="19">
        <f t="shared" si="4"/>
        <v>0</v>
      </c>
      <c r="R298" s="19">
        <f>IF(AND($Q298,OR(IF($G298="3.重度",1,0),IF($G298="4.極重度",1,0)),IF($K298="全時",1,0),IF($L298&gt;=基本工資設定!$B$2,1,0)),1,0)</f>
        <v>0</v>
      </c>
      <c r="S298" s="19">
        <f>IF(AND($Q298,OR(IF($G298="3.重度",1,0),IF($G298="4.極重度",1,0)),IF($K298="全時",1,0),IF(基本工資設定!$B$2&gt;$L298,1,0)),1,0)</f>
        <v>0</v>
      </c>
      <c r="T298" s="19">
        <f>IF(AND($Q298,OR(IF($G298="3.重度",1,0),IF($G298="4.極重度",1,0)),IF($K298="部分工時",1,0),IF($L298&gt;=基本工資設定!$B$2,1,0)),1,0)</f>
        <v>0</v>
      </c>
      <c r="U298" s="19">
        <f>IF(AND($Q298,OR(IF($G298="3.重度",1,0),IF($G298="4.極重度",1,0)),IF($K298="部分工時",1,0),IF(AND(基本工資設定!$B$2&gt;$L298,$L298&gt;=基本工資設定!$B$3),1,0)),1,0)</f>
        <v>0</v>
      </c>
      <c r="V298" s="19">
        <f>IF(AND($Q298,OR(IF($G298="3.重度",1,0),IF($G298="4.極重度",1,0)),IF($K298="部分工時",1,0),IF(基本工資設定!$B$3&gt;$L298,1,0)),1,0)</f>
        <v>0</v>
      </c>
      <c r="W298" s="19">
        <f>IF(AND($Q298,OR(IF($G298="1.輕度",1,0),IF($G298="2.中度",1,0)),IF($K298="全時",1,0),IF($L298&gt;=基本工資設定!$B$2,1,0)),1,0)</f>
        <v>0</v>
      </c>
      <c r="X298" s="19">
        <f>IF(AND($Q298,OR(IF($G298="1.輕度",1,0),IF($G298="2.中度",1,0)),IF($K298="全時",1,0),IF(基本工資設定!$B$2&gt;$L298,1,0)),1,0)</f>
        <v>0</v>
      </c>
      <c r="Y298" s="19">
        <f>IF(AND($Q298,OR(IF($G298="1.輕度",1,0),IF($G298="2.中度",1,0)),IF($K298="部分工時",1,0),IF($L298&gt;=基本工資設定!$B$2,1,0)),1,0)</f>
        <v>0</v>
      </c>
      <c r="Z298" s="19">
        <f>IF(AND($Q298,OR(IF($G298="1.輕度",1,0),IF($G298="2.中度",1,0)),IF($K298="部分工時",1,0),IF(AND(基本工資設定!$B$2&gt;$L298,$L298&gt;=基本工資設定!$B$3),1,0)),1,0)</f>
        <v>0</v>
      </c>
      <c r="AA298" s="19">
        <f>IF(AND($Q298,OR(IF($G298="1.輕度",1,0),IF($G298="2.中度",1,0)),IF($K298="部分工時",1,0),IF(基本工資設定!$B$3&gt;$L298,1,0)),1,0)</f>
        <v>0</v>
      </c>
    </row>
    <row r="299" spans="1:27" ht="14.25">
      <c r="A299" s="19">
        <f t="shared" si="5"/>
        <v>297</v>
      </c>
      <c r="B299" s="8"/>
      <c r="C299" s="8"/>
      <c r="D299" s="9"/>
      <c r="E299" s="8"/>
      <c r="F299" s="8"/>
      <c r="G299" s="8"/>
      <c r="H299" s="9"/>
      <c r="I299" s="9"/>
      <c r="J299" s="9"/>
      <c r="K299" s="8"/>
      <c r="L299" s="10"/>
      <c r="M299" s="19" t="b">
        <f t="shared" si="3"/>
        <v>0</v>
      </c>
      <c r="N299" s="19">
        <f>IF(AND($M299,IF($H299&lt;=DATE(身障定額檢核總表!$F$7,身障定額檢核總表!$F$8,1),1,0)),1,0)</f>
        <v>0</v>
      </c>
      <c r="O299" s="19">
        <f>IF(AND(ISBLANK($I299),$M299),1,IF($E299="1.公保",
IF($I299&gt;DATE(身障定額檢核總表!$F$7,身障定額檢核總表!$F$8,1),1,0),
IF($I299&gt;=DATE(身障定額檢核總表!$F$7,身障定額檢核總表!$F$8,1),1,0)))</f>
        <v>0</v>
      </c>
      <c r="P299" s="19">
        <f>IF(AND($M299,IF($J299&lt;=DATE(身障定額檢核總表!$F$7,身障定額檢核總表!$F$8,1),1,0)),1,0)</f>
        <v>0</v>
      </c>
      <c r="Q299" s="19">
        <f t="shared" si="4"/>
        <v>0</v>
      </c>
      <c r="R299" s="19">
        <f>IF(AND($Q299,OR(IF($G299="3.重度",1,0),IF($G299="4.極重度",1,0)),IF($K299="全時",1,0),IF($L299&gt;=基本工資設定!$B$2,1,0)),1,0)</f>
        <v>0</v>
      </c>
      <c r="S299" s="19">
        <f>IF(AND($Q299,OR(IF($G299="3.重度",1,0),IF($G299="4.極重度",1,0)),IF($K299="全時",1,0),IF(基本工資設定!$B$2&gt;$L299,1,0)),1,0)</f>
        <v>0</v>
      </c>
      <c r="T299" s="19">
        <f>IF(AND($Q299,OR(IF($G299="3.重度",1,0),IF($G299="4.極重度",1,0)),IF($K299="部分工時",1,0),IF($L299&gt;=基本工資設定!$B$2,1,0)),1,0)</f>
        <v>0</v>
      </c>
      <c r="U299" s="19">
        <f>IF(AND($Q299,OR(IF($G299="3.重度",1,0),IF($G299="4.極重度",1,0)),IF($K299="部分工時",1,0),IF(AND(基本工資設定!$B$2&gt;$L299,$L299&gt;=基本工資設定!$B$3),1,0)),1,0)</f>
        <v>0</v>
      </c>
      <c r="V299" s="19">
        <f>IF(AND($Q299,OR(IF($G299="3.重度",1,0),IF($G299="4.極重度",1,0)),IF($K299="部分工時",1,0),IF(基本工資設定!$B$3&gt;$L299,1,0)),1,0)</f>
        <v>0</v>
      </c>
      <c r="W299" s="19">
        <f>IF(AND($Q299,OR(IF($G299="1.輕度",1,0),IF($G299="2.中度",1,0)),IF($K299="全時",1,0),IF($L299&gt;=基本工資設定!$B$2,1,0)),1,0)</f>
        <v>0</v>
      </c>
      <c r="X299" s="19">
        <f>IF(AND($Q299,OR(IF($G299="1.輕度",1,0),IF($G299="2.中度",1,0)),IF($K299="全時",1,0),IF(基本工資設定!$B$2&gt;$L299,1,0)),1,0)</f>
        <v>0</v>
      </c>
      <c r="Y299" s="19">
        <f>IF(AND($Q299,OR(IF($G299="1.輕度",1,0),IF($G299="2.中度",1,0)),IF($K299="部分工時",1,0),IF($L299&gt;=基本工資設定!$B$2,1,0)),1,0)</f>
        <v>0</v>
      </c>
      <c r="Z299" s="19">
        <f>IF(AND($Q299,OR(IF($G299="1.輕度",1,0),IF($G299="2.中度",1,0)),IF($K299="部分工時",1,0),IF(AND(基本工資設定!$B$2&gt;$L299,$L299&gt;=基本工資設定!$B$3),1,0)),1,0)</f>
        <v>0</v>
      </c>
      <c r="AA299" s="19">
        <f>IF(AND($Q299,OR(IF($G299="1.輕度",1,0),IF($G299="2.中度",1,0)),IF($K299="部分工時",1,0),IF(基本工資設定!$B$3&gt;$L299,1,0)),1,0)</f>
        <v>0</v>
      </c>
    </row>
    <row r="300" spans="1:27" ht="14.25">
      <c r="A300" s="19">
        <f t="shared" si="5"/>
        <v>298</v>
      </c>
      <c r="B300" s="8"/>
      <c r="C300" s="8"/>
      <c r="D300" s="9"/>
      <c r="E300" s="8"/>
      <c r="F300" s="8"/>
      <c r="G300" s="8"/>
      <c r="H300" s="9"/>
      <c r="I300" s="9"/>
      <c r="J300" s="9"/>
      <c r="K300" s="8"/>
      <c r="L300" s="10"/>
      <c r="M300" s="19" t="b">
        <f t="shared" si="3"/>
        <v>0</v>
      </c>
      <c r="N300" s="19">
        <f>IF(AND($M300,IF($H300&lt;=DATE(身障定額檢核總表!$F$7,身障定額檢核總表!$F$8,1),1,0)),1,0)</f>
        <v>0</v>
      </c>
      <c r="O300" s="19">
        <f>IF(AND(ISBLANK($I300),$M300),1,IF($E300="1.公保",
IF($I300&gt;DATE(身障定額檢核總表!$F$7,身障定額檢核總表!$F$8,1),1,0),
IF($I300&gt;=DATE(身障定額檢核總表!$F$7,身障定額檢核總表!$F$8,1),1,0)))</f>
        <v>0</v>
      </c>
      <c r="P300" s="19">
        <f>IF(AND($M300,IF($J300&lt;=DATE(身障定額檢核總表!$F$7,身障定額檢核總表!$F$8,1),1,0)),1,0)</f>
        <v>0</v>
      </c>
      <c r="Q300" s="19">
        <f t="shared" si="4"/>
        <v>0</v>
      </c>
      <c r="R300" s="19">
        <f>IF(AND($Q300,OR(IF($G300="3.重度",1,0),IF($G300="4.極重度",1,0)),IF($K300="全時",1,0),IF($L300&gt;=基本工資設定!$B$2,1,0)),1,0)</f>
        <v>0</v>
      </c>
      <c r="S300" s="19">
        <f>IF(AND($Q300,OR(IF($G300="3.重度",1,0),IF($G300="4.極重度",1,0)),IF($K300="全時",1,0),IF(基本工資設定!$B$2&gt;$L300,1,0)),1,0)</f>
        <v>0</v>
      </c>
      <c r="T300" s="19">
        <f>IF(AND($Q300,OR(IF($G300="3.重度",1,0),IF($G300="4.極重度",1,0)),IF($K300="部分工時",1,0),IF($L300&gt;=基本工資設定!$B$2,1,0)),1,0)</f>
        <v>0</v>
      </c>
      <c r="U300" s="19">
        <f>IF(AND($Q300,OR(IF($G300="3.重度",1,0),IF($G300="4.極重度",1,0)),IF($K300="部分工時",1,0),IF(AND(基本工資設定!$B$2&gt;$L300,$L300&gt;=基本工資設定!$B$3),1,0)),1,0)</f>
        <v>0</v>
      </c>
      <c r="V300" s="19">
        <f>IF(AND($Q300,OR(IF($G300="3.重度",1,0),IF($G300="4.極重度",1,0)),IF($K300="部分工時",1,0),IF(基本工資設定!$B$3&gt;$L300,1,0)),1,0)</f>
        <v>0</v>
      </c>
      <c r="W300" s="19">
        <f>IF(AND($Q300,OR(IF($G300="1.輕度",1,0),IF($G300="2.中度",1,0)),IF($K300="全時",1,0),IF($L300&gt;=基本工資設定!$B$2,1,0)),1,0)</f>
        <v>0</v>
      </c>
      <c r="X300" s="19">
        <f>IF(AND($Q300,OR(IF($G300="1.輕度",1,0),IF($G300="2.中度",1,0)),IF($K300="全時",1,0),IF(基本工資設定!$B$2&gt;$L300,1,0)),1,0)</f>
        <v>0</v>
      </c>
      <c r="Y300" s="19">
        <f>IF(AND($Q300,OR(IF($G300="1.輕度",1,0),IF($G300="2.中度",1,0)),IF($K300="部分工時",1,0),IF($L300&gt;=基本工資設定!$B$2,1,0)),1,0)</f>
        <v>0</v>
      </c>
      <c r="Z300" s="19">
        <f>IF(AND($Q300,OR(IF($G300="1.輕度",1,0),IF($G300="2.中度",1,0)),IF($K300="部分工時",1,0),IF(AND(基本工資設定!$B$2&gt;$L300,$L300&gt;=基本工資設定!$B$3),1,0)),1,0)</f>
        <v>0</v>
      </c>
      <c r="AA300" s="19">
        <f>IF(AND($Q300,OR(IF($G300="1.輕度",1,0),IF($G300="2.中度",1,0)),IF($K300="部分工時",1,0),IF(基本工資設定!$B$3&gt;$L300,1,0)),1,0)</f>
        <v>0</v>
      </c>
    </row>
    <row r="301" spans="1:27" ht="14.25">
      <c r="A301" s="19">
        <f t="shared" si="5"/>
        <v>299</v>
      </c>
      <c r="B301" s="8"/>
      <c r="C301" s="8"/>
      <c r="D301" s="9"/>
      <c r="E301" s="8"/>
      <c r="F301" s="8"/>
      <c r="G301" s="8"/>
      <c r="H301" s="9"/>
      <c r="I301" s="9"/>
      <c r="J301" s="9"/>
      <c r="K301" s="8"/>
      <c r="L301" s="10"/>
      <c r="M301" s="19" t="b">
        <f t="shared" si="3"/>
        <v>0</v>
      </c>
      <c r="N301" s="19">
        <f>IF(AND($M301,IF($H301&lt;=DATE(身障定額檢核總表!$F$7,身障定額檢核總表!$F$8,1),1,0)),1,0)</f>
        <v>0</v>
      </c>
      <c r="O301" s="19">
        <f>IF(AND(ISBLANK($I301),$M301),1,IF($E301="1.公保",
IF($I301&gt;DATE(身障定額檢核總表!$F$7,身障定額檢核總表!$F$8,1),1,0),
IF($I301&gt;=DATE(身障定額檢核總表!$F$7,身障定額檢核總表!$F$8,1),1,0)))</f>
        <v>0</v>
      </c>
      <c r="P301" s="19">
        <f>IF(AND($M301,IF($J301&lt;=DATE(身障定額檢核總表!$F$7,身障定額檢核總表!$F$8,1),1,0)),1,0)</f>
        <v>0</v>
      </c>
      <c r="Q301" s="19">
        <f t="shared" si="4"/>
        <v>0</v>
      </c>
      <c r="R301" s="19">
        <f>IF(AND($Q301,OR(IF($G301="3.重度",1,0),IF($G301="4.極重度",1,0)),IF($K301="全時",1,0),IF($L301&gt;=基本工資設定!$B$2,1,0)),1,0)</f>
        <v>0</v>
      </c>
      <c r="S301" s="19">
        <f>IF(AND($Q301,OR(IF($G301="3.重度",1,0),IF($G301="4.極重度",1,0)),IF($K301="全時",1,0),IF(基本工資設定!$B$2&gt;$L301,1,0)),1,0)</f>
        <v>0</v>
      </c>
      <c r="T301" s="19">
        <f>IF(AND($Q301,OR(IF($G301="3.重度",1,0),IF($G301="4.極重度",1,0)),IF($K301="部分工時",1,0),IF($L301&gt;=基本工資設定!$B$2,1,0)),1,0)</f>
        <v>0</v>
      </c>
      <c r="U301" s="19">
        <f>IF(AND($Q301,OR(IF($G301="3.重度",1,0),IF($G301="4.極重度",1,0)),IF($K301="部分工時",1,0),IF(AND(基本工資設定!$B$2&gt;$L301,$L301&gt;=基本工資設定!$B$3),1,0)),1,0)</f>
        <v>0</v>
      </c>
      <c r="V301" s="19">
        <f>IF(AND($Q301,OR(IF($G301="3.重度",1,0),IF($G301="4.極重度",1,0)),IF($K301="部分工時",1,0),IF(基本工資設定!$B$3&gt;$L301,1,0)),1,0)</f>
        <v>0</v>
      </c>
      <c r="W301" s="19">
        <f>IF(AND($Q301,OR(IF($G301="1.輕度",1,0),IF($G301="2.中度",1,0)),IF($K301="全時",1,0),IF($L301&gt;=基本工資設定!$B$2,1,0)),1,0)</f>
        <v>0</v>
      </c>
      <c r="X301" s="19">
        <f>IF(AND($Q301,OR(IF($G301="1.輕度",1,0),IF($G301="2.中度",1,0)),IF($K301="全時",1,0),IF(基本工資設定!$B$2&gt;$L301,1,0)),1,0)</f>
        <v>0</v>
      </c>
      <c r="Y301" s="19">
        <f>IF(AND($Q301,OR(IF($G301="1.輕度",1,0),IF($G301="2.中度",1,0)),IF($K301="部分工時",1,0),IF($L301&gt;=基本工資設定!$B$2,1,0)),1,0)</f>
        <v>0</v>
      </c>
      <c r="Z301" s="19">
        <f>IF(AND($Q301,OR(IF($G301="1.輕度",1,0),IF($G301="2.中度",1,0)),IF($K301="部分工時",1,0),IF(AND(基本工資設定!$B$2&gt;$L301,$L301&gt;=基本工資設定!$B$3),1,0)),1,0)</f>
        <v>0</v>
      </c>
      <c r="AA301" s="19">
        <f>IF(AND($Q301,OR(IF($G301="1.輕度",1,0),IF($G301="2.中度",1,0)),IF($K301="部分工時",1,0),IF(基本工資設定!$B$3&gt;$L301,1,0)),1,0)</f>
        <v>0</v>
      </c>
    </row>
    <row r="302" spans="1:27" ht="14.25">
      <c r="A302" s="19">
        <f t="shared" si="5"/>
        <v>300</v>
      </c>
      <c r="B302" s="8"/>
      <c r="C302" s="8"/>
      <c r="D302" s="9"/>
      <c r="E302" s="8"/>
      <c r="F302" s="8"/>
      <c r="G302" s="8"/>
      <c r="H302" s="9"/>
      <c r="I302" s="9"/>
      <c r="J302" s="9"/>
      <c r="K302" s="8"/>
      <c r="L302" s="10"/>
      <c r="M302" s="19" t="b">
        <f t="shared" si="3"/>
        <v>0</v>
      </c>
      <c r="N302" s="19">
        <f>IF(AND($M302,IF($H302&lt;=DATE(身障定額檢核總表!$F$7,身障定額檢核總表!$F$8,1),1,0)),1,0)</f>
        <v>0</v>
      </c>
      <c r="O302" s="19">
        <f>IF(AND(ISBLANK($I302),$M302),1,IF($E302="1.公保",
IF($I302&gt;DATE(身障定額檢核總表!$F$7,身障定額檢核總表!$F$8,1),1,0),
IF($I302&gt;=DATE(身障定額檢核總表!$F$7,身障定額檢核總表!$F$8,1),1,0)))</f>
        <v>0</v>
      </c>
      <c r="P302" s="19">
        <f>IF(AND($M302,IF($J302&lt;=DATE(身障定額檢核總表!$F$7,身障定額檢核總表!$F$8,1),1,0)),1,0)</f>
        <v>0</v>
      </c>
      <c r="Q302" s="19">
        <f t="shared" si="4"/>
        <v>0</v>
      </c>
      <c r="R302" s="19">
        <f>IF(AND($Q302,OR(IF($G302="3.重度",1,0),IF($G302="4.極重度",1,0)),IF($K302="全時",1,0),IF($L302&gt;=基本工資設定!$B$2,1,0)),1,0)</f>
        <v>0</v>
      </c>
      <c r="S302" s="19">
        <f>IF(AND($Q302,OR(IF($G302="3.重度",1,0),IF($G302="4.極重度",1,0)),IF($K302="全時",1,0),IF(基本工資設定!$B$2&gt;$L302,1,0)),1,0)</f>
        <v>0</v>
      </c>
      <c r="T302" s="19">
        <f>IF(AND($Q302,OR(IF($G302="3.重度",1,0),IF($G302="4.極重度",1,0)),IF($K302="部分工時",1,0),IF($L302&gt;=基本工資設定!$B$2,1,0)),1,0)</f>
        <v>0</v>
      </c>
      <c r="U302" s="19">
        <f>IF(AND($Q302,OR(IF($G302="3.重度",1,0),IF($G302="4.極重度",1,0)),IF($K302="部分工時",1,0),IF(AND(基本工資設定!$B$2&gt;$L302,$L302&gt;=基本工資設定!$B$3),1,0)),1,0)</f>
        <v>0</v>
      </c>
      <c r="V302" s="19">
        <f>IF(AND($Q302,OR(IF($G302="3.重度",1,0),IF($G302="4.極重度",1,0)),IF($K302="部分工時",1,0),IF(基本工資設定!$B$3&gt;$L302,1,0)),1,0)</f>
        <v>0</v>
      </c>
      <c r="W302" s="19">
        <f>IF(AND($Q302,OR(IF($G302="1.輕度",1,0),IF($G302="2.中度",1,0)),IF($K302="全時",1,0),IF($L302&gt;=基本工資設定!$B$2,1,0)),1,0)</f>
        <v>0</v>
      </c>
      <c r="X302" s="19">
        <f>IF(AND($Q302,OR(IF($G302="1.輕度",1,0),IF($G302="2.中度",1,0)),IF($K302="全時",1,0),IF(基本工資設定!$B$2&gt;$L302,1,0)),1,0)</f>
        <v>0</v>
      </c>
      <c r="Y302" s="19">
        <f>IF(AND($Q302,OR(IF($G302="1.輕度",1,0),IF($G302="2.中度",1,0)),IF($K302="部分工時",1,0),IF($L302&gt;=基本工資設定!$B$2,1,0)),1,0)</f>
        <v>0</v>
      </c>
      <c r="Z302" s="19">
        <f>IF(AND($Q302,OR(IF($G302="1.輕度",1,0),IF($G302="2.中度",1,0)),IF($K302="部分工時",1,0),IF(AND(基本工資設定!$B$2&gt;$L302,$L302&gt;=基本工資設定!$B$3),1,0)),1,0)</f>
        <v>0</v>
      </c>
      <c r="AA302" s="19">
        <f>IF(AND($Q302,OR(IF($G302="1.輕度",1,0),IF($G302="2.中度",1,0)),IF($K302="部分工時",1,0),IF(基本工資設定!$B$3&gt;$L302,1,0)),1,0)</f>
        <v>0</v>
      </c>
    </row>
    <row r="303" spans="1:27" ht="14.25">
      <c r="A303" s="19">
        <f t="shared" si="5"/>
        <v>301</v>
      </c>
      <c r="B303" s="8"/>
      <c r="C303" s="8"/>
      <c r="D303" s="9"/>
      <c r="E303" s="8"/>
      <c r="F303" s="8"/>
      <c r="G303" s="8"/>
      <c r="H303" s="9"/>
      <c r="I303" s="9"/>
      <c r="J303" s="9"/>
      <c r="K303" s="8"/>
      <c r="L303" s="10"/>
      <c r="M303" s="19" t="b">
        <f t="shared" si="3"/>
        <v>0</v>
      </c>
      <c r="N303" s="19">
        <f>IF(AND($M303,IF($H303&lt;=DATE(身障定額檢核總表!$F$7,身障定額檢核總表!$F$8,1),1,0)),1,0)</f>
        <v>0</v>
      </c>
      <c r="O303" s="19">
        <f>IF(AND(ISBLANK($I303),$M303),1,IF($E303="1.公保",
IF($I303&gt;DATE(身障定額檢核總表!$F$7,身障定額檢核總表!$F$8,1),1,0),
IF($I303&gt;=DATE(身障定額檢核總表!$F$7,身障定額檢核總表!$F$8,1),1,0)))</f>
        <v>0</v>
      </c>
      <c r="P303" s="19">
        <f>IF(AND($M303,IF($J303&lt;=DATE(身障定額檢核總表!$F$7,身障定額檢核總表!$F$8,1),1,0)),1,0)</f>
        <v>0</v>
      </c>
      <c r="Q303" s="19">
        <f t="shared" si="4"/>
        <v>0</v>
      </c>
      <c r="R303" s="19">
        <f>IF(AND($Q303,OR(IF($G303="3.重度",1,0),IF($G303="4.極重度",1,0)),IF($K303="全時",1,0),IF($L303&gt;=基本工資設定!$B$2,1,0)),1,0)</f>
        <v>0</v>
      </c>
      <c r="S303" s="19">
        <f>IF(AND($Q303,OR(IF($G303="3.重度",1,0),IF($G303="4.極重度",1,0)),IF($K303="全時",1,0),IF(基本工資設定!$B$2&gt;$L303,1,0)),1,0)</f>
        <v>0</v>
      </c>
      <c r="T303" s="19">
        <f>IF(AND($Q303,OR(IF($G303="3.重度",1,0),IF($G303="4.極重度",1,0)),IF($K303="部分工時",1,0),IF($L303&gt;=基本工資設定!$B$2,1,0)),1,0)</f>
        <v>0</v>
      </c>
      <c r="U303" s="19">
        <f>IF(AND($Q303,OR(IF($G303="3.重度",1,0),IF($G303="4.極重度",1,0)),IF($K303="部分工時",1,0),IF(AND(基本工資設定!$B$2&gt;$L303,$L303&gt;=基本工資設定!$B$3),1,0)),1,0)</f>
        <v>0</v>
      </c>
      <c r="V303" s="19">
        <f>IF(AND($Q303,OR(IF($G303="3.重度",1,0),IF($G303="4.極重度",1,0)),IF($K303="部分工時",1,0),IF(基本工資設定!$B$3&gt;$L303,1,0)),1,0)</f>
        <v>0</v>
      </c>
      <c r="W303" s="19">
        <f>IF(AND($Q303,OR(IF($G303="1.輕度",1,0),IF($G303="2.中度",1,0)),IF($K303="全時",1,0),IF($L303&gt;=基本工資設定!$B$2,1,0)),1,0)</f>
        <v>0</v>
      </c>
      <c r="X303" s="19">
        <f>IF(AND($Q303,OR(IF($G303="1.輕度",1,0),IF($G303="2.中度",1,0)),IF($K303="全時",1,0),IF(基本工資設定!$B$2&gt;$L303,1,0)),1,0)</f>
        <v>0</v>
      </c>
      <c r="Y303" s="19">
        <f>IF(AND($Q303,OR(IF($G303="1.輕度",1,0),IF($G303="2.中度",1,0)),IF($K303="部分工時",1,0),IF($L303&gt;=基本工資設定!$B$2,1,0)),1,0)</f>
        <v>0</v>
      </c>
      <c r="Z303" s="19">
        <f>IF(AND($Q303,OR(IF($G303="1.輕度",1,0),IF($G303="2.中度",1,0)),IF($K303="部分工時",1,0),IF(AND(基本工資設定!$B$2&gt;$L303,$L303&gt;=基本工資設定!$B$3),1,0)),1,0)</f>
        <v>0</v>
      </c>
      <c r="AA303" s="19">
        <f>IF(AND($Q303,OR(IF($G303="1.輕度",1,0),IF($G303="2.中度",1,0)),IF($K303="部分工時",1,0),IF(基本工資設定!$B$3&gt;$L303,1,0)),1,0)</f>
        <v>0</v>
      </c>
    </row>
    <row r="304" spans="1:27" ht="14.25">
      <c r="A304" s="19">
        <f t="shared" si="5"/>
        <v>302</v>
      </c>
      <c r="B304" s="8"/>
      <c r="C304" s="8"/>
      <c r="D304" s="9"/>
      <c r="E304" s="8"/>
      <c r="F304" s="8"/>
      <c r="G304" s="8"/>
      <c r="H304" s="9"/>
      <c r="I304" s="9"/>
      <c r="J304" s="9"/>
      <c r="K304" s="8"/>
      <c r="L304" s="10"/>
      <c r="M304" s="19" t="b">
        <f t="shared" si="3"/>
        <v>0</v>
      </c>
      <c r="N304" s="19">
        <f>IF(AND($M304,IF($H304&lt;=DATE(身障定額檢核總表!$F$7,身障定額檢核總表!$F$8,1),1,0)),1,0)</f>
        <v>0</v>
      </c>
      <c r="O304" s="19">
        <f>IF(AND(ISBLANK($I304),$M304),1,IF($E304="1.公保",
IF($I304&gt;DATE(身障定額檢核總表!$F$7,身障定額檢核總表!$F$8,1),1,0),
IF($I304&gt;=DATE(身障定額檢核總表!$F$7,身障定額檢核總表!$F$8,1),1,0)))</f>
        <v>0</v>
      </c>
      <c r="P304" s="19">
        <f>IF(AND($M304,IF($J304&lt;=DATE(身障定額檢核總表!$F$7,身障定額檢核總表!$F$8,1),1,0)),1,0)</f>
        <v>0</v>
      </c>
      <c r="Q304" s="19">
        <f t="shared" si="4"/>
        <v>0</v>
      </c>
      <c r="R304" s="19">
        <f>IF(AND($Q304,OR(IF($G304="3.重度",1,0),IF($G304="4.極重度",1,0)),IF($K304="全時",1,0),IF($L304&gt;=基本工資設定!$B$2,1,0)),1,0)</f>
        <v>0</v>
      </c>
      <c r="S304" s="19">
        <f>IF(AND($Q304,OR(IF($G304="3.重度",1,0),IF($G304="4.極重度",1,0)),IF($K304="全時",1,0),IF(基本工資設定!$B$2&gt;$L304,1,0)),1,0)</f>
        <v>0</v>
      </c>
      <c r="T304" s="19">
        <f>IF(AND($Q304,OR(IF($G304="3.重度",1,0),IF($G304="4.極重度",1,0)),IF($K304="部分工時",1,0),IF($L304&gt;=基本工資設定!$B$2,1,0)),1,0)</f>
        <v>0</v>
      </c>
      <c r="U304" s="19">
        <f>IF(AND($Q304,OR(IF($G304="3.重度",1,0),IF($G304="4.極重度",1,0)),IF($K304="部分工時",1,0),IF(AND(基本工資設定!$B$2&gt;$L304,$L304&gt;=基本工資設定!$B$3),1,0)),1,0)</f>
        <v>0</v>
      </c>
      <c r="V304" s="19">
        <f>IF(AND($Q304,OR(IF($G304="3.重度",1,0),IF($G304="4.極重度",1,0)),IF($K304="部分工時",1,0),IF(基本工資設定!$B$3&gt;$L304,1,0)),1,0)</f>
        <v>0</v>
      </c>
      <c r="W304" s="19">
        <f>IF(AND($Q304,OR(IF($G304="1.輕度",1,0),IF($G304="2.中度",1,0)),IF($K304="全時",1,0),IF($L304&gt;=基本工資設定!$B$2,1,0)),1,0)</f>
        <v>0</v>
      </c>
      <c r="X304" s="19">
        <f>IF(AND($Q304,OR(IF($G304="1.輕度",1,0),IF($G304="2.中度",1,0)),IF($K304="全時",1,0),IF(基本工資設定!$B$2&gt;$L304,1,0)),1,0)</f>
        <v>0</v>
      </c>
      <c r="Y304" s="19">
        <f>IF(AND($Q304,OR(IF($G304="1.輕度",1,0),IF($G304="2.中度",1,0)),IF($K304="部分工時",1,0),IF($L304&gt;=基本工資設定!$B$2,1,0)),1,0)</f>
        <v>0</v>
      </c>
      <c r="Z304" s="19">
        <f>IF(AND($Q304,OR(IF($G304="1.輕度",1,0),IF($G304="2.中度",1,0)),IF($K304="部分工時",1,0),IF(AND(基本工資設定!$B$2&gt;$L304,$L304&gt;=基本工資設定!$B$3),1,0)),1,0)</f>
        <v>0</v>
      </c>
      <c r="AA304" s="19">
        <f>IF(AND($Q304,OR(IF($G304="1.輕度",1,0),IF($G304="2.中度",1,0)),IF($K304="部分工時",1,0),IF(基本工資設定!$B$3&gt;$L304,1,0)),1,0)</f>
        <v>0</v>
      </c>
    </row>
    <row r="305" spans="1:27" ht="14.25">
      <c r="A305" s="19">
        <f t="shared" si="5"/>
        <v>303</v>
      </c>
      <c r="B305" s="8"/>
      <c r="C305" s="8"/>
      <c r="D305" s="9"/>
      <c r="E305" s="8"/>
      <c r="F305" s="8"/>
      <c r="G305" s="8"/>
      <c r="H305" s="9"/>
      <c r="I305" s="9"/>
      <c r="J305" s="9"/>
      <c r="K305" s="8"/>
      <c r="L305" s="10"/>
      <c r="M305" s="19" t="b">
        <f t="shared" si="3"/>
        <v>0</v>
      </c>
      <c r="N305" s="19">
        <f>IF(AND($M305,IF($H305&lt;=DATE(身障定額檢核總表!$F$7,身障定額檢核總表!$F$8,1),1,0)),1,0)</f>
        <v>0</v>
      </c>
      <c r="O305" s="19">
        <f>IF(AND(ISBLANK($I305),$M305),1,IF($E305="1.公保",
IF($I305&gt;DATE(身障定額檢核總表!$F$7,身障定額檢核總表!$F$8,1),1,0),
IF($I305&gt;=DATE(身障定額檢核總表!$F$7,身障定額檢核總表!$F$8,1),1,0)))</f>
        <v>0</v>
      </c>
      <c r="P305" s="19">
        <f>IF(AND($M305,IF($J305&lt;=DATE(身障定額檢核總表!$F$7,身障定額檢核總表!$F$8,1),1,0)),1,0)</f>
        <v>0</v>
      </c>
      <c r="Q305" s="19">
        <f t="shared" si="4"/>
        <v>0</v>
      </c>
      <c r="R305" s="19">
        <f>IF(AND($Q305,OR(IF($G305="3.重度",1,0),IF($G305="4.極重度",1,0)),IF($K305="全時",1,0),IF($L305&gt;=基本工資設定!$B$2,1,0)),1,0)</f>
        <v>0</v>
      </c>
      <c r="S305" s="19">
        <f>IF(AND($Q305,OR(IF($G305="3.重度",1,0),IF($G305="4.極重度",1,0)),IF($K305="全時",1,0),IF(基本工資設定!$B$2&gt;$L305,1,0)),1,0)</f>
        <v>0</v>
      </c>
      <c r="T305" s="19">
        <f>IF(AND($Q305,OR(IF($G305="3.重度",1,0),IF($G305="4.極重度",1,0)),IF($K305="部分工時",1,0),IF($L305&gt;=基本工資設定!$B$2,1,0)),1,0)</f>
        <v>0</v>
      </c>
      <c r="U305" s="19">
        <f>IF(AND($Q305,OR(IF($G305="3.重度",1,0),IF($G305="4.極重度",1,0)),IF($K305="部分工時",1,0),IF(AND(基本工資設定!$B$2&gt;$L305,$L305&gt;=基本工資設定!$B$3),1,0)),1,0)</f>
        <v>0</v>
      </c>
      <c r="V305" s="19">
        <f>IF(AND($Q305,OR(IF($G305="3.重度",1,0),IF($G305="4.極重度",1,0)),IF($K305="部分工時",1,0),IF(基本工資設定!$B$3&gt;$L305,1,0)),1,0)</f>
        <v>0</v>
      </c>
      <c r="W305" s="19">
        <f>IF(AND($Q305,OR(IF($G305="1.輕度",1,0),IF($G305="2.中度",1,0)),IF($K305="全時",1,0),IF($L305&gt;=基本工資設定!$B$2,1,0)),1,0)</f>
        <v>0</v>
      </c>
      <c r="X305" s="19">
        <f>IF(AND($Q305,OR(IF($G305="1.輕度",1,0),IF($G305="2.中度",1,0)),IF($K305="全時",1,0),IF(基本工資設定!$B$2&gt;$L305,1,0)),1,0)</f>
        <v>0</v>
      </c>
      <c r="Y305" s="19">
        <f>IF(AND($Q305,OR(IF($G305="1.輕度",1,0),IF($G305="2.中度",1,0)),IF($K305="部分工時",1,0),IF($L305&gt;=基本工資設定!$B$2,1,0)),1,0)</f>
        <v>0</v>
      </c>
      <c r="Z305" s="19">
        <f>IF(AND($Q305,OR(IF($G305="1.輕度",1,0),IF($G305="2.中度",1,0)),IF($K305="部分工時",1,0),IF(AND(基本工資設定!$B$2&gt;$L305,$L305&gt;=基本工資設定!$B$3),1,0)),1,0)</f>
        <v>0</v>
      </c>
      <c r="AA305" s="19">
        <f>IF(AND($Q305,OR(IF($G305="1.輕度",1,0),IF($G305="2.中度",1,0)),IF($K305="部分工時",1,0),IF(基本工資設定!$B$3&gt;$L305,1,0)),1,0)</f>
        <v>0</v>
      </c>
    </row>
    <row r="306" spans="1:27" ht="14.25">
      <c r="A306" s="19">
        <f t="shared" si="5"/>
        <v>304</v>
      </c>
      <c r="B306" s="8"/>
      <c r="C306" s="8"/>
      <c r="D306" s="9"/>
      <c r="E306" s="8"/>
      <c r="F306" s="8"/>
      <c r="G306" s="8"/>
      <c r="H306" s="9"/>
      <c r="I306" s="9"/>
      <c r="J306" s="9"/>
      <c r="K306" s="8"/>
      <c r="L306" s="10"/>
      <c r="M306" s="19" t="b">
        <f t="shared" si="3"/>
        <v>0</v>
      </c>
      <c r="N306" s="19">
        <f>IF(AND($M306,IF($H306&lt;=DATE(身障定額檢核總表!$F$7,身障定額檢核總表!$F$8,1),1,0)),1,0)</f>
        <v>0</v>
      </c>
      <c r="O306" s="19">
        <f>IF(AND(ISBLANK($I306),$M306),1,IF($E306="1.公保",
IF($I306&gt;DATE(身障定額檢核總表!$F$7,身障定額檢核總表!$F$8,1),1,0),
IF($I306&gt;=DATE(身障定額檢核總表!$F$7,身障定額檢核總表!$F$8,1),1,0)))</f>
        <v>0</v>
      </c>
      <c r="P306" s="19">
        <f>IF(AND($M306,IF($J306&lt;=DATE(身障定額檢核總表!$F$7,身障定額檢核總表!$F$8,1),1,0)),1,0)</f>
        <v>0</v>
      </c>
      <c r="Q306" s="19">
        <f t="shared" si="4"/>
        <v>0</v>
      </c>
      <c r="R306" s="19">
        <f>IF(AND($Q306,OR(IF($G306="3.重度",1,0),IF($G306="4.極重度",1,0)),IF($K306="全時",1,0),IF($L306&gt;=基本工資設定!$B$2,1,0)),1,0)</f>
        <v>0</v>
      </c>
      <c r="S306" s="19">
        <f>IF(AND($Q306,OR(IF($G306="3.重度",1,0),IF($G306="4.極重度",1,0)),IF($K306="全時",1,0),IF(基本工資設定!$B$2&gt;$L306,1,0)),1,0)</f>
        <v>0</v>
      </c>
      <c r="T306" s="19">
        <f>IF(AND($Q306,OR(IF($G306="3.重度",1,0),IF($G306="4.極重度",1,0)),IF($K306="部分工時",1,0),IF($L306&gt;=基本工資設定!$B$2,1,0)),1,0)</f>
        <v>0</v>
      </c>
      <c r="U306" s="19">
        <f>IF(AND($Q306,OR(IF($G306="3.重度",1,0),IF($G306="4.極重度",1,0)),IF($K306="部分工時",1,0),IF(AND(基本工資設定!$B$2&gt;$L306,$L306&gt;=基本工資設定!$B$3),1,0)),1,0)</f>
        <v>0</v>
      </c>
      <c r="V306" s="19">
        <f>IF(AND($Q306,OR(IF($G306="3.重度",1,0),IF($G306="4.極重度",1,0)),IF($K306="部分工時",1,0),IF(基本工資設定!$B$3&gt;$L306,1,0)),1,0)</f>
        <v>0</v>
      </c>
      <c r="W306" s="19">
        <f>IF(AND($Q306,OR(IF($G306="1.輕度",1,0),IF($G306="2.中度",1,0)),IF($K306="全時",1,0),IF($L306&gt;=基本工資設定!$B$2,1,0)),1,0)</f>
        <v>0</v>
      </c>
      <c r="X306" s="19">
        <f>IF(AND($Q306,OR(IF($G306="1.輕度",1,0),IF($G306="2.中度",1,0)),IF($K306="全時",1,0),IF(基本工資設定!$B$2&gt;$L306,1,0)),1,0)</f>
        <v>0</v>
      </c>
      <c r="Y306" s="19">
        <f>IF(AND($Q306,OR(IF($G306="1.輕度",1,0),IF($G306="2.中度",1,0)),IF($K306="部分工時",1,0),IF($L306&gt;=基本工資設定!$B$2,1,0)),1,0)</f>
        <v>0</v>
      </c>
      <c r="Z306" s="19">
        <f>IF(AND($Q306,OR(IF($G306="1.輕度",1,0),IF($G306="2.中度",1,0)),IF($K306="部分工時",1,0),IF(AND(基本工資設定!$B$2&gt;$L306,$L306&gt;=基本工資設定!$B$3),1,0)),1,0)</f>
        <v>0</v>
      </c>
      <c r="AA306" s="19">
        <f>IF(AND($Q306,OR(IF($G306="1.輕度",1,0),IF($G306="2.中度",1,0)),IF($K306="部分工時",1,0),IF(基本工資設定!$B$3&gt;$L306,1,0)),1,0)</f>
        <v>0</v>
      </c>
    </row>
    <row r="307" spans="1:27" ht="14.25">
      <c r="A307" s="19">
        <f t="shared" si="5"/>
        <v>305</v>
      </c>
      <c r="B307" s="8"/>
      <c r="C307" s="8"/>
      <c r="D307" s="9"/>
      <c r="E307" s="8"/>
      <c r="F307" s="8"/>
      <c r="G307" s="8"/>
      <c r="H307" s="9"/>
      <c r="I307" s="9"/>
      <c r="J307" s="9"/>
      <c r="K307" s="8"/>
      <c r="L307" s="10"/>
      <c r="M307" s="19" t="b">
        <f t="shared" si="3"/>
        <v>0</v>
      </c>
      <c r="N307" s="19">
        <f>IF(AND($M307,IF($H307&lt;=DATE(身障定額檢核總表!$F$7,身障定額檢核總表!$F$8,1),1,0)),1,0)</f>
        <v>0</v>
      </c>
      <c r="O307" s="19">
        <f>IF(AND(ISBLANK($I307),$M307),1,IF($E307="1.公保",
IF($I307&gt;DATE(身障定額檢核總表!$F$7,身障定額檢核總表!$F$8,1),1,0),
IF($I307&gt;=DATE(身障定額檢核總表!$F$7,身障定額檢核總表!$F$8,1),1,0)))</f>
        <v>0</v>
      </c>
      <c r="P307" s="19">
        <f>IF(AND($M307,IF($J307&lt;=DATE(身障定額檢核總表!$F$7,身障定額檢核總表!$F$8,1),1,0)),1,0)</f>
        <v>0</v>
      </c>
      <c r="Q307" s="19">
        <f t="shared" si="4"/>
        <v>0</v>
      </c>
      <c r="R307" s="19">
        <f>IF(AND($Q307,OR(IF($G307="3.重度",1,0),IF($G307="4.極重度",1,0)),IF($K307="全時",1,0),IF($L307&gt;=基本工資設定!$B$2,1,0)),1,0)</f>
        <v>0</v>
      </c>
      <c r="S307" s="19">
        <f>IF(AND($Q307,OR(IF($G307="3.重度",1,0),IF($G307="4.極重度",1,0)),IF($K307="全時",1,0),IF(基本工資設定!$B$2&gt;$L307,1,0)),1,0)</f>
        <v>0</v>
      </c>
      <c r="T307" s="19">
        <f>IF(AND($Q307,OR(IF($G307="3.重度",1,0),IF($G307="4.極重度",1,0)),IF($K307="部分工時",1,0),IF($L307&gt;=基本工資設定!$B$2,1,0)),1,0)</f>
        <v>0</v>
      </c>
      <c r="U307" s="19">
        <f>IF(AND($Q307,OR(IF($G307="3.重度",1,0),IF($G307="4.極重度",1,0)),IF($K307="部分工時",1,0),IF(AND(基本工資設定!$B$2&gt;$L307,$L307&gt;=基本工資設定!$B$3),1,0)),1,0)</f>
        <v>0</v>
      </c>
      <c r="V307" s="19">
        <f>IF(AND($Q307,OR(IF($G307="3.重度",1,0),IF($G307="4.極重度",1,0)),IF($K307="部分工時",1,0),IF(基本工資設定!$B$3&gt;$L307,1,0)),1,0)</f>
        <v>0</v>
      </c>
      <c r="W307" s="19">
        <f>IF(AND($Q307,OR(IF($G307="1.輕度",1,0),IF($G307="2.中度",1,0)),IF($K307="全時",1,0),IF($L307&gt;=基本工資設定!$B$2,1,0)),1,0)</f>
        <v>0</v>
      </c>
      <c r="X307" s="19">
        <f>IF(AND($Q307,OR(IF($G307="1.輕度",1,0),IF($G307="2.中度",1,0)),IF($K307="全時",1,0),IF(基本工資設定!$B$2&gt;$L307,1,0)),1,0)</f>
        <v>0</v>
      </c>
      <c r="Y307" s="19">
        <f>IF(AND($Q307,OR(IF($G307="1.輕度",1,0),IF($G307="2.中度",1,0)),IF($K307="部分工時",1,0),IF($L307&gt;=基本工資設定!$B$2,1,0)),1,0)</f>
        <v>0</v>
      </c>
      <c r="Z307" s="19">
        <f>IF(AND($Q307,OR(IF($G307="1.輕度",1,0),IF($G307="2.中度",1,0)),IF($K307="部分工時",1,0),IF(AND(基本工資設定!$B$2&gt;$L307,$L307&gt;=基本工資設定!$B$3),1,0)),1,0)</f>
        <v>0</v>
      </c>
      <c r="AA307" s="19">
        <f>IF(AND($Q307,OR(IF($G307="1.輕度",1,0),IF($G307="2.中度",1,0)),IF($K307="部分工時",1,0),IF(基本工資設定!$B$3&gt;$L307,1,0)),1,0)</f>
        <v>0</v>
      </c>
    </row>
    <row r="308" spans="1:27" ht="14.25">
      <c r="A308" s="19">
        <f t="shared" si="5"/>
        <v>306</v>
      </c>
      <c r="B308" s="8"/>
      <c r="C308" s="8"/>
      <c r="D308" s="9"/>
      <c r="E308" s="8"/>
      <c r="F308" s="8"/>
      <c r="G308" s="8"/>
      <c r="H308" s="9"/>
      <c r="I308" s="9"/>
      <c r="J308" s="9"/>
      <c r="K308" s="8"/>
      <c r="L308" s="10"/>
      <c r="M308" s="19" t="b">
        <f t="shared" si="3"/>
        <v>0</v>
      </c>
      <c r="N308" s="19">
        <f>IF(AND($M308,IF($H308&lt;=DATE(身障定額檢核總表!$F$7,身障定額檢核總表!$F$8,1),1,0)),1,0)</f>
        <v>0</v>
      </c>
      <c r="O308" s="19">
        <f>IF(AND(ISBLANK($I308),$M308),1,IF($E308="1.公保",
IF($I308&gt;DATE(身障定額檢核總表!$F$7,身障定額檢核總表!$F$8,1),1,0),
IF($I308&gt;=DATE(身障定額檢核總表!$F$7,身障定額檢核總表!$F$8,1),1,0)))</f>
        <v>0</v>
      </c>
      <c r="P308" s="19">
        <f>IF(AND($M308,IF($J308&lt;=DATE(身障定額檢核總表!$F$7,身障定額檢核總表!$F$8,1),1,0)),1,0)</f>
        <v>0</v>
      </c>
      <c r="Q308" s="19">
        <f t="shared" si="4"/>
        <v>0</v>
      </c>
      <c r="R308" s="19">
        <f>IF(AND($Q308,OR(IF($G308="3.重度",1,0),IF($G308="4.極重度",1,0)),IF($K308="全時",1,0),IF($L308&gt;=基本工資設定!$B$2,1,0)),1,0)</f>
        <v>0</v>
      </c>
      <c r="S308" s="19">
        <f>IF(AND($Q308,OR(IF($G308="3.重度",1,0),IF($G308="4.極重度",1,0)),IF($K308="全時",1,0),IF(基本工資設定!$B$2&gt;$L308,1,0)),1,0)</f>
        <v>0</v>
      </c>
      <c r="T308" s="19">
        <f>IF(AND($Q308,OR(IF($G308="3.重度",1,0),IF($G308="4.極重度",1,0)),IF($K308="部分工時",1,0),IF($L308&gt;=基本工資設定!$B$2,1,0)),1,0)</f>
        <v>0</v>
      </c>
      <c r="U308" s="19">
        <f>IF(AND($Q308,OR(IF($G308="3.重度",1,0),IF($G308="4.極重度",1,0)),IF($K308="部分工時",1,0),IF(AND(基本工資設定!$B$2&gt;$L308,$L308&gt;=基本工資設定!$B$3),1,0)),1,0)</f>
        <v>0</v>
      </c>
      <c r="V308" s="19">
        <f>IF(AND($Q308,OR(IF($G308="3.重度",1,0),IF($G308="4.極重度",1,0)),IF($K308="部分工時",1,0),IF(基本工資設定!$B$3&gt;$L308,1,0)),1,0)</f>
        <v>0</v>
      </c>
      <c r="W308" s="19">
        <f>IF(AND($Q308,OR(IF($G308="1.輕度",1,0),IF($G308="2.中度",1,0)),IF($K308="全時",1,0),IF($L308&gt;=基本工資設定!$B$2,1,0)),1,0)</f>
        <v>0</v>
      </c>
      <c r="X308" s="19">
        <f>IF(AND($Q308,OR(IF($G308="1.輕度",1,0),IF($G308="2.中度",1,0)),IF($K308="全時",1,0),IF(基本工資設定!$B$2&gt;$L308,1,0)),1,0)</f>
        <v>0</v>
      </c>
      <c r="Y308" s="19">
        <f>IF(AND($Q308,OR(IF($G308="1.輕度",1,0),IF($G308="2.中度",1,0)),IF($K308="部分工時",1,0),IF($L308&gt;=基本工資設定!$B$2,1,0)),1,0)</f>
        <v>0</v>
      </c>
      <c r="Z308" s="19">
        <f>IF(AND($Q308,OR(IF($G308="1.輕度",1,0),IF($G308="2.中度",1,0)),IF($K308="部分工時",1,0),IF(AND(基本工資設定!$B$2&gt;$L308,$L308&gt;=基本工資設定!$B$3),1,0)),1,0)</f>
        <v>0</v>
      </c>
      <c r="AA308" s="19">
        <f>IF(AND($Q308,OR(IF($G308="1.輕度",1,0),IF($G308="2.中度",1,0)),IF($K308="部分工時",1,0),IF(基本工資設定!$B$3&gt;$L308,1,0)),1,0)</f>
        <v>0</v>
      </c>
    </row>
    <row r="309" spans="1:27" ht="14.25">
      <c r="A309" s="19">
        <f t="shared" si="5"/>
        <v>307</v>
      </c>
      <c r="B309" s="8"/>
      <c r="C309" s="8"/>
      <c r="D309" s="9"/>
      <c r="E309" s="8"/>
      <c r="F309" s="8"/>
      <c r="G309" s="8"/>
      <c r="H309" s="9"/>
      <c r="I309" s="9"/>
      <c r="J309" s="9"/>
      <c r="K309" s="8"/>
      <c r="L309" s="10"/>
      <c r="M309" s="19" t="b">
        <f t="shared" si="3"/>
        <v>0</v>
      </c>
      <c r="N309" s="19">
        <f>IF(AND($M309,IF($H309&lt;=DATE(身障定額檢核總表!$F$7,身障定額檢核總表!$F$8,1),1,0)),1,0)</f>
        <v>0</v>
      </c>
      <c r="O309" s="19">
        <f>IF(AND(ISBLANK($I309),$M309),1,IF($E309="1.公保",
IF($I309&gt;DATE(身障定額檢核總表!$F$7,身障定額檢核總表!$F$8,1),1,0),
IF($I309&gt;=DATE(身障定額檢核總表!$F$7,身障定額檢核總表!$F$8,1),1,0)))</f>
        <v>0</v>
      </c>
      <c r="P309" s="19">
        <f>IF(AND($M309,IF($J309&lt;=DATE(身障定額檢核總表!$F$7,身障定額檢核總表!$F$8,1),1,0)),1,0)</f>
        <v>0</v>
      </c>
      <c r="Q309" s="19">
        <f t="shared" si="4"/>
        <v>0</v>
      </c>
      <c r="R309" s="19">
        <f>IF(AND($Q309,OR(IF($G309="3.重度",1,0),IF($G309="4.極重度",1,0)),IF($K309="全時",1,0),IF($L309&gt;=基本工資設定!$B$2,1,0)),1,0)</f>
        <v>0</v>
      </c>
      <c r="S309" s="19">
        <f>IF(AND($Q309,OR(IF($G309="3.重度",1,0),IF($G309="4.極重度",1,0)),IF($K309="全時",1,0),IF(基本工資設定!$B$2&gt;$L309,1,0)),1,0)</f>
        <v>0</v>
      </c>
      <c r="T309" s="19">
        <f>IF(AND($Q309,OR(IF($G309="3.重度",1,0),IF($G309="4.極重度",1,0)),IF($K309="部分工時",1,0),IF($L309&gt;=基本工資設定!$B$2,1,0)),1,0)</f>
        <v>0</v>
      </c>
      <c r="U309" s="19">
        <f>IF(AND($Q309,OR(IF($G309="3.重度",1,0),IF($G309="4.極重度",1,0)),IF($K309="部分工時",1,0),IF(AND(基本工資設定!$B$2&gt;$L309,$L309&gt;=基本工資設定!$B$3),1,0)),1,0)</f>
        <v>0</v>
      </c>
      <c r="V309" s="19">
        <f>IF(AND($Q309,OR(IF($G309="3.重度",1,0),IF($G309="4.極重度",1,0)),IF($K309="部分工時",1,0),IF(基本工資設定!$B$3&gt;$L309,1,0)),1,0)</f>
        <v>0</v>
      </c>
      <c r="W309" s="19">
        <f>IF(AND($Q309,OR(IF($G309="1.輕度",1,0),IF($G309="2.中度",1,0)),IF($K309="全時",1,0),IF($L309&gt;=基本工資設定!$B$2,1,0)),1,0)</f>
        <v>0</v>
      </c>
      <c r="X309" s="19">
        <f>IF(AND($Q309,OR(IF($G309="1.輕度",1,0),IF($G309="2.中度",1,0)),IF($K309="全時",1,0),IF(基本工資設定!$B$2&gt;$L309,1,0)),1,0)</f>
        <v>0</v>
      </c>
      <c r="Y309" s="19">
        <f>IF(AND($Q309,OR(IF($G309="1.輕度",1,0),IF($G309="2.中度",1,0)),IF($K309="部分工時",1,0),IF($L309&gt;=基本工資設定!$B$2,1,0)),1,0)</f>
        <v>0</v>
      </c>
      <c r="Z309" s="19">
        <f>IF(AND($Q309,OR(IF($G309="1.輕度",1,0),IF($G309="2.中度",1,0)),IF($K309="部分工時",1,0),IF(AND(基本工資設定!$B$2&gt;$L309,$L309&gt;=基本工資設定!$B$3),1,0)),1,0)</f>
        <v>0</v>
      </c>
      <c r="AA309" s="19">
        <f>IF(AND($Q309,OR(IF($G309="1.輕度",1,0),IF($G309="2.中度",1,0)),IF($K309="部分工時",1,0),IF(基本工資設定!$B$3&gt;$L309,1,0)),1,0)</f>
        <v>0</v>
      </c>
    </row>
    <row r="310" spans="1:27" ht="14.25">
      <c r="A310" s="19">
        <f t="shared" si="5"/>
        <v>308</v>
      </c>
      <c r="B310" s="8"/>
      <c r="C310" s="8"/>
      <c r="D310" s="9"/>
      <c r="E310" s="8"/>
      <c r="F310" s="8"/>
      <c r="G310" s="8"/>
      <c r="H310" s="9"/>
      <c r="I310" s="9"/>
      <c r="J310" s="9"/>
      <c r="K310" s="8"/>
      <c r="L310" s="10"/>
      <c r="M310" s="19" t="b">
        <f t="shared" si="3"/>
        <v>0</v>
      </c>
      <c r="N310" s="19">
        <f>IF(AND($M310,IF($H310&lt;=DATE(身障定額檢核總表!$F$7,身障定額檢核總表!$F$8,1),1,0)),1,0)</f>
        <v>0</v>
      </c>
      <c r="O310" s="19">
        <f>IF(AND(ISBLANK($I310),$M310),1,IF($E310="1.公保",
IF($I310&gt;DATE(身障定額檢核總表!$F$7,身障定額檢核總表!$F$8,1),1,0),
IF($I310&gt;=DATE(身障定額檢核總表!$F$7,身障定額檢核總表!$F$8,1),1,0)))</f>
        <v>0</v>
      </c>
      <c r="P310" s="19">
        <f>IF(AND($M310,IF($J310&lt;=DATE(身障定額檢核總表!$F$7,身障定額檢核總表!$F$8,1),1,0)),1,0)</f>
        <v>0</v>
      </c>
      <c r="Q310" s="19">
        <f t="shared" si="4"/>
        <v>0</v>
      </c>
      <c r="R310" s="19">
        <f>IF(AND($Q310,OR(IF($G310="3.重度",1,0),IF($G310="4.極重度",1,0)),IF($K310="全時",1,0),IF($L310&gt;=基本工資設定!$B$2,1,0)),1,0)</f>
        <v>0</v>
      </c>
      <c r="S310" s="19">
        <f>IF(AND($Q310,OR(IF($G310="3.重度",1,0),IF($G310="4.極重度",1,0)),IF($K310="全時",1,0),IF(基本工資設定!$B$2&gt;$L310,1,0)),1,0)</f>
        <v>0</v>
      </c>
      <c r="T310" s="19">
        <f>IF(AND($Q310,OR(IF($G310="3.重度",1,0),IF($G310="4.極重度",1,0)),IF($K310="部分工時",1,0),IF($L310&gt;=基本工資設定!$B$2,1,0)),1,0)</f>
        <v>0</v>
      </c>
      <c r="U310" s="19">
        <f>IF(AND($Q310,OR(IF($G310="3.重度",1,0),IF($G310="4.極重度",1,0)),IF($K310="部分工時",1,0),IF(AND(基本工資設定!$B$2&gt;$L310,$L310&gt;=基本工資設定!$B$3),1,0)),1,0)</f>
        <v>0</v>
      </c>
      <c r="V310" s="19">
        <f>IF(AND($Q310,OR(IF($G310="3.重度",1,0),IF($G310="4.極重度",1,0)),IF($K310="部分工時",1,0),IF(基本工資設定!$B$3&gt;$L310,1,0)),1,0)</f>
        <v>0</v>
      </c>
      <c r="W310" s="19">
        <f>IF(AND($Q310,OR(IF($G310="1.輕度",1,0),IF($G310="2.中度",1,0)),IF($K310="全時",1,0),IF($L310&gt;=基本工資設定!$B$2,1,0)),1,0)</f>
        <v>0</v>
      </c>
      <c r="X310" s="19">
        <f>IF(AND($Q310,OR(IF($G310="1.輕度",1,0),IF($G310="2.中度",1,0)),IF($K310="全時",1,0),IF(基本工資設定!$B$2&gt;$L310,1,0)),1,0)</f>
        <v>0</v>
      </c>
      <c r="Y310" s="19">
        <f>IF(AND($Q310,OR(IF($G310="1.輕度",1,0),IF($G310="2.中度",1,0)),IF($K310="部分工時",1,0),IF($L310&gt;=基本工資設定!$B$2,1,0)),1,0)</f>
        <v>0</v>
      </c>
      <c r="Z310" s="19">
        <f>IF(AND($Q310,OR(IF($G310="1.輕度",1,0),IF($G310="2.中度",1,0)),IF($K310="部分工時",1,0),IF(AND(基本工資設定!$B$2&gt;$L310,$L310&gt;=基本工資設定!$B$3),1,0)),1,0)</f>
        <v>0</v>
      </c>
      <c r="AA310" s="19">
        <f>IF(AND($Q310,OR(IF($G310="1.輕度",1,0),IF($G310="2.中度",1,0)),IF($K310="部分工時",1,0),IF(基本工資設定!$B$3&gt;$L310,1,0)),1,0)</f>
        <v>0</v>
      </c>
    </row>
    <row r="311" spans="1:27" ht="14.25">
      <c r="A311" s="19">
        <f t="shared" si="5"/>
        <v>309</v>
      </c>
      <c r="B311" s="8"/>
      <c r="C311" s="8"/>
      <c r="D311" s="9"/>
      <c r="E311" s="8"/>
      <c r="F311" s="8"/>
      <c r="G311" s="8"/>
      <c r="H311" s="9"/>
      <c r="I311" s="9"/>
      <c r="J311" s="9"/>
      <c r="K311" s="8"/>
      <c r="L311" s="10"/>
      <c r="M311" s="19" t="b">
        <f t="shared" si="3"/>
        <v>0</v>
      </c>
      <c r="N311" s="19">
        <f>IF(AND($M311,IF($H311&lt;=DATE(身障定額檢核總表!$F$7,身障定額檢核總表!$F$8,1),1,0)),1,0)</f>
        <v>0</v>
      </c>
      <c r="O311" s="19">
        <f>IF(AND(ISBLANK($I311),$M311),1,IF($E311="1.公保",
IF($I311&gt;DATE(身障定額檢核總表!$F$7,身障定額檢核總表!$F$8,1),1,0),
IF($I311&gt;=DATE(身障定額檢核總表!$F$7,身障定額檢核總表!$F$8,1),1,0)))</f>
        <v>0</v>
      </c>
      <c r="P311" s="19">
        <f>IF(AND($M311,IF($J311&lt;=DATE(身障定額檢核總表!$F$7,身障定額檢核總表!$F$8,1),1,0)),1,0)</f>
        <v>0</v>
      </c>
      <c r="Q311" s="19">
        <f t="shared" si="4"/>
        <v>0</v>
      </c>
      <c r="R311" s="19">
        <f>IF(AND($Q311,OR(IF($G311="3.重度",1,0),IF($G311="4.極重度",1,0)),IF($K311="全時",1,0),IF($L311&gt;=基本工資設定!$B$2,1,0)),1,0)</f>
        <v>0</v>
      </c>
      <c r="S311" s="19">
        <f>IF(AND($Q311,OR(IF($G311="3.重度",1,0),IF($G311="4.極重度",1,0)),IF($K311="全時",1,0),IF(基本工資設定!$B$2&gt;$L311,1,0)),1,0)</f>
        <v>0</v>
      </c>
      <c r="T311" s="19">
        <f>IF(AND($Q311,OR(IF($G311="3.重度",1,0),IF($G311="4.極重度",1,0)),IF($K311="部分工時",1,0),IF($L311&gt;=基本工資設定!$B$2,1,0)),1,0)</f>
        <v>0</v>
      </c>
      <c r="U311" s="19">
        <f>IF(AND($Q311,OR(IF($G311="3.重度",1,0),IF($G311="4.極重度",1,0)),IF($K311="部分工時",1,0),IF(AND(基本工資設定!$B$2&gt;$L311,$L311&gt;=基本工資設定!$B$3),1,0)),1,0)</f>
        <v>0</v>
      </c>
      <c r="V311" s="19">
        <f>IF(AND($Q311,OR(IF($G311="3.重度",1,0),IF($G311="4.極重度",1,0)),IF($K311="部分工時",1,0),IF(基本工資設定!$B$3&gt;$L311,1,0)),1,0)</f>
        <v>0</v>
      </c>
      <c r="W311" s="19">
        <f>IF(AND($Q311,OR(IF($G311="1.輕度",1,0),IF($G311="2.中度",1,0)),IF($K311="全時",1,0),IF($L311&gt;=基本工資設定!$B$2,1,0)),1,0)</f>
        <v>0</v>
      </c>
      <c r="X311" s="19">
        <f>IF(AND($Q311,OR(IF($G311="1.輕度",1,0),IF($G311="2.中度",1,0)),IF($K311="全時",1,0),IF(基本工資設定!$B$2&gt;$L311,1,0)),1,0)</f>
        <v>0</v>
      </c>
      <c r="Y311" s="19">
        <f>IF(AND($Q311,OR(IF($G311="1.輕度",1,0),IF($G311="2.中度",1,0)),IF($K311="部分工時",1,0),IF($L311&gt;=基本工資設定!$B$2,1,0)),1,0)</f>
        <v>0</v>
      </c>
      <c r="Z311" s="19">
        <f>IF(AND($Q311,OR(IF($G311="1.輕度",1,0),IF($G311="2.中度",1,0)),IF($K311="部分工時",1,0),IF(AND(基本工資設定!$B$2&gt;$L311,$L311&gt;=基本工資設定!$B$3),1,0)),1,0)</f>
        <v>0</v>
      </c>
      <c r="AA311" s="19">
        <f>IF(AND($Q311,OR(IF($G311="1.輕度",1,0),IF($G311="2.中度",1,0)),IF($K311="部分工時",1,0),IF(基本工資設定!$B$3&gt;$L311,1,0)),1,0)</f>
        <v>0</v>
      </c>
    </row>
    <row r="312" spans="1:27" ht="14.25">
      <c r="A312" s="19">
        <f t="shared" si="5"/>
        <v>310</v>
      </c>
      <c r="B312" s="8"/>
      <c r="C312" s="8"/>
      <c r="D312" s="9"/>
      <c r="E312" s="8"/>
      <c r="F312" s="8"/>
      <c r="G312" s="8"/>
      <c r="H312" s="9"/>
      <c r="I312" s="9"/>
      <c r="J312" s="9"/>
      <c r="K312" s="8"/>
      <c r="L312" s="10"/>
      <c r="M312" s="19" t="b">
        <f t="shared" si="3"/>
        <v>0</v>
      </c>
      <c r="N312" s="19">
        <f>IF(AND($M312,IF($H312&lt;=DATE(身障定額檢核總表!$F$7,身障定額檢核總表!$F$8,1),1,0)),1,0)</f>
        <v>0</v>
      </c>
      <c r="O312" s="19">
        <f>IF(AND(ISBLANK($I312),$M312),1,IF($E312="1.公保",
IF($I312&gt;DATE(身障定額檢核總表!$F$7,身障定額檢核總表!$F$8,1),1,0),
IF($I312&gt;=DATE(身障定額檢核總表!$F$7,身障定額檢核總表!$F$8,1),1,0)))</f>
        <v>0</v>
      </c>
      <c r="P312" s="19">
        <f>IF(AND($M312,IF($J312&lt;=DATE(身障定額檢核總表!$F$7,身障定額檢核總表!$F$8,1),1,0)),1,0)</f>
        <v>0</v>
      </c>
      <c r="Q312" s="19">
        <f t="shared" si="4"/>
        <v>0</v>
      </c>
      <c r="R312" s="19">
        <f>IF(AND($Q312,OR(IF($G312="3.重度",1,0),IF($G312="4.極重度",1,0)),IF($K312="全時",1,0),IF($L312&gt;=基本工資設定!$B$2,1,0)),1,0)</f>
        <v>0</v>
      </c>
      <c r="S312" s="19">
        <f>IF(AND($Q312,OR(IF($G312="3.重度",1,0),IF($G312="4.極重度",1,0)),IF($K312="全時",1,0),IF(基本工資設定!$B$2&gt;$L312,1,0)),1,0)</f>
        <v>0</v>
      </c>
      <c r="T312" s="19">
        <f>IF(AND($Q312,OR(IF($G312="3.重度",1,0),IF($G312="4.極重度",1,0)),IF($K312="部分工時",1,0),IF($L312&gt;=基本工資設定!$B$2,1,0)),1,0)</f>
        <v>0</v>
      </c>
      <c r="U312" s="19">
        <f>IF(AND($Q312,OR(IF($G312="3.重度",1,0),IF($G312="4.極重度",1,0)),IF($K312="部分工時",1,0),IF(AND(基本工資設定!$B$2&gt;$L312,$L312&gt;=基本工資設定!$B$3),1,0)),1,0)</f>
        <v>0</v>
      </c>
      <c r="V312" s="19">
        <f>IF(AND($Q312,OR(IF($G312="3.重度",1,0),IF($G312="4.極重度",1,0)),IF($K312="部分工時",1,0),IF(基本工資設定!$B$3&gt;$L312,1,0)),1,0)</f>
        <v>0</v>
      </c>
      <c r="W312" s="19">
        <f>IF(AND($Q312,OR(IF($G312="1.輕度",1,0),IF($G312="2.中度",1,0)),IF($K312="全時",1,0),IF($L312&gt;=基本工資設定!$B$2,1,0)),1,0)</f>
        <v>0</v>
      </c>
      <c r="X312" s="19">
        <f>IF(AND($Q312,OR(IF($G312="1.輕度",1,0),IF($G312="2.中度",1,0)),IF($K312="全時",1,0),IF(基本工資設定!$B$2&gt;$L312,1,0)),1,0)</f>
        <v>0</v>
      </c>
      <c r="Y312" s="19">
        <f>IF(AND($Q312,OR(IF($G312="1.輕度",1,0),IF($G312="2.中度",1,0)),IF($K312="部分工時",1,0),IF($L312&gt;=基本工資設定!$B$2,1,0)),1,0)</f>
        <v>0</v>
      </c>
      <c r="Z312" s="19">
        <f>IF(AND($Q312,OR(IF($G312="1.輕度",1,0),IF($G312="2.中度",1,0)),IF($K312="部分工時",1,0),IF(AND(基本工資設定!$B$2&gt;$L312,$L312&gt;=基本工資設定!$B$3),1,0)),1,0)</f>
        <v>0</v>
      </c>
      <c r="AA312" s="19">
        <f>IF(AND($Q312,OR(IF($G312="1.輕度",1,0),IF($G312="2.中度",1,0)),IF($K312="部分工時",1,0),IF(基本工資設定!$B$3&gt;$L312,1,0)),1,0)</f>
        <v>0</v>
      </c>
    </row>
    <row r="313" spans="1:27" ht="14.25">
      <c r="A313" s="19">
        <f t="shared" si="5"/>
        <v>311</v>
      </c>
      <c r="B313" s="8"/>
      <c r="C313" s="8"/>
      <c r="D313" s="9"/>
      <c r="E313" s="8"/>
      <c r="F313" s="8"/>
      <c r="G313" s="8"/>
      <c r="H313" s="9"/>
      <c r="I313" s="9"/>
      <c r="J313" s="9"/>
      <c r="K313" s="8"/>
      <c r="L313" s="10"/>
      <c r="M313" s="19" t="b">
        <f t="shared" si="3"/>
        <v>0</v>
      </c>
      <c r="N313" s="19">
        <f>IF(AND($M313,IF($H313&lt;=DATE(身障定額檢核總表!$F$7,身障定額檢核總表!$F$8,1),1,0)),1,0)</f>
        <v>0</v>
      </c>
      <c r="O313" s="19">
        <f>IF(AND(ISBLANK($I313),$M313),1,IF($E313="1.公保",
IF($I313&gt;DATE(身障定額檢核總表!$F$7,身障定額檢核總表!$F$8,1),1,0),
IF($I313&gt;=DATE(身障定額檢核總表!$F$7,身障定額檢核總表!$F$8,1),1,0)))</f>
        <v>0</v>
      </c>
      <c r="P313" s="19">
        <f>IF(AND($M313,IF($J313&lt;=DATE(身障定額檢核總表!$F$7,身障定額檢核總表!$F$8,1),1,0)),1,0)</f>
        <v>0</v>
      </c>
      <c r="Q313" s="19">
        <f t="shared" si="4"/>
        <v>0</v>
      </c>
      <c r="R313" s="19">
        <f>IF(AND($Q313,OR(IF($G313="3.重度",1,0),IF($G313="4.極重度",1,0)),IF($K313="全時",1,0),IF($L313&gt;=基本工資設定!$B$2,1,0)),1,0)</f>
        <v>0</v>
      </c>
      <c r="S313" s="19">
        <f>IF(AND($Q313,OR(IF($G313="3.重度",1,0),IF($G313="4.極重度",1,0)),IF($K313="全時",1,0),IF(基本工資設定!$B$2&gt;$L313,1,0)),1,0)</f>
        <v>0</v>
      </c>
      <c r="T313" s="19">
        <f>IF(AND($Q313,OR(IF($G313="3.重度",1,0),IF($G313="4.極重度",1,0)),IF($K313="部分工時",1,0),IF($L313&gt;=基本工資設定!$B$2,1,0)),1,0)</f>
        <v>0</v>
      </c>
      <c r="U313" s="19">
        <f>IF(AND($Q313,OR(IF($G313="3.重度",1,0),IF($G313="4.極重度",1,0)),IF($K313="部分工時",1,0),IF(AND(基本工資設定!$B$2&gt;$L313,$L313&gt;=基本工資設定!$B$3),1,0)),1,0)</f>
        <v>0</v>
      </c>
      <c r="V313" s="19">
        <f>IF(AND($Q313,OR(IF($G313="3.重度",1,0),IF($G313="4.極重度",1,0)),IF($K313="部分工時",1,0),IF(基本工資設定!$B$3&gt;$L313,1,0)),1,0)</f>
        <v>0</v>
      </c>
      <c r="W313" s="19">
        <f>IF(AND($Q313,OR(IF($G313="1.輕度",1,0),IF($G313="2.中度",1,0)),IF($K313="全時",1,0),IF($L313&gt;=基本工資設定!$B$2,1,0)),1,0)</f>
        <v>0</v>
      </c>
      <c r="X313" s="19">
        <f>IF(AND($Q313,OR(IF($G313="1.輕度",1,0),IF($G313="2.中度",1,0)),IF($K313="全時",1,0),IF(基本工資設定!$B$2&gt;$L313,1,0)),1,0)</f>
        <v>0</v>
      </c>
      <c r="Y313" s="19">
        <f>IF(AND($Q313,OR(IF($G313="1.輕度",1,0),IF($G313="2.中度",1,0)),IF($K313="部分工時",1,0),IF($L313&gt;=基本工資設定!$B$2,1,0)),1,0)</f>
        <v>0</v>
      </c>
      <c r="Z313" s="19">
        <f>IF(AND($Q313,OR(IF($G313="1.輕度",1,0),IF($G313="2.中度",1,0)),IF($K313="部分工時",1,0),IF(AND(基本工資設定!$B$2&gt;$L313,$L313&gt;=基本工資設定!$B$3),1,0)),1,0)</f>
        <v>0</v>
      </c>
      <c r="AA313" s="19">
        <f>IF(AND($Q313,OR(IF($G313="1.輕度",1,0),IF($G313="2.中度",1,0)),IF($K313="部分工時",1,0),IF(基本工資設定!$B$3&gt;$L313,1,0)),1,0)</f>
        <v>0</v>
      </c>
    </row>
    <row r="314" spans="1:27" ht="14.25">
      <c r="A314" s="19">
        <f t="shared" si="5"/>
        <v>312</v>
      </c>
      <c r="B314" s="8"/>
      <c r="C314" s="8"/>
      <c r="D314" s="9"/>
      <c r="E314" s="8"/>
      <c r="F314" s="8"/>
      <c r="G314" s="8"/>
      <c r="H314" s="9"/>
      <c r="I314" s="9"/>
      <c r="J314" s="9"/>
      <c r="K314" s="8"/>
      <c r="L314" s="10"/>
      <c r="M314" s="19" t="b">
        <f t="shared" si="3"/>
        <v>0</v>
      </c>
      <c r="N314" s="19">
        <f>IF(AND($M314,IF($H314&lt;=DATE(身障定額檢核總表!$F$7,身障定額檢核總表!$F$8,1),1,0)),1,0)</f>
        <v>0</v>
      </c>
      <c r="O314" s="19">
        <f>IF(AND(ISBLANK($I314),$M314),1,IF($E314="1.公保",
IF($I314&gt;DATE(身障定額檢核總表!$F$7,身障定額檢核總表!$F$8,1),1,0),
IF($I314&gt;=DATE(身障定額檢核總表!$F$7,身障定額檢核總表!$F$8,1),1,0)))</f>
        <v>0</v>
      </c>
      <c r="P314" s="19">
        <f>IF(AND($M314,IF($J314&lt;=DATE(身障定額檢核總表!$F$7,身障定額檢核總表!$F$8,1),1,0)),1,0)</f>
        <v>0</v>
      </c>
      <c r="Q314" s="19">
        <f t="shared" si="4"/>
        <v>0</v>
      </c>
      <c r="R314" s="19">
        <f>IF(AND($Q314,OR(IF($G314="3.重度",1,0),IF($G314="4.極重度",1,0)),IF($K314="全時",1,0),IF($L314&gt;=基本工資設定!$B$2,1,0)),1,0)</f>
        <v>0</v>
      </c>
      <c r="S314" s="19">
        <f>IF(AND($Q314,OR(IF($G314="3.重度",1,0),IF($G314="4.極重度",1,0)),IF($K314="全時",1,0),IF(基本工資設定!$B$2&gt;$L314,1,0)),1,0)</f>
        <v>0</v>
      </c>
      <c r="T314" s="19">
        <f>IF(AND($Q314,OR(IF($G314="3.重度",1,0),IF($G314="4.極重度",1,0)),IF($K314="部分工時",1,0),IF($L314&gt;=基本工資設定!$B$2,1,0)),1,0)</f>
        <v>0</v>
      </c>
      <c r="U314" s="19">
        <f>IF(AND($Q314,OR(IF($G314="3.重度",1,0),IF($G314="4.極重度",1,0)),IF($K314="部分工時",1,0),IF(AND(基本工資設定!$B$2&gt;$L314,$L314&gt;=基本工資設定!$B$3),1,0)),1,0)</f>
        <v>0</v>
      </c>
      <c r="V314" s="19">
        <f>IF(AND($Q314,OR(IF($G314="3.重度",1,0),IF($G314="4.極重度",1,0)),IF($K314="部分工時",1,0),IF(基本工資設定!$B$3&gt;$L314,1,0)),1,0)</f>
        <v>0</v>
      </c>
      <c r="W314" s="19">
        <f>IF(AND($Q314,OR(IF($G314="1.輕度",1,0),IF($G314="2.中度",1,0)),IF($K314="全時",1,0),IF($L314&gt;=基本工資設定!$B$2,1,0)),1,0)</f>
        <v>0</v>
      </c>
      <c r="X314" s="19">
        <f>IF(AND($Q314,OR(IF($G314="1.輕度",1,0),IF($G314="2.中度",1,0)),IF($K314="全時",1,0),IF(基本工資設定!$B$2&gt;$L314,1,0)),1,0)</f>
        <v>0</v>
      </c>
      <c r="Y314" s="19">
        <f>IF(AND($Q314,OR(IF($G314="1.輕度",1,0),IF($G314="2.中度",1,0)),IF($K314="部分工時",1,0),IF($L314&gt;=基本工資設定!$B$2,1,0)),1,0)</f>
        <v>0</v>
      </c>
      <c r="Z314" s="19">
        <f>IF(AND($Q314,OR(IF($G314="1.輕度",1,0),IF($G314="2.中度",1,0)),IF($K314="部分工時",1,0),IF(AND(基本工資設定!$B$2&gt;$L314,$L314&gt;=基本工資設定!$B$3),1,0)),1,0)</f>
        <v>0</v>
      </c>
      <c r="AA314" s="19">
        <f>IF(AND($Q314,OR(IF($G314="1.輕度",1,0),IF($G314="2.中度",1,0)),IF($K314="部分工時",1,0),IF(基本工資設定!$B$3&gt;$L314,1,0)),1,0)</f>
        <v>0</v>
      </c>
    </row>
    <row r="315" spans="1:27" ht="14.25">
      <c r="A315" s="19">
        <f t="shared" si="5"/>
        <v>313</v>
      </c>
      <c r="B315" s="8"/>
      <c r="C315" s="8"/>
      <c r="D315" s="9"/>
      <c r="E315" s="8"/>
      <c r="F315" s="8"/>
      <c r="G315" s="8"/>
      <c r="H315" s="9"/>
      <c r="I315" s="9"/>
      <c r="J315" s="9"/>
      <c r="K315" s="8"/>
      <c r="L315" s="10"/>
      <c r="M315" s="19" t="b">
        <f t="shared" si="3"/>
        <v>0</v>
      </c>
      <c r="N315" s="19">
        <f>IF(AND($M315,IF($H315&lt;=DATE(身障定額檢核總表!$F$7,身障定額檢核總表!$F$8,1),1,0)),1,0)</f>
        <v>0</v>
      </c>
      <c r="O315" s="19">
        <f>IF(AND(ISBLANK($I315),$M315),1,IF($E315="1.公保",
IF($I315&gt;DATE(身障定額檢核總表!$F$7,身障定額檢核總表!$F$8,1),1,0),
IF($I315&gt;=DATE(身障定額檢核總表!$F$7,身障定額檢核總表!$F$8,1),1,0)))</f>
        <v>0</v>
      </c>
      <c r="P315" s="19">
        <f>IF(AND($M315,IF($J315&lt;=DATE(身障定額檢核總表!$F$7,身障定額檢核總表!$F$8,1),1,0)),1,0)</f>
        <v>0</v>
      </c>
      <c r="Q315" s="19">
        <f t="shared" si="4"/>
        <v>0</v>
      </c>
      <c r="R315" s="19">
        <f>IF(AND($Q315,OR(IF($G315="3.重度",1,0),IF($G315="4.極重度",1,0)),IF($K315="全時",1,0),IF($L315&gt;=基本工資設定!$B$2,1,0)),1,0)</f>
        <v>0</v>
      </c>
      <c r="S315" s="19">
        <f>IF(AND($Q315,OR(IF($G315="3.重度",1,0),IF($G315="4.極重度",1,0)),IF($K315="全時",1,0),IF(基本工資設定!$B$2&gt;$L315,1,0)),1,0)</f>
        <v>0</v>
      </c>
      <c r="T315" s="19">
        <f>IF(AND($Q315,OR(IF($G315="3.重度",1,0),IF($G315="4.極重度",1,0)),IF($K315="部分工時",1,0),IF($L315&gt;=基本工資設定!$B$2,1,0)),1,0)</f>
        <v>0</v>
      </c>
      <c r="U315" s="19">
        <f>IF(AND($Q315,OR(IF($G315="3.重度",1,0),IF($G315="4.極重度",1,0)),IF($K315="部分工時",1,0),IF(AND(基本工資設定!$B$2&gt;$L315,$L315&gt;=基本工資設定!$B$3),1,0)),1,0)</f>
        <v>0</v>
      </c>
      <c r="V315" s="19">
        <f>IF(AND($Q315,OR(IF($G315="3.重度",1,0),IF($G315="4.極重度",1,0)),IF($K315="部分工時",1,0),IF(基本工資設定!$B$3&gt;$L315,1,0)),1,0)</f>
        <v>0</v>
      </c>
      <c r="W315" s="19">
        <f>IF(AND($Q315,OR(IF($G315="1.輕度",1,0),IF($G315="2.中度",1,0)),IF($K315="全時",1,0),IF($L315&gt;=基本工資設定!$B$2,1,0)),1,0)</f>
        <v>0</v>
      </c>
      <c r="X315" s="19">
        <f>IF(AND($Q315,OR(IF($G315="1.輕度",1,0),IF($G315="2.中度",1,0)),IF($K315="全時",1,0),IF(基本工資設定!$B$2&gt;$L315,1,0)),1,0)</f>
        <v>0</v>
      </c>
      <c r="Y315" s="19">
        <f>IF(AND($Q315,OR(IF($G315="1.輕度",1,0),IF($G315="2.中度",1,0)),IF($K315="部分工時",1,0),IF($L315&gt;=基本工資設定!$B$2,1,0)),1,0)</f>
        <v>0</v>
      </c>
      <c r="Z315" s="19">
        <f>IF(AND($Q315,OR(IF($G315="1.輕度",1,0),IF($G315="2.中度",1,0)),IF($K315="部分工時",1,0),IF(AND(基本工資設定!$B$2&gt;$L315,$L315&gt;=基本工資設定!$B$3),1,0)),1,0)</f>
        <v>0</v>
      </c>
      <c r="AA315" s="19">
        <f>IF(AND($Q315,OR(IF($G315="1.輕度",1,0),IF($G315="2.中度",1,0)),IF($K315="部分工時",1,0),IF(基本工資設定!$B$3&gt;$L315,1,0)),1,0)</f>
        <v>0</v>
      </c>
    </row>
    <row r="316" spans="1:27" ht="14.25">
      <c r="A316" s="19">
        <f t="shared" si="5"/>
        <v>314</v>
      </c>
      <c r="B316" s="8"/>
      <c r="C316" s="8"/>
      <c r="D316" s="9"/>
      <c r="E316" s="8"/>
      <c r="F316" s="8"/>
      <c r="G316" s="8"/>
      <c r="H316" s="9"/>
      <c r="I316" s="9"/>
      <c r="J316" s="9"/>
      <c r="K316" s="8"/>
      <c r="L316" s="10"/>
      <c r="M316" s="19" t="b">
        <f t="shared" si="3"/>
        <v>0</v>
      </c>
      <c r="N316" s="19">
        <f>IF(AND($M316,IF($H316&lt;=DATE(身障定額檢核總表!$F$7,身障定額檢核總表!$F$8,1),1,0)),1,0)</f>
        <v>0</v>
      </c>
      <c r="O316" s="19">
        <f>IF(AND(ISBLANK($I316),$M316),1,IF($E316="1.公保",
IF($I316&gt;DATE(身障定額檢核總表!$F$7,身障定額檢核總表!$F$8,1),1,0),
IF($I316&gt;=DATE(身障定額檢核總表!$F$7,身障定額檢核總表!$F$8,1),1,0)))</f>
        <v>0</v>
      </c>
      <c r="P316" s="19">
        <f>IF(AND($M316,IF($J316&lt;=DATE(身障定額檢核總表!$F$7,身障定額檢核總表!$F$8,1),1,0)),1,0)</f>
        <v>0</v>
      </c>
      <c r="Q316" s="19">
        <f t="shared" si="4"/>
        <v>0</v>
      </c>
      <c r="R316" s="19">
        <f>IF(AND($Q316,OR(IF($G316="3.重度",1,0),IF($G316="4.極重度",1,0)),IF($K316="全時",1,0),IF($L316&gt;=基本工資設定!$B$2,1,0)),1,0)</f>
        <v>0</v>
      </c>
      <c r="S316" s="19">
        <f>IF(AND($Q316,OR(IF($G316="3.重度",1,0),IF($G316="4.極重度",1,0)),IF($K316="全時",1,0),IF(基本工資設定!$B$2&gt;$L316,1,0)),1,0)</f>
        <v>0</v>
      </c>
      <c r="T316" s="19">
        <f>IF(AND($Q316,OR(IF($G316="3.重度",1,0),IF($G316="4.極重度",1,0)),IF($K316="部分工時",1,0),IF($L316&gt;=基本工資設定!$B$2,1,0)),1,0)</f>
        <v>0</v>
      </c>
      <c r="U316" s="19">
        <f>IF(AND($Q316,OR(IF($G316="3.重度",1,0),IF($G316="4.極重度",1,0)),IF($K316="部分工時",1,0),IF(AND(基本工資設定!$B$2&gt;$L316,$L316&gt;=基本工資設定!$B$3),1,0)),1,0)</f>
        <v>0</v>
      </c>
      <c r="V316" s="19">
        <f>IF(AND($Q316,OR(IF($G316="3.重度",1,0),IF($G316="4.極重度",1,0)),IF($K316="部分工時",1,0),IF(基本工資設定!$B$3&gt;$L316,1,0)),1,0)</f>
        <v>0</v>
      </c>
      <c r="W316" s="19">
        <f>IF(AND($Q316,OR(IF($G316="1.輕度",1,0),IF($G316="2.中度",1,0)),IF($K316="全時",1,0),IF($L316&gt;=基本工資設定!$B$2,1,0)),1,0)</f>
        <v>0</v>
      </c>
      <c r="X316" s="19">
        <f>IF(AND($Q316,OR(IF($G316="1.輕度",1,0),IF($G316="2.中度",1,0)),IF($K316="全時",1,0),IF(基本工資設定!$B$2&gt;$L316,1,0)),1,0)</f>
        <v>0</v>
      </c>
      <c r="Y316" s="19">
        <f>IF(AND($Q316,OR(IF($G316="1.輕度",1,0),IF($G316="2.中度",1,0)),IF($K316="部分工時",1,0),IF($L316&gt;=基本工資設定!$B$2,1,0)),1,0)</f>
        <v>0</v>
      </c>
      <c r="Z316" s="19">
        <f>IF(AND($Q316,OR(IF($G316="1.輕度",1,0),IF($G316="2.中度",1,0)),IF($K316="部分工時",1,0),IF(AND(基本工資設定!$B$2&gt;$L316,$L316&gt;=基本工資設定!$B$3),1,0)),1,0)</f>
        <v>0</v>
      </c>
      <c r="AA316" s="19">
        <f>IF(AND($Q316,OR(IF($G316="1.輕度",1,0),IF($G316="2.中度",1,0)),IF($K316="部分工時",1,0),IF(基本工資設定!$B$3&gt;$L316,1,0)),1,0)</f>
        <v>0</v>
      </c>
    </row>
    <row r="317" spans="1:27" ht="14.25">
      <c r="A317" s="19">
        <f t="shared" si="5"/>
        <v>315</v>
      </c>
      <c r="B317" s="8"/>
      <c r="C317" s="8"/>
      <c r="D317" s="9"/>
      <c r="E317" s="8"/>
      <c r="F317" s="8"/>
      <c r="G317" s="8"/>
      <c r="H317" s="9"/>
      <c r="I317" s="9"/>
      <c r="J317" s="9"/>
      <c r="K317" s="8"/>
      <c r="L317" s="10"/>
      <c r="M317" s="19" t="b">
        <f t="shared" si="3"/>
        <v>0</v>
      </c>
      <c r="N317" s="19">
        <f>IF(AND($M317,IF($H317&lt;=DATE(身障定額檢核總表!$F$7,身障定額檢核總表!$F$8,1),1,0)),1,0)</f>
        <v>0</v>
      </c>
      <c r="O317" s="19">
        <f>IF(AND(ISBLANK($I317),$M317),1,IF($E317="1.公保",
IF($I317&gt;DATE(身障定額檢核總表!$F$7,身障定額檢核總表!$F$8,1),1,0),
IF($I317&gt;=DATE(身障定額檢核總表!$F$7,身障定額檢核總表!$F$8,1),1,0)))</f>
        <v>0</v>
      </c>
      <c r="P317" s="19">
        <f>IF(AND($M317,IF($J317&lt;=DATE(身障定額檢核總表!$F$7,身障定額檢核總表!$F$8,1),1,0)),1,0)</f>
        <v>0</v>
      </c>
      <c r="Q317" s="19">
        <f t="shared" si="4"/>
        <v>0</v>
      </c>
      <c r="R317" s="19">
        <f>IF(AND($Q317,OR(IF($G317="3.重度",1,0),IF($G317="4.極重度",1,0)),IF($K317="全時",1,0),IF($L317&gt;=基本工資設定!$B$2,1,0)),1,0)</f>
        <v>0</v>
      </c>
      <c r="S317" s="19">
        <f>IF(AND($Q317,OR(IF($G317="3.重度",1,0),IF($G317="4.極重度",1,0)),IF($K317="全時",1,0),IF(基本工資設定!$B$2&gt;$L317,1,0)),1,0)</f>
        <v>0</v>
      </c>
      <c r="T317" s="19">
        <f>IF(AND($Q317,OR(IF($G317="3.重度",1,0),IF($G317="4.極重度",1,0)),IF($K317="部分工時",1,0),IF($L317&gt;=基本工資設定!$B$2,1,0)),1,0)</f>
        <v>0</v>
      </c>
      <c r="U317" s="19">
        <f>IF(AND($Q317,OR(IF($G317="3.重度",1,0),IF($G317="4.極重度",1,0)),IF($K317="部分工時",1,0),IF(AND(基本工資設定!$B$2&gt;$L317,$L317&gt;=基本工資設定!$B$3),1,0)),1,0)</f>
        <v>0</v>
      </c>
      <c r="V317" s="19">
        <f>IF(AND($Q317,OR(IF($G317="3.重度",1,0),IF($G317="4.極重度",1,0)),IF($K317="部分工時",1,0),IF(基本工資設定!$B$3&gt;$L317,1,0)),1,0)</f>
        <v>0</v>
      </c>
      <c r="W317" s="19">
        <f>IF(AND($Q317,OR(IF($G317="1.輕度",1,0),IF($G317="2.中度",1,0)),IF($K317="全時",1,0),IF($L317&gt;=基本工資設定!$B$2,1,0)),1,0)</f>
        <v>0</v>
      </c>
      <c r="X317" s="19">
        <f>IF(AND($Q317,OR(IF($G317="1.輕度",1,0),IF($G317="2.中度",1,0)),IF($K317="全時",1,0),IF(基本工資設定!$B$2&gt;$L317,1,0)),1,0)</f>
        <v>0</v>
      </c>
      <c r="Y317" s="19">
        <f>IF(AND($Q317,OR(IF($G317="1.輕度",1,0),IF($G317="2.中度",1,0)),IF($K317="部分工時",1,0),IF($L317&gt;=基本工資設定!$B$2,1,0)),1,0)</f>
        <v>0</v>
      </c>
      <c r="Z317" s="19">
        <f>IF(AND($Q317,OR(IF($G317="1.輕度",1,0),IF($G317="2.中度",1,0)),IF($K317="部分工時",1,0),IF(AND(基本工資設定!$B$2&gt;$L317,$L317&gt;=基本工資設定!$B$3),1,0)),1,0)</f>
        <v>0</v>
      </c>
      <c r="AA317" s="19">
        <f>IF(AND($Q317,OR(IF($G317="1.輕度",1,0),IF($G317="2.中度",1,0)),IF($K317="部分工時",1,0),IF(基本工資設定!$B$3&gt;$L317,1,0)),1,0)</f>
        <v>0</v>
      </c>
    </row>
    <row r="318" spans="1:27" ht="14.25">
      <c r="A318" s="19">
        <f t="shared" si="5"/>
        <v>316</v>
      </c>
      <c r="B318" s="8"/>
      <c r="C318" s="8"/>
      <c r="D318" s="9"/>
      <c r="E318" s="8"/>
      <c r="F318" s="8"/>
      <c r="G318" s="8"/>
      <c r="H318" s="9"/>
      <c r="I318" s="9"/>
      <c r="J318" s="9"/>
      <c r="K318" s="8"/>
      <c r="L318" s="10"/>
      <c r="M318" s="19" t="b">
        <f t="shared" si="3"/>
        <v>0</v>
      </c>
      <c r="N318" s="19">
        <f>IF(AND($M318,IF($H318&lt;=DATE(身障定額檢核總表!$F$7,身障定額檢核總表!$F$8,1),1,0)),1,0)</f>
        <v>0</v>
      </c>
      <c r="O318" s="19">
        <f>IF(AND(ISBLANK($I318),$M318),1,IF($E318="1.公保",
IF($I318&gt;DATE(身障定額檢核總表!$F$7,身障定額檢核總表!$F$8,1),1,0),
IF($I318&gt;=DATE(身障定額檢核總表!$F$7,身障定額檢核總表!$F$8,1),1,0)))</f>
        <v>0</v>
      </c>
      <c r="P318" s="19">
        <f>IF(AND($M318,IF($J318&lt;=DATE(身障定額檢核總表!$F$7,身障定額檢核總表!$F$8,1),1,0)),1,0)</f>
        <v>0</v>
      </c>
      <c r="Q318" s="19">
        <f t="shared" si="4"/>
        <v>0</v>
      </c>
      <c r="R318" s="19">
        <f>IF(AND($Q318,OR(IF($G318="3.重度",1,0),IF($G318="4.極重度",1,0)),IF($K318="全時",1,0),IF($L318&gt;=基本工資設定!$B$2,1,0)),1,0)</f>
        <v>0</v>
      </c>
      <c r="S318" s="19">
        <f>IF(AND($Q318,OR(IF($G318="3.重度",1,0),IF($G318="4.極重度",1,0)),IF($K318="全時",1,0),IF(基本工資設定!$B$2&gt;$L318,1,0)),1,0)</f>
        <v>0</v>
      </c>
      <c r="T318" s="19">
        <f>IF(AND($Q318,OR(IF($G318="3.重度",1,0),IF($G318="4.極重度",1,0)),IF($K318="部分工時",1,0),IF($L318&gt;=基本工資設定!$B$2,1,0)),1,0)</f>
        <v>0</v>
      </c>
      <c r="U318" s="19">
        <f>IF(AND($Q318,OR(IF($G318="3.重度",1,0),IF($G318="4.極重度",1,0)),IF($K318="部分工時",1,0),IF(AND(基本工資設定!$B$2&gt;$L318,$L318&gt;=基本工資設定!$B$3),1,0)),1,0)</f>
        <v>0</v>
      </c>
      <c r="V318" s="19">
        <f>IF(AND($Q318,OR(IF($G318="3.重度",1,0),IF($G318="4.極重度",1,0)),IF($K318="部分工時",1,0),IF(基本工資設定!$B$3&gt;$L318,1,0)),1,0)</f>
        <v>0</v>
      </c>
      <c r="W318" s="19">
        <f>IF(AND($Q318,OR(IF($G318="1.輕度",1,0),IF($G318="2.中度",1,0)),IF($K318="全時",1,0),IF($L318&gt;=基本工資設定!$B$2,1,0)),1,0)</f>
        <v>0</v>
      </c>
      <c r="X318" s="19">
        <f>IF(AND($Q318,OR(IF($G318="1.輕度",1,0),IF($G318="2.中度",1,0)),IF($K318="全時",1,0),IF(基本工資設定!$B$2&gt;$L318,1,0)),1,0)</f>
        <v>0</v>
      </c>
      <c r="Y318" s="19">
        <f>IF(AND($Q318,OR(IF($G318="1.輕度",1,0),IF($G318="2.中度",1,0)),IF($K318="部分工時",1,0),IF($L318&gt;=基本工資設定!$B$2,1,0)),1,0)</f>
        <v>0</v>
      </c>
      <c r="Z318" s="19">
        <f>IF(AND($Q318,OR(IF($G318="1.輕度",1,0),IF($G318="2.中度",1,0)),IF($K318="部分工時",1,0),IF(AND(基本工資設定!$B$2&gt;$L318,$L318&gt;=基本工資設定!$B$3),1,0)),1,0)</f>
        <v>0</v>
      </c>
      <c r="AA318" s="19">
        <f>IF(AND($Q318,OR(IF($G318="1.輕度",1,0),IF($G318="2.中度",1,0)),IF($K318="部分工時",1,0),IF(基本工資設定!$B$3&gt;$L318,1,0)),1,0)</f>
        <v>0</v>
      </c>
    </row>
    <row r="319" spans="1:27" ht="14.25">
      <c r="A319" s="19">
        <f t="shared" si="5"/>
        <v>317</v>
      </c>
      <c r="B319" s="8"/>
      <c r="C319" s="8"/>
      <c r="D319" s="9"/>
      <c r="E319" s="8"/>
      <c r="F319" s="8"/>
      <c r="G319" s="8"/>
      <c r="H319" s="9"/>
      <c r="I319" s="9"/>
      <c r="J319" s="9"/>
      <c r="K319" s="8"/>
      <c r="L319" s="10"/>
      <c r="M319" s="19" t="b">
        <f t="shared" si="3"/>
        <v>0</v>
      </c>
      <c r="N319" s="19">
        <f>IF(AND($M319,IF($H319&lt;=DATE(身障定額檢核總表!$F$7,身障定額檢核總表!$F$8,1),1,0)),1,0)</f>
        <v>0</v>
      </c>
      <c r="O319" s="19">
        <f>IF(AND(ISBLANK($I319),$M319),1,IF($E319="1.公保",
IF($I319&gt;DATE(身障定額檢核總表!$F$7,身障定額檢核總表!$F$8,1),1,0),
IF($I319&gt;=DATE(身障定額檢核總表!$F$7,身障定額檢核總表!$F$8,1),1,0)))</f>
        <v>0</v>
      </c>
      <c r="P319" s="19">
        <f>IF(AND($M319,IF($J319&lt;=DATE(身障定額檢核總表!$F$7,身障定額檢核總表!$F$8,1),1,0)),1,0)</f>
        <v>0</v>
      </c>
      <c r="Q319" s="19">
        <f t="shared" si="4"/>
        <v>0</v>
      </c>
      <c r="R319" s="19">
        <f>IF(AND($Q319,OR(IF($G319="3.重度",1,0),IF($G319="4.極重度",1,0)),IF($K319="全時",1,0),IF($L319&gt;=基本工資設定!$B$2,1,0)),1,0)</f>
        <v>0</v>
      </c>
      <c r="S319" s="19">
        <f>IF(AND($Q319,OR(IF($G319="3.重度",1,0),IF($G319="4.極重度",1,0)),IF($K319="全時",1,0),IF(基本工資設定!$B$2&gt;$L319,1,0)),1,0)</f>
        <v>0</v>
      </c>
      <c r="T319" s="19">
        <f>IF(AND($Q319,OR(IF($G319="3.重度",1,0),IF($G319="4.極重度",1,0)),IF($K319="部分工時",1,0),IF($L319&gt;=基本工資設定!$B$2,1,0)),1,0)</f>
        <v>0</v>
      </c>
      <c r="U319" s="19">
        <f>IF(AND($Q319,OR(IF($G319="3.重度",1,0),IF($G319="4.極重度",1,0)),IF($K319="部分工時",1,0),IF(AND(基本工資設定!$B$2&gt;$L319,$L319&gt;=基本工資設定!$B$3),1,0)),1,0)</f>
        <v>0</v>
      </c>
      <c r="V319" s="19">
        <f>IF(AND($Q319,OR(IF($G319="3.重度",1,0),IF($G319="4.極重度",1,0)),IF($K319="部分工時",1,0),IF(基本工資設定!$B$3&gt;$L319,1,0)),1,0)</f>
        <v>0</v>
      </c>
      <c r="W319" s="19">
        <f>IF(AND($Q319,OR(IF($G319="1.輕度",1,0),IF($G319="2.中度",1,0)),IF($K319="全時",1,0),IF($L319&gt;=基本工資設定!$B$2,1,0)),1,0)</f>
        <v>0</v>
      </c>
      <c r="X319" s="19">
        <f>IF(AND($Q319,OR(IF($G319="1.輕度",1,0),IF($G319="2.中度",1,0)),IF($K319="全時",1,0),IF(基本工資設定!$B$2&gt;$L319,1,0)),1,0)</f>
        <v>0</v>
      </c>
      <c r="Y319" s="19">
        <f>IF(AND($Q319,OR(IF($G319="1.輕度",1,0),IF($G319="2.中度",1,0)),IF($K319="部分工時",1,0),IF($L319&gt;=基本工資設定!$B$2,1,0)),1,0)</f>
        <v>0</v>
      </c>
      <c r="Z319" s="19">
        <f>IF(AND($Q319,OR(IF($G319="1.輕度",1,0),IF($G319="2.中度",1,0)),IF($K319="部分工時",1,0),IF(AND(基本工資設定!$B$2&gt;$L319,$L319&gt;=基本工資設定!$B$3),1,0)),1,0)</f>
        <v>0</v>
      </c>
      <c r="AA319" s="19">
        <f>IF(AND($Q319,OR(IF($G319="1.輕度",1,0),IF($G319="2.中度",1,0)),IF($K319="部分工時",1,0),IF(基本工資設定!$B$3&gt;$L319,1,0)),1,0)</f>
        <v>0</v>
      </c>
    </row>
    <row r="320" spans="1:27" ht="14.25">
      <c r="A320" s="19">
        <f t="shared" si="5"/>
        <v>318</v>
      </c>
      <c r="B320" s="8"/>
      <c r="C320" s="8"/>
      <c r="D320" s="9"/>
      <c r="E320" s="8"/>
      <c r="F320" s="8"/>
      <c r="G320" s="8"/>
      <c r="H320" s="9"/>
      <c r="I320" s="9"/>
      <c r="J320" s="9"/>
      <c r="K320" s="8"/>
      <c r="L320" s="10"/>
      <c r="M320" s="19" t="b">
        <f t="shared" si="3"/>
        <v>0</v>
      </c>
      <c r="N320" s="19">
        <f>IF(AND($M320,IF($H320&lt;=DATE(身障定額檢核總表!$F$7,身障定額檢核總表!$F$8,1),1,0)),1,0)</f>
        <v>0</v>
      </c>
      <c r="O320" s="19">
        <f>IF(AND(ISBLANK($I320),$M320),1,IF($E320="1.公保",
IF($I320&gt;DATE(身障定額檢核總表!$F$7,身障定額檢核總表!$F$8,1),1,0),
IF($I320&gt;=DATE(身障定額檢核總表!$F$7,身障定額檢核總表!$F$8,1),1,0)))</f>
        <v>0</v>
      </c>
      <c r="P320" s="19">
        <f>IF(AND($M320,IF($J320&lt;=DATE(身障定額檢核總表!$F$7,身障定額檢核總表!$F$8,1),1,0)),1,0)</f>
        <v>0</v>
      </c>
      <c r="Q320" s="19">
        <f t="shared" si="4"/>
        <v>0</v>
      </c>
      <c r="R320" s="19">
        <f>IF(AND($Q320,OR(IF($G320="3.重度",1,0),IF($G320="4.極重度",1,0)),IF($K320="全時",1,0),IF($L320&gt;=基本工資設定!$B$2,1,0)),1,0)</f>
        <v>0</v>
      </c>
      <c r="S320" s="19">
        <f>IF(AND($Q320,OR(IF($G320="3.重度",1,0),IF($G320="4.極重度",1,0)),IF($K320="全時",1,0),IF(基本工資設定!$B$2&gt;$L320,1,0)),1,0)</f>
        <v>0</v>
      </c>
      <c r="T320" s="19">
        <f>IF(AND($Q320,OR(IF($G320="3.重度",1,0),IF($G320="4.極重度",1,0)),IF($K320="部分工時",1,0),IF($L320&gt;=基本工資設定!$B$2,1,0)),1,0)</f>
        <v>0</v>
      </c>
      <c r="U320" s="19">
        <f>IF(AND($Q320,OR(IF($G320="3.重度",1,0),IF($G320="4.極重度",1,0)),IF($K320="部分工時",1,0),IF(AND(基本工資設定!$B$2&gt;$L320,$L320&gt;=基本工資設定!$B$3),1,0)),1,0)</f>
        <v>0</v>
      </c>
      <c r="V320" s="19">
        <f>IF(AND($Q320,OR(IF($G320="3.重度",1,0),IF($G320="4.極重度",1,0)),IF($K320="部分工時",1,0),IF(基本工資設定!$B$3&gt;$L320,1,0)),1,0)</f>
        <v>0</v>
      </c>
      <c r="W320" s="19">
        <f>IF(AND($Q320,OR(IF($G320="1.輕度",1,0),IF($G320="2.中度",1,0)),IF($K320="全時",1,0),IF($L320&gt;=基本工資設定!$B$2,1,0)),1,0)</f>
        <v>0</v>
      </c>
      <c r="X320" s="19">
        <f>IF(AND($Q320,OR(IF($G320="1.輕度",1,0),IF($G320="2.中度",1,0)),IF($K320="全時",1,0),IF(基本工資設定!$B$2&gt;$L320,1,0)),1,0)</f>
        <v>0</v>
      </c>
      <c r="Y320" s="19">
        <f>IF(AND($Q320,OR(IF($G320="1.輕度",1,0),IF($G320="2.中度",1,0)),IF($K320="部分工時",1,0),IF($L320&gt;=基本工資設定!$B$2,1,0)),1,0)</f>
        <v>0</v>
      </c>
      <c r="Z320" s="19">
        <f>IF(AND($Q320,OR(IF($G320="1.輕度",1,0),IF($G320="2.中度",1,0)),IF($K320="部分工時",1,0),IF(AND(基本工資設定!$B$2&gt;$L320,$L320&gt;=基本工資設定!$B$3),1,0)),1,0)</f>
        <v>0</v>
      </c>
      <c r="AA320" s="19">
        <f>IF(AND($Q320,OR(IF($G320="1.輕度",1,0),IF($G320="2.中度",1,0)),IF($K320="部分工時",1,0),IF(基本工資設定!$B$3&gt;$L320,1,0)),1,0)</f>
        <v>0</v>
      </c>
    </row>
    <row r="321" spans="1:27" ht="14.25">
      <c r="A321" s="19">
        <f t="shared" si="5"/>
        <v>319</v>
      </c>
      <c r="B321" s="8"/>
      <c r="C321" s="8"/>
      <c r="D321" s="9"/>
      <c r="E321" s="8"/>
      <c r="F321" s="8"/>
      <c r="G321" s="8"/>
      <c r="H321" s="9"/>
      <c r="I321" s="9"/>
      <c r="J321" s="9"/>
      <c r="K321" s="8"/>
      <c r="L321" s="10"/>
      <c r="M321" s="19" t="b">
        <f t="shared" si="3"/>
        <v>0</v>
      </c>
      <c r="N321" s="19">
        <f>IF(AND($M321,IF($H321&lt;=DATE(身障定額檢核總表!$F$7,身障定額檢核總表!$F$8,1),1,0)),1,0)</f>
        <v>0</v>
      </c>
      <c r="O321" s="19">
        <f>IF(AND(ISBLANK($I321),$M321),1,IF($E321="1.公保",
IF($I321&gt;DATE(身障定額檢核總表!$F$7,身障定額檢核總表!$F$8,1),1,0),
IF($I321&gt;=DATE(身障定額檢核總表!$F$7,身障定額檢核總表!$F$8,1),1,0)))</f>
        <v>0</v>
      </c>
      <c r="P321" s="19">
        <f>IF(AND($M321,IF($J321&lt;=DATE(身障定額檢核總表!$F$7,身障定額檢核總表!$F$8,1),1,0)),1,0)</f>
        <v>0</v>
      </c>
      <c r="Q321" s="19">
        <f t="shared" si="4"/>
        <v>0</v>
      </c>
      <c r="R321" s="19">
        <f>IF(AND($Q321,OR(IF($G321="3.重度",1,0),IF($G321="4.極重度",1,0)),IF($K321="全時",1,0),IF($L321&gt;=基本工資設定!$B$2,1,0)),1,0)</f>
        <v>0</v>
      </c>
      <c r="S321" s="19">
        <f>IF(AND($Q321,OR(IF($G321="3.重度",1,0),IF($G321="4.極重度",1,0)),IF($K321="全時",1,0),IF(基本工資設定!$B$2&gt;$L321,1,0)),1,0)</f>
        <v>0</v>
      </c>
      <c r="T321" s="19">
        <f>IF(AND($Q321,OR(IF($G321="3.重度",1,0),IF($G321="4.極重度",1,0)),IF($K321="部分工時",1,0),IF($L321&gt;=基本工資設定!$B$2,1,0)),1,0)</f>
        <v>0</v>
      </c>
      <c r="U321" s="19">
        <f>IF(AND($Q321,OR(IF($G321="3.重度",1,0),IF($G321="4.極重度",1,0)),IF($K321="部分工時",1,0),IF(AND(基本工資設定!$B$2&gt;$L321,$L321&gt;=基本工資設定!$B$3),1,0)),1,0)</f>
        <v>0</v>
      </c>
      <c r="V321" s="19">
        <f>IF(AND($Q321,OR(IF($G321="3.重度",1,0),IF($G321="4.極重度",1,0)),IF($K321="部分工時",1,0),IF(基本工資設定!$B$3&gt;$L321,1,0)),1,0)</f>
        <v>0</v>
      </c>
      <c r="W321" s="19">
        <f>IF(AND($Q321,OR(IF($G321="1.輕度",1,0),IF($G321="2.中度",1,0)),IF($K321="全時",1,0),IF($L321&gt;=基本工資設定!$B$2,1,0)),1,0)</f>
        <v>0</v>
      </c>
      <c r="X321" s="19">
        <f>IF(AND($Q321,OR(IF($G321="1.輕度",1,0),IF($G321="2.中度",1,0)),IF($K321="全時",1,0),IF(基本工資設定!$B$2&gt;$L321,1,0)),1,0)</f>
        <v>0</v>
      </c>
      <c r="Y321" s="19">
        <f>IF(AND($Q321,OR(IF($G321="1.輕度",1,0),IF($G321="2.中度",1,0)),IF($K321="部分工時",1,0),IF($L321&gt;=基本工資設定!$B$2,1,0)),1,0)</f>
        <v>0</v>
      </c>
      <c r="Z321" s="19">
        <f>IF(AND($Q321,OR(IF($G321="1.輕度",1,0),IF($G321="2.中度",1,0)),IF($K321="部分工時",1,0),IF(AND(基本工資設定!$B$2&gt;$L321,$L321&gt;=基本工資設定!$B$3),1,0)),1,0)</f>
        <v>0</v>
      </c>
      <c r="AA321" s="19">
        <f>IF(AND($Q321,OR(IF($G321="1.輕度",1,0),IF($G321="2.中度",1,0)),IF($K321="部分工時",1,0),IF(基本工資設定!$B$3&gt;$L321,1,0)),1,0)</f>
        <v>0</v>
      </c>
    </row>
    <row r="322" spans="1:27" ht="14.25">
      <c r="A322" s="19">
        <f t="shared" si="5"/>
        <v>320</v>
      </c>
      <c r="B322" s="8"/>
      <c r="C322" s="8"/>
      <c r="D322" s="9"/>
      <c r="E322" s="8"/>
      <c r="F322" s="8"/>
      <c r="G322" s="8"/>
      <c r="H322" s="9"/>
      <c r="I322" s="9"/>
      <c r="J322" s="9"/>
      <c r="K322" s="8"/>
      <c r="L322" s="10"/>
      <c r="M322" s="19" t="b">
        <f t="shared" si="3"/>
        <v>0</v>
      </c>
      <c r="N322" s="19">
        <f>IF(AND($M322,IF($H322&lt;=DATE(身障定額檢核總表!$F$7,身障定額檢核總表!$F$8,1),1,0)),1,0)</f>
        <v>0</v>
      </c>
      <c r="O322" s="19">
        <f>IF(AND(ISBLANK($I322),$M322),1,IF($E322="1.公保",
IF($I322&gt;DATE(身障定額檢核總表!$F$7,身障定額檢核總表!$F$8,1),1,0),
IF($I322&gt;=DATE(身障定額檢核總表!$F$7,身障定額檢核總表!$F$8,1),1,0)))</f>
        <v>0</v>
      </c>
      <c r="P322" s="19">
        <f>IF(AND($M322,IF($J322&lt;=DATE(身障定額檢核總表!$F$7,身障定額檢核總表!$F$8,1),1,0)),1,0)</f>
        <v>0</v>
      </c>
      <c r="Q322" s="19">
        <f t="shared" si="4"/>
        <v>0</v>
      </c>
      <c r="R322" s="19">
        <f>IF(AND($Q322,OR(IF($G322="3.重度",1,0),IF($G322="4.極重度",1,0)),IF($K322="全時",1,0),IF($L322&gt;=基本工資設定!$B$2,1,0)),1,0)</f>
        <v>0</v>
      </c>
      <c r="S322" s="19">
        <f>IF(AND($Q322,OR(IF($G322="3.重度",1,0),IF($G322="4.極重度",1,0)),IF($K322="全時",1,0),IF(基本工資設定!$B$2&gt;$L322,1,0)),1,0)</f>
        <v>0</v>
      </c>
      <c r="T322" s="19">
        <f>IF(AND($Q322,OR(IF($G322="3.重度",1,0),IF($G322="4.極重度",1,0)),IF($K322="部分工時",1,0),IF($L322&gt;=基本工資設定!$B$2,1,0)),1,0)</f>
        <v>0</v>
      </c>
      <c r="U322" s="19">
        <f>IF(AND($Q322,OR(IF($G322="3.重度",1,0),IF($G322="4.極重度",1,0)),IF($K322="部分工時",1,0),IF(AND(基本工資設定!$B$2&gt;$L322,$L322&gt;=基本工資設定!$B$3),1,0)),1,0)</f>
        <v>0</v>
      </c>
      <c r="V322" s="19">
        <f>IF(AND($Q322,OR(IF($G322="3.重度",1,0),IF($G322="4.極重度",1,0)),IF($K322="部分工時",1,0),IF(基本工資設定!$B$3&gt;$L322,1,0)),1,0)</f>
        <v>0</v>
      </c>
      <c r="W322" s="19">
        <f>IF(AND($Q322,OR(IF($G322="1.輕度",1,0),IF($G322="2.中度",1,0)),IF($K322="全時",1,0),IF($L322&gt;=基本工資設定!$B$2,1,0)),1,0)</f>
        <v>0</v>
      </c>
      <c r="X322" s="19">
        <f>IF(AND($Q322,OR(IF($G322="1.輕度",1,0),IF($G322="2.中度",1,0)),IF($K322="全時",1,0),IF(基本工資設定!$B$2&gt;$L322,1,0)),1,0)</f>
        <v>0</v>
      </c>
      <c r="Y322" s="19">
        <f>IF(AND($Q322,OR(IF($G322="1.輕度",1,0),IF($G322="2.中度",1,0)),IF($K322="部分工時",1,0),IF($L322&gt;=基本工資設定!$B$2,1,0)),1,0)</f>
        <v>0</v>
      </c>
      <c r="Z322" s="19">
        <f>IF(AND($Q322,OR(IF($G322="1.輕度",1,0),IF($G322="2.中度",1,0)),IF($K322="部分工時",1,0),IF(AND(基本工資設定!$B$2&gt;$L322,$L322&gt;=基本工資設定!$B$3),1,0)),1,0)</f>
        <v>0</v>
      </c>
      <c r="AA322" s="19">
        <f>IF(AND($Q322,OR(IF($G322="1.輕度",1,0),IF($G322="2.中度",1,0)),IF($K322="部分工時",1,0),IF(基本工資設定!$B$3&gt;$L322,1,0)),1,0)</f>
        <v>0</v>
      </c>
    </row>
    <row r="323" spans="1:27" ht="14.25">
      <c r="A323" s="19">
        <f t="shared" si="5"/>
        <v>321</v>
      </c>
      <c r="B323" s="8"/>
      <c r="C323" s="8"/>
      <c r="D323" s="9"/>
      <c r="E323" s="8"/>
      <c r="F323" s="8"/>
      <c r="G323" s="8"/>
      <c r="H323" s="9"/>
      <c r="I323" s="9"/>
      <c r="J323" s="9"/>
      <c r="K323" s="8"/>
      <c r="L323" s="10"/>
      <c r="M323" s="19" t="b">
        <f t="shared" si="3"/>
        <v>0</v>
      </c>
      <c r="N323" s="19">
        <f>IF(AND($M323,IF($H323&lt;=DATE(身障定額檢核總表!$F$7,身障定額檢核總表!$F$8,1),1,0)),1,0)</f>
        <v>0</v>
      </c>
      <c r="O323" s="19">
        <f>IF(AND(ISBLANK($I323),$M323),1,IF($E323="1.公保",
IF($I323&gt;DATE(身障定額檢核總表!$F$7,身障定額檢核總表!$F$8,1),1,0),
IF($I323&gt;=DATE(身障定額檢核總表!$F$7,身障定額檢核總表!$F$8,1),1,0)))</f>
        <v>0</v>
      </c>
      <c r="P323" s="19">
        <f>IF(AND($M323,IF($J323&lt;=DATE(身障定額檢核總表!$F$7,身障定額檢核總表!$F$8,1),1,0)),1,0)</f>
        <v>0</v>
      </c>
      <c r="Q323" s="19">
        <f t="shared" si="4"/>
        <v>0</v>
      </c>
      <c r="R323" s="19">
        <f>IF(AND($Q323,OR(IF($G323="3.重度",1,0),IF($G323="4.極重度",1,0)),IF($K323="全時",1,0),IF($L323&gt;=基本工資設定!$B$2,1,0)),1,0)</f>
        <v>0</v>
      </c>
      <c r="S323" s="19">
        <f>IF(AND($Q323,OR(IF($G323="3.重度",1,0),IF($G323="4.極重度",1,0)),IF($K323="全時",1,0),IF(基本工資設定!$B$2&gt;$L323,1,0)),1,0)</f>
        <v>0</v>
      </c>
      <c r="T323" s="19">
        <f>IF(AND($Q323,OR(IF($G323="3.重度",1,0),IF($G323="4.極重度",1,0)),IF($K323="部分工時",1,0),IF($L323&gt;=基本工資設定!$B$2,1,0)),1,0)</f>
        <v>0</v>
      </c>
      <c r="U323" s="19">
        <f>IF(AND($Q323,OR(IF($G323="3.重度",1,0),IF($G323="4.極重度",1,0)),IF($K323="部分工時",1,0),IF(AND(基本工資設定!$B$2&gt;$L323,$L323&gt;=基本工資設定!$B$3),1,0)),1,0)</f>
        <v>0</v>
      </c>
      <c r="V323" s="19">
        <f>IF(AND($Q323,OR(IF($G323="3.重度",1,0),IF($G323="4.極重度",1,0)),IF($K323="部分工時",1,0),IF(基本工資設定!$B$3&gt;$L323,1,0)),1,0)</f>
        <v>0</v>
      </c>
      <c r="W323" s="19">
        <f>IF(AND($Q323,OR(IF($G323="1.輕度",1,0),IF($G323="2.中度",1,0)),IF($K323="全時",1,0),IF($L323&gt;=基本工資設定!$B$2,1,0)),1,0)</f>
        <v>0</v>
      </c>
      <c r="X323" s="19">
        <f>IF(AND($Q323,OR(IF($G323="1.輕度",1,0),IF($G323="2.中度",1,0)),IF($K323="全時",1,0),IF(基本工資設定!$B$2&gt;$L323,1,0)),1,0)</f>
        <v>0</v>
      </c>
      <c r="Y323" s="19">
        <f>IF(AND($Q323,OR(IF($G323="1.輕度",1,0),IF($G323="2.中度",1,0)),IF($K323="部分工時",1,0),IF($L323&gt;=基本工資設定!$B$2,1,0)),1,0)</f>
        <v>0</v>
      </c>
      <c r="Z323" s="19">
        <f>IF(AND($Q323,OR(IF($G323="1.輕度",1,0),IF($G323="2.中度",1,0)),IF($K323="部分工時",1,0),IF(AND(基本工資設定!$B$2&gt;$L323,$L323&gt;=基本工資設定!$B$3),1,0)),1,0)</f>
        <v>0</v>
      </c>
      <c r="AA323" s="19">
        <f>IF(AND($Q323,OR(IF($G323="1.輕度",1,0),IF($G323="2.中度",1,0)),IF($K323="部分工時",1,0),IF(基本工資設定!$B$3&gt;$L323,1,0)),1,0)</f>
        <v>0</v>
      </c>
    </row>
    <row r="324" spans="1:27" ht="14.25">
      <c r="A324" s="19">
        <f t="shared" si="5"/>
        <v>322</v>
      </c>
      <c r="B324" s="8"/>
      <c r="C324" s="8"/>
      <c r="D324" s="9"/>
      <c r="E324" s="8"/>
      <c r="F324" s="8"/>
      <c r="G324" s="8"/>
      <c r="H324" s="9"/>
      <c r="I324" s="9"/>
      <c r="J324" s="9"/>
      <c r="K324" s="8"/>
      <c r="L324" s="10"/>
      <c r="M324" s="19" t="b">
        <f t="shared" si="3"/>
        <v>0</v>
      </c>
      <c r="N324" s="19">
        <f>IF(AND($M324,IF($H324&lt;=DATE(身障定額檢核總表!$F$7,身障定額檢核總表!$F$8,1),1,0)),1,0)</f>
        <v>0</v>
      </c>
      <c r="O324" s="19">
        <f>IF(AND(ISBLANK($I324),$M324),1,IF($E324="1.公保",
IF($I324&gt;DATE(身障定額檢核總表!$F$7,身障定額檢核總表!$F$8,1),1,0),
IF($I324&gt;=DATE(身障定額檢核總表!$F$7,身障定額檢核總表!$F$8,1),1,0)))</f>
        <v>0</v>
      </c>
      <c r="P324" s="19">
        <f>IF(AND($M324,IF($J324&lt;=DATE(身障定額檢核總表!$F$7,身障定額檢核總表!$F$8,1),1,0)),1,0)</f>
        <v>0</v>
      </c>
      <c r="Q324" s="19">
        <f t="shared" si="4"/>
        <v>0</v>
      </c>
      <c r="R324" s="19">
        <f>IF(AND($Q324,OR(IF($G324="3.重度",1,0),IF($G324="4.極重度",1,0)),IF($K324="全時",1,0),IF($L324&gt;=基本工資設定!$B$2,1,0)),1,0)</f>
        <v>0</v>
      </c>
      <c r="S324" s="19">
        <f>IF(AND($Q324,OR(IF($G324="3.重度",1,0),IF($G324="4.極重度",1,0)),IF($K324="全時",1,0),IF(基本工資設定!$B$2&gt;$L324,1,0)),1,0)</f>
        <v>0</v>
      </c>
      <c r="T324" s="19">
        <f>IF(AND($Q324,OR(IF($G324="3.重度",1,0),IF($G324="4.極重度",1,0)),IF($K324="部分工時",1,0),IF($L324&gt;=基本工資設定!$B$2,1,0)),1,0)</f>
        <v>0</v>
      </c>
      <c r="U324" s="19">
        <f>IF(AND($Q324,OR(IF($G324="3.重度",1,0),IF($G324="4.極重度",1,0)),IF($K324="部分工時",1,0),IF(AND(基本工資設定!$B$2&gt;$L324,$L324&gt;=基本工資設定!$B$3),1,0)),1,0)</f>
        <v>0</v>
      </c>
      <c r="V324" s="19">
        <f>IF(AND($Q324,OR(IF($G324="3.重度",1,0),IF($G324="4.極重度",1,0)),IF($K324="部分工時",1,0),IF(基本工資設定!$B$3&gt;$L324,1,0)),1,0)</f>
        <v>0</v>
      </c>
      <c r="W324" s="19">
        <f>IF(AND($Q324,OR(IF($G324="1.輕度",1,0),IF($G324="2.中度",1,0)),IF($K324="全時",1,0),IF($L324&gt;=基本工資設定!$B$2,1,0)),1,0)</f>
        <v>0</v>
      </c>
      <c r="X324" s="19">
        <f>IF(AND($Q324,OR(IF($G324="1.輕度",1,0),IF($G324="2.中度",1,0)),IF($K324="全時",1,0),IF(基本工資設定!$B$2&gt;$L324,1,0)),1,0)</f>
        <v>0</v>
      </c>
      <c r="Y324" s="19">
        <f>IF(AND($Q324,OR(IF($G324="1.輕度",1,0),IF($G324="2.中度",1,0)),IF($K324="部分工時",1,0),IF($L324&gt;=基本工資設定!$B$2,1,0)),1,0)</f>
        <v>0</v>
      </c>
      <c r="Z324" s="19">
        <f>IF(AND($Q324,OR(IF($G324="1.輕度",1,0),IF($G324="2.中度",1,0)),IF($K324="部分工時",1,0),IF(AND(基本工資設定!$B$2&gt;$L324,$L324&gt;=基本工資設定!$B$3),1,0)),1,0)</f>
        <v>0</v>
      </c>
      <c r="AA324" s="19">
        <f>IF(AND($Q324,OR(IF($G324="1.輕度",1,0),IF($G324="2.中度",1,0)),IF($K324="部分工時",1,0),IF(基本工資設定!$B$3&gt;$L324,1,0)),1,0)</f>
        <v>0</v>
      </c>
    </row>
    <row r="325" spans="1:27" ht="14.25">
      <c r="A325" s="19">
        <f t="shared" si="5"/>
        <v>323</v>
      </c>
      <c r="B325" s="8"/>
      <c r="C325" s="8"/>
      <c r="D325" s="9"/>
      <c r="E325" s="8"/>
      <c r="F325" s="8"/>
      <c r="G325" s="8"/>
      <c r="H325" s="9"/>
      <c r="I325" s="9"/>
      <c r="J325" s="9"/>
      <c r="K325" s="8"/>
      <c r="L325" s="10"/>
      <c r="M325" s="19" t="b">
        <f t="shared" si="3"/>
        <v>0</v>
      </c>
      <c r="N325" s="19">
        <f>IF(AND($M325,IF($H325&lt;=DATE(身障定額檢核總表!$F$7,身障定額檢核總表!$F$8,1),1,0)),1,0)</f>
        <v>0</v>
      </c>
      <c r="O325" s="19">
        <f>IF(AND(ISBLANK($I325),$M325),1,IF($E325="1.公保",
IF($I325&gt;DATE(身障定額檢核總表!$F$7,身障定額檢核總表!$F$8,1),1,0),
IF($I325&gt;=DATE(身障定額檢核總表!$F$7,身障定額檢核總表!$F$8,1),1,0)))</f>
        <v>0</v>
      </c>
      <c r="P325" s="19">
        <f>IF(AND($M325,IF($J325&lt;=DATE(身障定額檢核總表!$F$7,身障定額檢核總表!$F$8,1),1,0)),1,0)</f>
        <v>0</v>
      </c>
      <c r="Q325" s="19">
        <f t="shared" si="4"/>
        <v>0</v>
      </c>
      <c r="R325" s="19">
        <f>IF(AND($Q325,OR(IF($G325="3.重度",1,0),IF($G325="4.極重度",1,0)),IF($K325="全時",1,0),IF($L325&gt;=基本工資設定!$B$2,1,0)),1,0)</f>
        <v>0</v>
      </c>
      <c r="S325" s="19">
        <f>IF(AND($Q325,OR(IF($G325="3.重度",1,0),IF($G325="4.極重度",1,0)),IF($K325="全時",1,0),IF(基本工資設定!$B$2&gt;$L325,1,0)),1,0)</f>
        <v>0</v>
      </c>
      <c r="T325" s="19">
        <f>IF(AND($Q325,OR(IF($G325="3.重度",1,0),IF($G325="4.極重度",1,0)),IF($K325="部分工時",1,0),IF($L325&gt;=基本工資設定!$B$2,1,0)),1,0)</f>
        <v>0</v>
      </c>
      <c r="U325" s="19">
        <f>IF(AND($Q325,OR(IF($G325="3.重度",1,0),IF($G325="4.極重度",1,0)),IF($K325="部分工時",1,0),IF(AND(基本工資設定!$B$2&gt;$L325,$L325&gt;=基本工資設定!$B$3),1,0)),1,0)</f>
        <v>0</v>
      </c>
      <c r="V325" s="19">
        <f>IF(AND($Q325,OR(IF($G325="3.重度",1,0),IF($G325="4.極重度",1,0)),IF($K325="部分工時",1,0),IF(基本工資設定!$B$3&gt;$L325,1,0)),1,0)</f>
        <v>0</v>
      </c>
      <c r="W325" s="19">
        <f>IF(AND($Q325,OR(IF($G325="1.輕度",1,0),IF($G325="2.中度",1,0)),IF($K325="全時",1,0),IF($L325&gt;=基本工資設定!$B$2,1,0)),1,0)</f>
        <v>0</v>
      </c>
      <c r="X325" s="19">
        <f>IF(AND($Q325,OR(IF($G325="1.輕度",1,0),IF($G325="2.中度",1,0)),IF($K325="全時",1,0),IF(基本工資設定!$B$2&gt;$L325,1,0)),1,0)</f>
        <v>0</v>
      </c>
      <c r="Y325" s="19">
        <f>IF(AND($Q325,OR(IF($G325="1.輕度",1,0),IF($G325="2.中度",1,0)),IF($K325="部分工時",1,0),IF($L325&gt;=基本工資設定!$B$2,1,0)),1,0)</f>
        <v>0</v>
      </c>
      <c r="Z325" s="19">
        <f>IF(AND($Q325,OR(IF($G325="1.輕度",1,0),IF($G325="2.中度",1,0)),IF($K325="部分工時",1,0),IF(AND(基本工資設定!$B$2&gt;$L325,$L325&gt;=基本工資設定!$B$3),1,0)),1,0)</f>
        <v>0</v>
      </c>
      <c r="AA325" s="19">
        <f>IF(AND($Q325,OR(IF($G325="1.輕度",1,0),IF($G325="2.中度",1,0)),IF($K325="部分工時",1,0),IF(基本工資設定!$B$3&gt;$L325,1,0)),1,0)</f>
        <v>0</v>
      </c>
    </row>
    <row r="326" spans="1:27" ht="14.25">
      <c r="A326" s="19">
        <f t="shared" si="5"/>
        <v>324</v>
      </c>
      <c r="B326" s="8"/>
      <c r="C326" s="8"/>
      <c r="D326" s="9"/>
      <c r="E326" s="8"/>
      <c r="F326" s="8"/>
      <c r="G326" s="8"/>
      <c r="H326" s="9"/>
      <c r="I326" s="9"/>
      <c r="J326" s="9"/>
      <c r="K326" s="8"/>
      <c r="L326" s="10"/>
      <c r="M326" s="19" t="b">
        <f t="shared" si="3"/>
        <v>0</v>
      </c>
      <c r="N326" s="19">
        <f>IF(AND($M326,IF($H326&lt;=DATE(身障定額檢核總表!$F$7,身障定額檢核總表!$F$8,1),1,0)),1,0)</f>
        <v>0</v>
      </c>
      <c r="O326" s="19">
        <f>IF(AND(ISBLANK($I326),$M326),1,IF($E326="1.公保",
IF($I326&gt;DATE(身障定額檢核總表!$F$7,身障定額檢核總表!$F$8,1),1,0),
IF($I326&gt;=DATE(身障定額檢核總表!$F$7,身障定額檢核總表!$F$8,1),1,0)))</f>
        <v>0</v>
      </c>
      <c r="P326" s="19">
        <f>IF(AND($M326,IF($J326&lt;=DATE(身障定額檢核總表!$F$7,身障定額檢核總表!$F$8,1),1,0)),1,0)</f>
        <v>0</v>
      </c>
      <c r="Q326" s="19">
        <f t="shared" si="4"/>
        <v>0</v>
      </c>
      <c r="R326" s="19">
        <f>IF(AND($Q326,OR(IF($G326="3.重度",1,0),IF($G326="4.極重度",1,0)),IF($K326="全時",1,0),IF($L326&gt;=基本工資設定!$B$2,1,0)),1,0)</f>
        <v>0</v>
      </c>
      <c r="S326" s="19">
        <f>IF(AND($Q326,OR(IF($G326="3.重度",1,0),IF($G326="4.極重度",1,0)),IF($K326="全時",1,0),IF(基本工資設定!$B$2&gt;$L326,1,0)),1,0)</f>
        <v>0</v>
      </c>
      <c r="T326" s="19">
        <f>IF(AND($Q326,OR(IF($G326="3.重度",1,0),IF($G326="4.極重度",1,0)),IF($K326="部分工時",1,0),IF($L326&gt;=基本工資設定!$B$2,1,0)),1,0)</f>
        <v>0</v>
      </c>
      <c r="U326" s="19">
        <f>IF(AND($Q326,OR(IF($G326="3.重度",1,0),IF($G326="4.極重度",1,0)),IF($K326="部分工時",1,0),IF(AND(基本工資設定!$B$2&gt;$L326,$L326&gt;=基本工資設定!$B$3),1,0)),1,0)</f>
        <v>0</v>
      </c>
      <c r="V326" s="19">
        <f>IF(AND($Q326,OR(IF($G326="3.重度",1,0),IF($G326="4.極重度",1,0)),IF($K326="部分工時",1,0),IF(基本工資設定!$B$3&gt;$L326,1,0)),1,0)</f>
        <v>0</v>
      </c>
      <c r="W326" s="19">
        <f>IF(AND($Q326,OR(IF($G326="1.輕度",1,0),IF($G326="2.中度",1,0)),IF($K326="全時",1,0),IF($L326&gt;=基本工資設定!$B$2,1,0)),1,0)</f>
        <v>0</v>
      </c>
      <c r="X326" s="19">
        <f>IF(AND($Q326,OR(IF($G326="1.輕度",1,0),IF($G326="2.中度",1,0)),IF($K326="全時",1,0),IF(基本工資設定!$B$2&gt;$L326,1,0)),1,0)</f>
        <v>0</v>
      </c>
      <c r="Y326" s="19">
        <f>IF(AND($Q326,OR(IF($G326="1.輕度",1,0),IF($G326="2.中度",1,0)),IF($K326="部分工時",1,0),IF($L326&gt;=基本工資設定!$B$2,1,0)),1,0)</f>
        <v>0</v>
      </c>
      <c r="Z326" s="19">
        <f>IF(AND($Q326,OR(IF($G326="1.輕度",1,0),IF($G326="2.中度",1,0)),IF($K326="部分工時",1,0),IF(AND(基本工資設定!$B$2&gt;$L326,$L326&gt;=基本工資設定!$B$3),1,0)),1,0)</f>
        <v>0</v>
      </c>
      <c r="AA326" s="19">
        <f>IF(AND($Q326,OR(IF($G326="1.輕度",1,0),IF($G326="2.中度",1,0)),IF($K326="部分工時",1,0),IF(基本工資設定!$B$3&gt;$L326,1,0)),1,0)</f>
        <v>0</v>
      </c>
    </row>
    <row r="327" spans="1:27" ht="14.25">
      <c r="A327" s="19">
        <f t="shared" si="5"/>
        <v>325</v>
      </c>
      <c r="B327" s="8"/>
      <c r="C327" s="8"/>
      <c r="D327" s="9"/>
      <c r="E327" s="8"/>
      <c r="F327" s="8"/>
      <c r="G327" s="8"/>
      <c r="H327" s="9"/>
      <c r="I327" s="9"/>
      <c r="J327" s="9"/>
      <c r="K327" s="8"/>
      <c r="L327" s="10"/>
      <c r="M327" s="19" t="b">
        <f t="shared" si="3"/>
        <v>0</v>
      </c>
      <c r="N327" s="19">
        <f>IF(AND($M327,IF($H327&lt;=DATE(身障定額檢核總表!$F$7,身障定額檢核總表!$F$8,1),1,0)),1,0)</f>
        <v>0</v>
      </c>
      <c r="O327" s="19">
        <f>IF(AND(ISBLANK($I327),$M327),1,IF($E327="1.公保",
IF($I327&gt;DATE(身障定額檢核總表!$F$7,身障定額檢核總表!$F$8,1),1,0),
IF($I327&gt;=DATE(身障定額檢核總表!$F$7,身障定額檢核總表!$F$8,1),1,0)))</f>
        <v>0</v>
      </c>
      <c r="P327" s="19">
        <f>IF(AND($M327,IF($J327&lt;=DATE(身障定額檢核總表!$F$7,身障定額檢核總表!$F$8,1),1,0)),1,0)</f>
        <v>0</v>
      </c>
      <c r="Q327" s="19">
        <f t="shared" si="4"/>
        <v>0</v>
      </c>
      <c r="R327" s="19">
        <f>IF(AND($Q327,OR(IF($G327="3.重度",1,0),IF($G327="4.極重度",1,0)),IF($K327="全時",1,0),IF($L327&gt;=基本工資設定!$B$2,1,0)),1,0)</f>
        <v>0</v>
      </c>
      <c r="S327" s="19">
        <f>IF(AND($Q327,OR(IF($G327="3.重度",1,0),IF($G327="4.極重度",1,0)),IF($K327="全時",1,0),IF(基本工資設定!$B$2&gt;$L327,1,0)),1,0)</f>
        <v>0</v>
      </c>
      <c r="T327" s="19">
        <f>IF(AND($Q327,OR(IF($G327="3.重度",1,0),IF($G327="4.極重度",1,0)),IF($K327="部分工時",1,0),IF($L327&gt;=基本工資設定!$B$2,1,0)),1,0)</f>
        <v>0</v>
      </c>
      <c r="U327" s="19">
        <f>IF(AND($Q327,OR(IF($G327="3.重度",1,0),IF($G327="4.極重度",1,0)),IF($K327="部分工時",1,0),IF(AND(基本工資設定!$B$2&gt;$L327,$L327&gt;=基本工資設定!$B$3),1,0)),1,0)</f>
        <v>0</v>
      </c>
      <c r="V327" s="19">
        <f>IF(AND($Q327,OR(IF($G327="3.重度",1,0),IF($G327="4.極重度",1,0)),IF($K327="部分工時",1,0),IF(基本工資設定!$B$3&gt;$L327,1,0)),1,0)</f>
        <v>0</v>
      </c>
      <c r="W327" s="19">
        <f>IF(AND($Q327,OR(IF($G327="1.輕度",1,0),IF($G327="2.中度",1,0)),IF($K327="全時",1,0),IF($L327&gt;=基本工資設定!$B$2,1,0)),1,0)</f>
        <v>0</v>
      </c>
      <c r="X327" s="19">
        <f>IF(AND($Q327,OR(IF($G327="1.輕度",1,0),IF($G327="2.中度",1,0)),IF($K327="全時",1,0),IF(基本工資設定!$B$2&gt;$L327,1,0)),1,0)</f>
        <v>0</v>
      </c>
      <c r="Y327" s="19">
        <f>IF(AND($Q327,OR(IF($G327="1.輕度",1,0),IF($G327="2.中度",1,0)),IF($K327="部分工時",1,0),IF($L327&gt;=基本工資設定!$B$2,1,0)),1,0)</f>
        <v>0</v>
      </c>
      <c r="Z327" s="19">
        <f>IF(AND($Q327,OR(IF($G327="1.輕度",1,0),IF($G327="2.中度",1,0)),IF($K327="部分工時",1,0),IF(AND(基本工資設定!$B$2&gt;$L327,$L327&gt;=基本工資設定!$B$3),1,0)),1,0)</f>
        <v>0</v>
      </c>
      <c r="AA327" s="19">
        <f>IF(AND($Q327,OR(IF($G327="1.輕度",1,0),IF($G327="2.中度",1,0)),IF($K327="部分工時",1,0),IF(基本工資設定!$B$3&gt;$L327,1,0)),1,0)</f>
        <v>0</v>
      </c>
    </row>
    <row r="328" spans="1:27" ht="14.25">
      <c r="A328" s="19">
        <f t="shared" si="5"/>
        <v>326</v>
      </c>
      <c r="B328" s="8"/>
      <c r="C328" s="8"/>
      <c r="D328" s="9"/>
      <c r="E328" s="8"/>
      <c r="F328" s="8"/>
      <c r="G328" s="8"/>
      <c r="H328" s="9"/>
      <c r="I328" s="9"/>
      <c r="J328" s="9"/>
      <c r="K328" s="8"/>
      <c r="L328" s="10"/>
      <c r="M328" s="19" t="b">
        <f t="shared" si="3"/>
        <v>0</v>
      </c>
      <c r="N328" s="19">
        <f>IF(AND($M328,IF($H328&lt;=DATE(身障定額檢核總表!$F$7,身障定額檢核總表!$F$8,1),1,0)),1,0)</f>
        <v>0</v>
      </c>
      <c r="O328" s="19">
        <f>IF(AND(ISBLANK($I328),$M328),1,IF($E328="1.公保",
IF($I328&gt;DATE(身障定額檢核總表!$F$7,身障定額檢核總表!$F$8,1),1,0),
IF($I328&gt;=DATE(身障定額檢核總表!$F$7,身障定額檢核總表!$F$8,1),1,0)))</f>
        <v>0</v>
      </c>
      <c r="P328" s="19">
        <f>IF(AND($M328,IF($J328&lt;=DATE(身障定額檢核總表!$F$7,身障定額檢核總表!$F$8,1),1,0)),1,0)</f>
        <v>0</v>
      </c>
      <c r="Q328" s="19">
        <f t="shared" si="4"/>
        <v>0</v>
      </c>
      <c r="R328" s="19">
        <f>IF(AND($Q328,OR(IF($G328="3.重度",1,0),IF($G328="4.極重度",1,0)),IF($K328="全時",1,0),IF($L328&gt;=基本工資設定!$B$2,1,0)),1,0)</f>
        <v>0</v>
      </c>
      <c r="S328" s="19">
        <f>IF(AND($Q328,OR(IF($G328="3.重度",1,0),IF($G328="4.極重度",1,0)),IF($K328="全時",1,0),IF(基本工資設定!$B$2&gt;$L328,1,0)),1,0)</f>
        <v>0</v>
      </c>
      <c r="T328" s="19">
        <f>IF(AND($Q328,OR(IF($G328="3.重度",1,0),IF($G328="4.極重度",1,0)),IF($K328="部分工時",1,0),IF($L328&gt;=基本工資設定!$B$2,1,0)),1,0)</f>
        <v>0</v>
      </c>
      <c r="U328" s="19">
        <f>IF(AND($Q328,OR(IF($G328="3.重度",1,0),IF($G328="4.極重度",1,0)),IF($K328="部分工時",1,0),IF(AND(基本工資設定!$B$2&gt;$L328,$L328&gt;=基本工資設定!$B$3),1,0)),1,0)</f>
        <v>0</v>
      </c>
      <c r="V328" s="19">
        <f>IF(AND($Q328,OR(IF($G328="3.重度",1,0),IF($G328="4.極重度",1,0)),IF($K328="部分工時",1,0),IF(基本工資設定!$B$3&gt;$L328,1,0)),1,0)</f>
        <v>0</v>
      </c>
      <c r="W328" s="19">
        <f>IF(AND($Q328,OR(IF($G328="1.輕度",1,0),IF($G328="2.中度",1,0)),IF($K328="全時",1,0),IF($L328&gt;=基本工資設定!$B$2,1,0)),1,0)</f>
        <v>0</v>
      </c>
      <c r="X328" s="19">
        <f>IF(AND($Q328,OR(IF($G328="1.輕度",1,0),IF($G328="2.中度",1,0)),IF($K328="全時",1,0),IF(基本工資設定!$B$2&gt;$L328,1,0)),1,0)</f>
        <v>0</v>
      </c>
      <c r="Y328" s="19">
        <f>IF(AND($Q328,OR(IF($G328="1.輕度",1,0),IF($G328="2.中度",1,0)),IF($K328="部分工時",1,0),IF($L328&gt;=基本工資設定!$B$2,1,0)),1,0)</f>
        <v>0</v>
      </c>
      <c r="Z328" s="19">
        <f>IF(AND($Q328,OR(IF($G328="1.輕度",1,0),IF($G328="2.中度",1,0)),IF($K328="部分工時",1,0),IF(AND(基本工資設定!$B$2&gt;$L328,$L328&gt;=基本工資設定!$B$3),1,0)),1,0)</f>
        <v>0</v>
      </c>
      <c r="AA328" s="19">
        <f>IF(AND($Q328,OR(IF($G328="1.輕度",1,0),IF($G328="2.中度",1,0)),IF($K328="部分工時",1,0),IF(基本工資設定!$B$3&gt;$L328,1,0)),1,0)</f>
        <v>0</v>
      </c>
    </row>
    <row r="329" spans="1:27" ht="14.25">
      <c r="A329" s="19">
        <f t="shared" si="5"/>
        <v>327</v>
      </c>
      <c r="B329" s="8"/>
      <c r="C329" s="8"/>
      <c r="D329" s="9"/>
      <c r="E329" s="8"/>
      <c r="F329" s="8"/>
      <c r="G329" s="8"/>
      <c r="H329" s="9"/>
      <c r="I329" s="9"/>
      <c r="J329" s="9"/>
      <c r="K329" s="8"/>
      <c r="L329" s="10"/>
      <c r="M329" s="19" t="b">
        <f t="shared" si="3"/>
        <v>0</v>
      </c>
      <c r="N329" s="19">
        <f>IF(AND($M329,IF($H329&lt;=DATE(身障定額檢核總表!$F$7,身障定額檢核總表!$F$8,1),1,0)),1,0)</f>
        <v>0</v>
      </c>
      <c r="O329" s="19">
        <f>IF(AND(ISBLANK($I329),$M329),1,IF($E329="1.公保",
IF($I329&gt;DATE(身障定額檢核總表!$F$7,身障定額檢核總表!$F$8,1),1,0),
IF($I329&gt;=DATE(身障定額檢核總表!$F$7,身障定額檢核總表!$F$8,1),1,0)))</f>
        <v>0</v>
      </c>
      <c r="P329" s="19">
        <f>IF(AND($M329,IF($J329&lt;=DATE(身障定額檢核總表!$F$7,身障定額檢核總表!$F$8,1),1,0)),1,0)</f>
        <v>0</v>
      </c>
      <c r="Q329" s="19">
        <f t="shared" si="4"/>
        <v>0</v>
      </c>
      <c r="R329" s="19">
        <f>IF(AND($Q329,OR(IF($G329="3.重度",1,0),IF($G329="4.極重度",1,0)),IF($K329="全時",1,0),IF($L329&gt;=基本工資設定!$B$2,1,0)),1,0)</f>
        <v>0</v>
      </c>
      <c r="S329" s="19">
        <f>IF(AND($Q329,OR(IF($G329="3.重度",1,0),IF($G329="4.極重度",1,0)),IF($K329="全時",1,0),IF(基本工資設定!$B$2&gt;$L329,1,0)),1,0)</f>
        <v>0</v>
      </c>
      <c r="T329" s="19">
        <f>IF(AND($Q329,OR(IF($G329="3.重度",1,0),IF($G329="4.極重度",1,0)),IF($K329="部分工時",1,0),IF($L329&gt;=基本工資設定!$B$2,1,0)),1,0)</f>
        <v>0</v>
      </c>
      <c r="U329" s="19">
        <f>IF(AND($Q329,OR(IF($G329="3.重度",1,0),IF($G329="4.極重度",1,0)),IF($K329="部分工時",1,0),IF(AND(基本工資設定!$B$2&gt;$L329,$L329&gt;=基本工資設定!$B$3),1,0)),1,0)</f>
        <v>0</v>
      </c>
      <c r="V329" s="19">
        <f>IF(AND($Q329,OR(IF($G329="3.重度",1,0),IF($G329="4.極重度",1,0)),IF($K329="部分工時",1,0),IF(基本工資設定!$B$3&gt;$L329,1,0)),1,0)</f>
        <v>0</v>
      </c>
      <c r="W329" s="19">
        <f>IF(AND($Q329,OR(IF($G329="1.輕度",1,0),IF($G329="2.中度",1,0)),IF($K329="全時",1,0),IF($L329&gt;=基本工資設定!$B$2,1,0)),1,0)</f>
        <v>0</v>
      </c>
      <c r="X329" s="19">
        <f>IF(AND($Q329,OR(IF($G329="1.輕度",1,0),IF($G329="2.中度",1,0)),IF($K329="全時",1,0),IF(基本工資設定!$B$2&gt;$L329,1,0)),1,0)</f>
        <v>0</v>
      </c>
      <c r="Y329" s="19">
        <f>IF(AND($Q329,OR(IF($G329="1.輕度",1,0),IF($G329="2.中度",1,0)),IF($K329="部分工時",1,0),IF($L329&gt;=基本工資設定!$B$2,1,0)),1,0)</f>
        <v>0</v>
      </c>
      <c r="Z329" s="19">
        <f>IF(AND($Q329,OR(IF($G329="1.輕度",1,0),IF($G329="2.中度",1,0)),IF($K329="部分工時",1,0),IF(AND(基本工資設定!$B$2&gt;$L329,$L329&gt;=基本工資設定!$B$3),1,0)),1,0)</f>
        <v>0</v>
      </c>
      <c r="AA329" s="19">
        <f>IF(AND($Q329,OR(IF($G329="1.輕度",1,0),IF($G329="2.中度",1,0)),IF($K329="部分工時",1,0),IF(基本工資設定!$B$3&gt;$L329,1,0)),1,0)</f>
        <v>0</v>
      </c>
    </row>
    <row r="330" spans="1:27" ht="14.25">
      <c r="A330" s="19">
        <f t="shared" si="5"/>
        <v>328</v>
      </c>
      <c r="B330" s="8"/>
      <c r="C330" s="8"/>
      <c r="D330" s="9"/>
      <c r="E330" s="8"/>
      <c r="F330" s="8"/>
      <c r="G330" s="8"/>
      <c r="H330" s="9"/>
      <c r="I330" s="9"/>
      <c r="J330" s="9"/>
      <c r="K330" s="8"/>
      <c r="L330" s="10"/>
      <c r="M330" s="19" t="b">
        <f t="shared" si="3"/>
        <v>0</v>
      </c>
      <c r="N330" s="19">
        <f>IF(AND($M330,IF($H330&lt;=DATE(身障定額檢核總表!$F$7,身障定額檢核總表!$F$8,1),1,0)),1,0)</f>
        <v>0</v>
      </c>
      <c r="O330" s="19">
        <f>IF(AND(ISBLANK($I330),$M330),1,IF($E330="1.公保",
IF($I330&gt;DATE(身障定額檢核總表!$F$7,身障定額檢核總表!$F$8,1),1,0),
IF($I330&gt;=DATE(身障定額檢核總表!$F$7,身障定額檢核總表!$F$8,1),1,0)))</f>
        <v>0</v>
      </c>
      <c r="P330" s="19">
        <f>IF(AND($M330,IF($J330&lt;=DATE(身障定額檢核總表!$F$7,身障定額檢核總表!$F$8,1),1,0)),1,0)</f>
        <v>0</v>
      </c>
      <c r="Q330" s="19">
        <f t="shared" si="4"/>
        <v>0</v>
      </c>
      <c r="R330" s="19">
        <f>IF(AND($Q330,OR(IF($G330="3.重度",1,0),IF($G330="4.極重度",1,0)),IF($K330="全時",1,0),IF($L330&gt;=基本工資設定!$B$2,1,0)),1,0)</f>
        <v>0</v>
      </c>
      <c r="S330" s="19">
        <f>IF(AND($Q330,OR(IF($G330="3.重度",1,0),IF($G330="4.極重度",1,0)),IF($K330="全時",1,0),IF(基本工資設定!$B$2&gt;$L330,1,0)),1,0)</f>
        <v>0</v>
      </c>
      <c r="T330" s="19">
        <f>IF(AND($Q330,OR(IF($G330="3.重度",1,0),IF($G330="4.極重度",1,0)),IF($K330="部分工時",1,0),IF($L330&gt;=基本工資設定!$B$2,1,0)),1,0)</f>
        <v>0</v>
      </c>
      <c r="U330" s="19">
        <f>IF(AND($Q330,OR(IF($G330="3.重度",1,0),IF($G330="4.極重度",1,0)),IF($K330="部分工時",1,0),IF(AND(基本工資設定!$B$2&gt;$L330,$L330&gt;=基本工資設定!$B$3),1,0)),1,0)</f>
        <v>0</v>
      </c>
      <c r="V330" s="19">
        <f>IF(AND($Q330,OR(IF($G330="3.重度",1,0),IF($G330="4.極重度",1,0)),IF($K330="部分工時",1,0),IF(基本工資設定!$B$3&gt;$L330,1,0)),1,0)</f>
        <v>0</v>
      </c>
      <c r="W330" s="19">
        <f>IF(AND($Q330,OR(IF($G330="1.輕度",1,0),IF($G330="2.中度",1,0)),IF($K330="全時",1,0),IF($L330&gt;=基本工資設定!$B$2,1,0)),1,0)</f>
        <v>0</v>
      </c>
      <c r="X330" s="19">
        <f>IF(AND($Q330,OR(IF($G330="1.輕度",1,0),IF($G330="2.中度",1,0)),IF($K330="全時",1,0),IF(基本工資設定!$B$2&gt;$L330,1,0)),1,0)</f>
        <v>0</v>
      </c>
      <c r="Y330" s="19">
        <f>IF(AND($Q330,OR(IF($G330="1.輕度",1,0),IF($G330="2.中度",1,0)),IF($K330="部分工時",1,0),IF($L330&gt;=基本工資設定!$B$2,1,0)),1,0)</f>
        <v>0</v>
      </c>
      <c r="Z330" s="19">
        <f>IF(AND($Q330,OR(IF($G330="1.輕度",1,0),IF($G330="2.中度",1,0)),IF($K330="部分工時",1,0),IF(AND(基本工資設定!$B$2&gt;$L330,$L330&gt;=基本工資設定!$B$3),1,0)),1,0)</f>
        <v>0</v>
      </c>
      <c r="AA330" s="19">
        <f>IF(AND($Q330,OR(IF($G330="1.輕度",1,0),IF($G330="2.中度",1,0)),IF($K330="部分工時",1,0),IF(基本工資設定!$B$3&gt;$L330,1,0)),1,0)</f>
        <v>0</v>
      </c>
    </row>
    <row r="331" spans="1:27" ht="14.25">
      <c r="A331" s="19">
        <f t="shared" si="5"/>
        <v>329</v>
      </c>
      <c r="B331" s="8"/>
      <c r="C331" s="8"/>
      <c r="D331" s="9"/>
      <c r="E331" s="8"/>
      <c r="F331" s="8"/>
      <c r="G331" s="8"/>
      <c r="H331" s="9"/>
      <c r="I331" s="9"/>
      <c r="J331" s="9"/>
      <c r="K331" s="8"/>
      <c r="L331" s="10"/>
      <c r="M331" s="19" t="b">
        <f t="shared" si="3"/>
        <v>0</v>
      </c>
      <c r="N331" s="19">
        <f>IF(AND($M331,IF($H331&lt;=DATE(身障定額檢核總表!$F$7,身障定額檢核總表!$F$8,1),1,0)),1,0)</f>
        <v>0</v>
      </c>
      <c r="O331" s="19">
        <f>IF(AND(ISBLANK($I331),$M331),1,IF($E331="1.公保",
IF($I331&gt;DATE(身障定額檢核總表!$F$7,身障定額檢核總表!$F$8,1),1,0),
IF($I331&gt;=DATE(身障定額檢核總表!$F$7,身障定額檢核總表!$F$8,1),1,0)))</f>
        <v>0</v>
      </c>
      <c r="P331" s="19">
        <f>IF(AND($M331,IF($J331&lt;=DATE(身障定額檢核總表!$F$7,身障定額檢核總表!$F$8,1),1,0)),1,0)</f>
        <v>0</v>
      </c>
      <c r="Q331" s="19">
        <f t="shared" si="4"/>
        <v>0</v>
      </c>
      <c r="R331" s="19">
        <f>IF(AND($Q331,OR(IF($G331="3.重度",1,0),IF($G331="4.極重度",1,0)),IF($K331="全時",1,0),IF($L331&gt;=基本工資設定!$B$2,1,0)),1,0)</f>
        <v>0</v>
      </c>
      <c r="S331" s="19">
        <f>IF(AND($Q331,OR(IF($G331="3.重度",1,0),IF($G331="4.極重度",1,0)),IF($K331="全時",1,0),IF(基本工資設定!$B$2&gt;$L331,1,0)),1,0)</f>
        <v>0</v>
      </c>
      <c r="T331" s="19">
        <f>IF(AND($Q331,OR(IF($G331="3.重度",1,0),IF($G331="4.極重度",1,0)),IF($K331="部分工時",1,0),IF($L331&gt;=基本工資設定!$B$2,1,0)),1,0)</f>
        <v>0</v>
      </c>
      <c r="U331" s="19">
        <f>IF(AND($Q331,OR(IF($G331="3.重度",1,0),IF($G331="4.極重度",1,0)),IF($K331="部分工時",1,0),IF(AND(基本工資設定!$B$2&gt;$L331,$L331&gt;=基本工資設定!$B$3),1,0)),1,0)</f>
        <v>0</v>
      </c>
      <c r="V331" s="19">
        <f>IF(AND($Q331,OR(IF($G331="3.重度",1,0),IF($G331="4.極重度",1,0)),IF($K331="部分工時",1,0),IF(基本工資設定!$B$3&gt;$L331,1,0)),1,0)</f>
        <v>0</v>
      </c>
      <c r="W331" s="19">
        <f>IF(AND($Q331,OR(IF($G331="1.輕度",1,0),IF($G331="2.中度",1,0)),IF($K331="全時",1,0),IF($L331&gt;=基本工資設定!$B$2,1,0)),1,0)</f>
        <v>0</v>
      </c>
      <c r="X331" s="19">
        <f>IF(AND($Q331,OR(IF($G331="1.輕度",1,0),IF($G331="2.中度",1,0)),IF($K331="全時",1,0),IF(基本工資設定!$B$2&gt;$L331,1,0)),1,0)</f>
        <v>0</v>
      </c>
      <c r="Y331" s="19">
        <f>IF(AND($Q331,OR(IF($G331="1.輕度",1,0),IF($G331="2.中度",1,0)),IF($K331="部分工時",1,0),IF($L331&gt;=基本工資設定!$B$2,1,0)),1,0)</f>
        <v>0</v>
      </c>
      <c r="Z331" s="19">
        <f>IF(AND($Q331,OR(IF($G331="1.輕度",1,0),IF($G331="2.中度",1,0)),IF($K331="部分工時",1,0),IF(AND(基本工資設定!$B$2&gt;$L331,$L331&gt;=基本工資設定!$B$3),1,0)),1,0)</f>
        <v>0</v>
      </c>
      <c r="AA331" s="19">
        <f>IF(AND($Q331,OR(IF($G331="1.輕度",1,0),IF($G331="2.中度",1,0)),IF($K331="部分工時",1,0),IF(基本工資設定!$B$3&gt;$L331,1,0)),1,0)</f>
        <v>0</v>
      </c>
    </row>
    <row r="332" spans="1:27" ht="14.25">
      <c r="A332" s="19">
        <f t="shared" si="5"/>
        <v>330</v>
      </c>
      <c r="B332" s="8"/>
      <c r="C332" s="8"/>
      <c r="D332" s="9"/>
      <c r="E332" s="8"/>
      <c r="F332" s="8"/>
      <c r="G332" s="8"/>
      <c r="H332" s="9"/>
      <c r="I332" s="9"/>
      <c r="J332" s="9"/>
      <c r="K332" s="8"/>
      <c r="L332" s="10"/>
      <c r="M332" s="19" t="b">
        <f t="shared" si="3"/>
        <v>0</v>
      </c>
      <c r="N332" s="19">
        <f>IF(AND($M332,IF($H332&lt;=DATE(身障定額檢核總表!$F$7,身障定額檢核總表!$F$8,1),1,0)),1,0)</f>
        <v>0</v>
      </c>
      <c r="O332" s="19">
        <f>IF(AND(ISBLANK($I332),$M332),1,IF($E332="1.公保",
IF($I332&gt;DATE(身障定額檢核總表!$F$7,身障定額檢核總表!$F$8,1),1,0),
IF($I332&gt;=DATE(身障定額檢核總表!$F$7,身障定額檢核總表!$F$8,1),1,0)))</f>
        <v>0</v>
      </c>
      <c r="P332" s="19">
        <f>IF(AND($M332,IF($J332&lt;=DATE(身障定額檢核總表!$F$7,身障定額檢核總表!$F$8,1),1,0)),1,0)</f>
        <v>0</v>
      </c>
      <c r="Q332" s="19">
        <f t="shared" si="4"/>
        <v>0</v>
      </c>
      <c r="R332" s="19">
        <f>IF(AND($Q332,OR(IF($G332="3.重度",1,0),IF($G332="4.極重度",1,0)),IF($K332="全時",1,0),IF($L332&gt;=基本工資設定!$B$2,1,0)),1,0)</f>
        <v>0</v>
      </c>
      <c r="S332" s="19">
        <f>IF(AND($Q332,OR(IF($G332="3.重度",1,0),IF($G332="4.極重度",1,0)),IF($K332="全時",1,0),IF(基本工資設定!$B$2&gt;$L332,1,0)),1,0)</f>
        <v>0</v>
      </c>
      <c r="T332" s="19">
        <f>IF(AND($Q332,OR(IF($G332="3.重度",1,0),IF($G332="4.極重度",1,0)),IF($K332="部分工時",1,0),IF($L332&gt;=基本工資設定!$B$2,1,0)),1,0)</f>
        <v>0</v>
      </c>
      <c r="U332" s="19">
        <f>IF(AND($Q332,OR(IF($G332="3.重度",1,0),IF($G332="4.極重度",1,0)),IF($K332="部分工時",1,0),IF(AND(基本工資設定!$B$2&gt;$L332,$L332&gt;=基本工資設定!$B$3),1,0)),1,0)</f>
        <v>0</v>
      </c>
      <c r="V332" s="19">
        <f>IF(AND($Q332,OR(IF($G332="3.重度",1,0),IF($G332="4.極重度",1,0)),IF($K332="部分工時",1,0),IF(基本工資設定!$B$3&gt;$L332,1,0)),1,0)</f>
        <v>0</v>
      </c>
      <c r="W332" s="19">
        <f>IF(AND($Q332,OR(IF($G332="1.輕度",1,0),IF($G332="2.中度",1,0)),IF($K332="全時",1,0),IF($L332&gt;=基本工資設定!$B$2,1,0)),1,0)</f>
        <v>0</v>
      </c>
      <c r="X332" s="19">
        <f>IF(AND($Q332,OR(IF($G332="1.輕度",1,0),IF($G332="2.中度",1,0)),IF($K332="全時",1,0),IF(基本工資設定!$B$2&gt;$L332,1,0)),1,0)</f>
        <v>0</v>
      </c>
      <c r="Y332" s="19">
        <f>IF(AND($Q332,OR(IF($G332="1.輕度",1,0),IF($G332="2.中度",1,0)),IF($K332="部分工時",1,0),IF($L332&gt;=基本工資設定!$B$2,1,0)),1,0)</f>
        <v>0</v>
      </c>
      <c r="Z332" s="19">
        <f>IF(AND($Q332,OR(IF($G332="1.輕度",1,0),IF($G332="2.中度",1,0)),IF($K332="部分工時",1,0),IF(AND(基本工資設定!$B$2&gt;$L332,$L332&gt;=基本工資設定!$B$3),1,0)),1,0)</f>
        <v>0</v>
      </c>
      <c r="AA332" s="19">
        <f>IF(AND($Q332,OR(IF($G332="1.輕度",1,0),IF($G332="2.中度",1,0)),IF($K332="部分工時",1,0),IF(基本工資設定!$B$3&gt;$L332,1,0)),1,0)</f>
        <v>0</v>
      </c>
    </row>
    <row r="333" spans="1:27" ht="14.25">
      <c r="A333" s="19">
        <f t="shared" si="5"/>
        <v>331</v>
      </c>
      <c r="B333" s="8"/>
      <c r="C333" s="8"/>
      <c r="D333" s="9"/>
      <c r="E333" s="8"/>
      <c r="F333" s="8"/>
      <c r="G333" s="8"/>
      <c r="H333" s="9"/>
      <c r="I333" s="9"/>
      <c r="J333" s="9"/>
      <c r="K333" s="8"/>
      <c r="L333" s="10"/>
      <c r="M333" s="19" t="b">
        <f t="shared" si="3"/>
        <v>0</v>
      </c>
      <c r="N333" s="19">
        <f>IF(AND($M333,IF($H333&lt;=DATE(身障定額檢核總表!$F$7,身障定額檢核總表!$F$8,1),1,0)),1,0)</f>
        <v>0</v>
      </c>
      <c r="O333" s="19">
        <f>IF(AND(ISBLANK($I333),$M333),1,IF($E333="1.公保",
IF($I333&gt;DATE(身障定額檢核總表!$F$7,身障定額檢核總表!$F$8,1),1,0),
IF($I333&gt;=DATE(身障定額檢核總表!$F$7,身障定額檢核總表!$F$8,1),1,0)))</f>
        <v>0</v>
      </c>
      <c r="P333" s="19">
        <f>IF(AND($M333,IF($J333&lt;=DATE(身障定額檢核總表!$F$7,身障定額檢核總表!$F$8,1),1,0)),1,0)</f>
        <v>0</v>
      </c>
      <c r="Q333" s="19">
        <f t="shared" si="4"/>
        <v>0</v>
      </c>
      <c r="R333" s="19">
        <f>IF(AND($Q333,OR(IF($G333="3.重度",1,0),IF($G333="4.極重度",1,0)),IF($K333="全時",1,0),IF($L333&gt;=基本工資設定!$B$2,1,0)),1,0)</f>
        <v>0</v>
      </c>
      <c r="S333" s="19">
        <f>IF(AND($Q333,OR(IF($G333="3.重度",1,0),IF($G333="4.極重度",1,0)),IF($K333="全時",1,0),IF(基本工資設定!$B$2&gt;$L333,1,0)),1,0)</f>
        <v>0</v>
      </c>
      <c r="T333" s="19">
        <f>IF(AND($Q333,OR(IF($G333="3.重度",1,0),IF($G333="4.極重度",1,0)),IF($K333="部分工時",1,0),IF($L333&gt;=基本工資設定!$B$2,1,0)),1,0)</f>
        <v>0</v>
      </c>
      <c r="U333" s="19">
        <f>IF(AND($Q333,OR(IF($G333="3.重度",1,0),IF($G333="4.極重度",1,0)),IF($K333="部分工時",1,0),IF(AND(基本工資設定!$B$2&gt;$L333,$L333&gt;=基本工資設定!$B$3),1,0)),1,0)</f>
        <v>0</v>
      </c>
      <c r="V333" s="19">
        <f>IF(AND($Q333,OR(IF($G333="3.重度",1,0),IF($G333="4.極重度",1,0)),IF($K333="部分工時",1,0),IF(基本工資設定!$B$3&gt;$L333,1,0)),1,0)</f>
        <v>0</v>
      </c>
      <c r="W333" s="19">
        <f>IF(AND($Q333,OR(IF($G333="1.輕度",1,0),IF($G333="2.中度",1,0)),IF($K333="全時",1,0),IF($L333&gt;=基本工資設定!$B$2,1,0)),1,0)</f>
        <v>0</v>
      </c>
      <c r="X333" s="19">
        <f>IF(AND($Q333,OR(IF($G333="1.輕度",1,0),IF($G333="2.中度",1,0)),IF($K333="全時",1,0),IF(基本工資設定!$B$2&gt;$L333,1,0)),1,0)</f>
        <v>0</v>
      </c>
      <c r="Y333" s="19">
        <f>IF(AND($Q333,OR(IF($G333="1.輕度",1,0),IF($G333="2.中度",1,0)),IF($K333="部分工時",1,0),IF($L333&gt;=基本工資設定!$B$2,1,0)),1,0)</f>
        <v>0</v>
      </c>
      <c r="Z333" s="19">
        <f>IF(AND($Q333,OR(IF($G333="1.輕度",1,0),IF($G333="2.中度",1,0)),IF($K333="部分工時",1,0),IF(AND(基本工資設定!$B$2&gt;$L333,$L333&gt;=基本工資設定!$B$3),1,0)),1,0)</f>
        <v>0</v>
      </c>
      <c r="AA333" s="19">
        <f>IF(AND($Q333,OR(IF($G333="1.輕度",1,0),IF($G333="2.中度",1,0)),IF($K333="部分工時",1,0),IF(基本工資設定!$B$3&gt;$L333,1,0)),1,0)</f>
        <v>0</v>
      </c>
    </row>
    <row r="334" spans="1:27" ht="14.25">
      <c r="A334" s="19">
        <f t="shared" si="5"/>
        <v>332</v>
      </c>
      <c r="B334" s="8"/>
      <c r="C334" s="8"/>
      <c r="D334" s="9"/>
      <c r="E334" s="8"/>
      <c r="F334" s="8"/>
      <c r="G334" s="8"/>
      <c r="H334" s="9"/>
      <c r="I334" s="9"/>
      <c r="J334" s="9"/>
      <c r="K334" s="8"/>
      <c r="L334" s="10"/>
      <c r="M334" s="19" t="b">
        <f t="shared" si="3"/>
        <v>0</v>
      </c>
      <c r="N334" s="19">
        <f>IF(AND($M334,IF($H334&lt;=DATE(身障定額檢核總表!$F$7,身障定額檢核總表!$F$8,1),1,0)),1,0)</f>
        <v>0</v>
      </c>
      <c r="O334" s="19">
        <f>IF(AND(ISBLANK($I334),$M334),1,IF($E334="1.公保",
IF($I334&gt;DATE(身障定額檢核總表!$F$7,身障定額檢核總表!$F$8,1),1,0),
IF($I334&gt;=DATE(身障定額檢核總表!$F$7,身障定額檢核總表!$F$8,1),1,0)))</f>
        <v>0</v>
      </c>
      <c r="P334" s="19">
        <f>IF(AND($M334,IF($J334&lt;=DATE(身障定額檢核總表!$F$7,身障定額檢核總表!$F$8,1),1,0)),1,0)</f>
        <v>0</v>
      </c>
      <c r="Q334" s="19">
        <f t="shared" si="4"/>
        <v>0</v>
      </c>
      <c r="R334" s="19">
        <f>IF(AND($Q334,OR(IF($G334="3.重度",1,0),IF($G334="4.極重度",1,0)),IF($K334="全時",1,0),IF($L334&gt;=基本工資設定!$B$2,1,0)),1,0)</f>
        <v>0</v>
      </c>
      <c r="S334" s="19">
        <f>IF(AND($Q334,OR(IF($G334="3.重度",1,0),IF($G334="4.極重度",1,0)),IF($K334="全時",1,0),IF(基本工資設定!$B$2&gt;$L334,1,0)),1,0)</f>
        <v>0</v>
      </c>
      <c r="T334" s="19">
        <f>IF(AND($Q334,OR(IF($G334="3.重度",1,0),IF($G334="4.極重度",1,0)),IF($K334="部分工時",1,0),IF($L334&gt;=基本工資設定!$B$2,1,0)),1,0)</f>
        <v>0</v>
      </c>
      <c r="U334" s="19">
        <f>IF(AND($Q334,OR(IF($G334="3.重度",1,0),IF($G334="4.極重度",1,0)),IF($K334="部分工時",1,0),IF(AND(基本工資設定!$B$2&gt;$L334,$L334&gt;=基本工資設定!$B$3),1,0)),1,0)</f>
        <v>0</v>
      </c>
      <c r="V334" s="19">
        <f>IF(AND($Q334,OR(IF($G334="3.重度",1,0),IF($G334="4.極重度",1,0)),IF($K334="部分工時",1,0),IF(基本工資設定!$B$3&gt;$L334,1,0)),1,0)</f>
        <v>0</v>
      </c>
      <c r="W334" s="19">
        <f>IF(AND($Q334,OR(IF($G334="1.輕度",1,0),IF($G334="2.中度",1,0)),IF($K334="全時",1,0),IF($L334&gt;=基本工資設定!$B$2,1,0)),1,0)</f>
        <v>0</v>
      </c>
      <c r="X334" s="19">
        <f>IF(AND($Q334,OR(IF($G334="1.輕度",1,0),IF($G334="2.中度",1,0)),IF($K334="全時",1,0),IF(基本工資設定!$B$2&gt;$L334,1,0)),1,0)</f>
        <v>0</v>
      </c>
      <c r="Y334" s="19">
        <f>IF(AND($Q334,OR(IF($G334="1.輕度",1,0),IF($G334="2.中度",1,0)),IF($K334="部分工時",1,0),IF($L334&gt;=基本工資設定!$B$2,1,0)),1,0)</f>
        <v>0</v>
      </c>
      <c r="Z334" s="19">
        <f>IF(AND($Q334,OR(IF($G334="1.輕度",1,0),IF($G334="2.中度",1,0)),IF($K334="部分工時",1,0),IF(AND(基本工資設定!$B$2&gt;$L334,$L334&gt;=基本工資設定!$B$3),1,0)),1,0)</f>
        <v>0</v>
      </c>
      <c r="AA334" s="19">
        <f>IF(AND($Q334,OR(IF($G334="1.輕度",1,0),IF($G334="2.中度",1,0)),IF($K334="部分工時",1,0),IF(基本工資設定!$B$3&gt;$L334,1,0)),1,0)</f>
        <v>0</v>
      </c>
    </row>
    <row r="335" spans="1:27" ht="14.25">
      <c r="A335" s="19">
        <f t="shared" si="5"/>
        <v>333</v>
      </c>
      <c r="B335" s="8"/>
      <c r="C335" s="8"/>
      <c r="D335" s="9"/>
      <c r="E335" s="8"/>
      <c r="F335" s="8"/>
      <c r="G335" s="8"/>
      <c r="H335" s="9"/>
      <c r="I335" s="9"/>
      <c r="J335" s="9"/>
      <c r="K335" s="8"/>
      <c r="L335" s="10"/>
      <c r="M335" s="19" t="b">
        <f t="shared" si="3"/>
        <v>0</v>
      </c>
      <c r="N335" s="19">
        <f>IF(AND($M335,IF($H335&lt;=DATE(身障定額檢核總表!$F$7,身障定額檢核總表!$F$8,1),1,0)),1,0)</f>
        <v>0</v>
      </c>
      <c r="O335" s="19">
        <f>IF(AND(ISBLANK($I335),$M335),1,IF($E335="1.公保",
IF($I335&gt;DATE(身障定額檢核總表!$F$7,身障定額檢核總表!$F$8,1),1,0),
IF($I335&gt;=DATE(身障定額檢核總表!$F$7,身障定額檢核總表!$F$8,1),1,0)))</f>
        <v>0</v>
      </c>
      <c r="P335" s="19">
        <f>IF(AND($M335,IF($J335&lt;=DATE(身障定額檢核總表!$F$7,身障定額檢核總表!$F$8,1),1,0)),1,0)</f>
        <v>0</v>
      </c>
      <c r="Q335" s="19">
        <f t="shared" si="4"/>
        <v>0</v>
      </c>
      <c r="R335" s="19">
        <f>IF(AND($Q335,OR(IF($G335="3.重度",1,0),IF($G335="4.極重度",1,0)),IF($K335="全時",1,0),IF($L335&gt;=基本工資設定!$B$2,1,0)),1,0)</f>
        <v>0</v>
      </c>
      <c r="S335" s="19">
        <f>IF(AND($Q335,OR(IF($G335="3.重度",1,0),IF($G335="4.極重度",1,0)),IF($K335="全時",1,0),IF(基本工資設定!$B$2&gt;$L335,1,0)),1,0)</f>
        <v>0</v>
      </c>
      <c r="T335" s="19">
        <f>IF(AND($Q335,OR(IF($G335="3.重度",1,0),IF($G335="4.極重度",1,0)),IF($K335="部分工時",1,0),IF($L335&gt;=基本工資設定!$B$2,1,0)),1,0)</f>
        <v>0</v>
      </c>
      <c r="U335" s="19">
        <f>IF(AND($Q335,OR(IF($G335="3.重度",1,0),IF($G335="4.極重度",1,0)),IF($K335="部分工時",1,0),IF(AND(基本工資設定!$B$2&gt;$L335,$L335&gt;=基本工資設定!$B$3),1,0)),1,0)</f>
        <v>0</v>
      </c>
      <c r="V335" s="19">
        <f>IF(AND($Q335,OR(IF($G335="3.重度",1,0),IF($G335="4.極重度",1,0)),IF($K335="部分工時",1,0),IF(基本工資設定!$B$3&gt;$L335,1,0)),1,0)</f>
        <v>0</v>
      </c>
      <c r="W335" s="19">
        <f>IF(AND($Q335,OR(IF($G335="1.輕度",1,0),IF($G335="2.中度",1,0)),IF($K335="全時",1,0),IF($L335&gt;=基本工資設定!$B$2,1,0)),1,0)</f>
        <v>0</v>
      </c>
      <c r="X335" s="19">
        <f>IF(AND($Q335,OR(IF($G335="1.輕度",1,0),IF($G335="2.中度",1,0)),IF($K335="全時",1,0),IF(基本工資設定!$B$2&gt;$L335,1,0)),1,0)</f>
        <v>0</v>
      </c>
      <c r="Y335" s="19">
        <f>IF(AND($Q335,OR(IF($G335="1.輕度",1,0),IF($G335="2.中度",1,0)),IF($K335="部分工時",1,0),IF($L335&gt;=基本工資設定!$B$2,1,0)),1,0)</f>
        <v>0</v>
      </c>
      <c r="Z335" s="19">
        <f>IF(AND($Q335,OR(IF($G335="1.輕度",1,0),IF($G335="2.中度",1,0)),IF($K335="部分工時",1,0),IF(AND(基本工資設定!$B$2&gt;$L335,$L335&gt;=基本工資設定!$B$3),1,0)),1,0)</f>
        <v>0</v>
      </c>
      <c r="AA335" s="19">
        <f>IF(AND($Q335,OR(IF($G335="1.輕度",1,0),IF($G335="2.中度",1,0)),IF($K335="部分工時",1,0),IF(基本工資設定!$B$3&gt;$L335,1,0)),1,0)</f>
        <v>0</v>
      </c>
    </row>
    <row r="336" spans="1:27" ht="14.25">
      <c r="A336" s="19">
        <f t="shared" si="5"/>
        <v>334</v>
      </c>
      <c r="B336" s="8"/>
      <c r="C336" s="8"/>
      <c r="D336" s="9"/>
      <c r="E336" s="8"/>
      <c r="F336" s="8"/>
      <c r="G336" s="8"/>
      <c r="H336" s="9"/>
      <c r="I336" s="9"/>
      <c r="J336" s="9"/>
      <c r="K336" s="8"/>
      <c r="L336" s="10"/>
      <c r="M336" s="19" t="b">
        <f t="shared" si="3"/>
        <v>0</v>
      </c>
      <c r="N336" s="19">
        <f>IF(AND($M336,IF($H336&lt;=DATE(身障定額檢核總表!$F$7,身障定額檢核總表!$F$8,1),1,0)),1,0)</f>
        <v>0</v>
      </c>
      <c r="O336" s="19">
        <f>IF(AND(ISBLANK($I336),$M336),1,IF($E336="1.公保",
IF($I336&gt;DATE(身障定額檢核總表!$F$7,身障定額檢核總表!$F$8,1),1,0),
IF($I336&gt;=DATE(身障定額檢核總表!$F$7,身障定額檢核總表!$F$8,1),1,0)))</f>
        <v>0</v>
      </c>
      <c r="P336" s="19">
        <f>IF(AND($M336,IF($J336&lt;=DATE(身障定額檢核總表!$F$7,身障定額檢核總表!$F$8,1),1,0)),1,0)</f>
        <v>0</v>
      </c>
      <c r="Q336" s="19">
        <f t="shared" si="4"/>
        <v>0</v>
      </c>
      <c r="R336" s="19">
        <f>IF(AND($Q336,OR(IF($G336="3.重度",1,0),IF($G336="4.極重度",1,0)),IF($K336="全時",1,0),IF($L336&gt;=基本工資設定!$B$2,1,0)),1,0)</f>
        <v>0</v>
      </c>
      <c r="S336" s="19">
        <f>IF(AND($Q336,OR(IF($G336="3.重度",1,0),IF($G336="4.極重度",1,0)),IF($K336="全時",1,0),IF(基本工資設定!$B$2&gt;$L336,1,0)),1,0)</f>
        <v>0</v>
      </c>
      <c r="T336" s="19">
        <f>IF(AND($Q336,OR(IF($G336="3.重度",1,0),IF($G336="4.極重度",1,0)),IF($K336="部分工時",1,0),IF($L336&gt;=基本工資設定!$B$2,1,0)),1,0)</f>
        <v>0</v>
      </c>
      <c r="U336" s="19">
        <f>IF(AND($Q336,OR(IF($G336="3.重度",1,0),IF($G336="4.極重度",1,0)),IF($K336="部分工時",1,0),IF(AND(基本工資設定!$B$2&gt;$L336,$L336&gt;=基本工資設定!$B$3),1,0)),1,0)</f>
        <v>0</v>
      </c>
      <c r="V336" s="19">
        <f>IF(AND($Q336,OR(IF($G336="3.重度",1,0),IF($G336="4.極重度",1,0)),IF($K336="部分工時",1,0),IF(基本工資設定!$B$3&gt;$L336,1,0)),1,0)</f>
        <v>0</v>
      </c>
      <c r="W336" s="19">
        <f>IF(AND($Q336,OR(IF($G336="1.輕度",1,0),IF($G336="2.中度",1,0)),IF($K336="全時",1,0),IF($L336&gt;=基本工資設定!$B$2,1,0)),1,0)</f>
        <v>0</v>
      </c>
      <c r="X336" s="19">
        <f>IF(AND($Q336,OR(IF($G336="1.輕度",1,0),IF($G336="2.中度",1,0)),IF($K336="全時",1,0),IF(基本工資設定!$B$2&gt;$L336,1,0)),1,0)</f>
        <v>0</v>
      </c>
      <c r="Y336" s="19">
        <f>IF(AND($Q336,OR(IF($G336="1.輕度",1,0),IF($G336="2.中度",1,0)),IF($K336="部分工時",1,0),IF($L336&gt;=基本工資設定!$B$2,1,0)),1,0)</f>
        <v>0</v>
      </c>
      <c r="Z336" s="19">
        <f>IF(AND($Q336,OR(IF($G336="1.輕度",1,0),IF($G336="2.中度",1,0)),IF($K336="部分工時",1,0),IF(AND(基本工資設定!$B$2&gt;$L336,$L336&gt;=基本工資設定!$B$3),1,0)),1,0)</f>
        <v>0</v>
      </c>
      <c r="AA336" s="19">
        <f>IF(AND($Q336,OR(IF($G336="1.輕度",1,0),IF($G336="2.中度",1,0)),IF($K336="部分工時",1,0),IF(基本工資設定!$B$3&gt;$L336,1,0)),1,0)</f>
        <v>0</v>
      </c>
    </row>
    <row r="337" spans="1:27" ht="14.25">
      <c r="A337" s="19">
        <f t="shared" si="5"/>
        <v>335</v>
      </c>
      <c r="B337" s="8"/>
      <c r="C337" s="8"/>
      <c r="D337" s="9"/>
      <c r="E337" s="8"/>
      <c r="F337" s="8"/>
      <c r="G337" s="8"/>
      <c r="H337" s="9"/>
      <c r="I337" s="9"/>
      <c r="J337" s="9"/>
      <c r="K337" s="8"/>
      <c r="L337" s="10"/>
      <c r="M337" s="19" t="b">
        <f t="shared" si="3"/>
        <v>0</v>
      </c>
      <c r="N337" s="19">
        <f>IF(AND($M337,IF($H337&lt;=DATE(身障定額檢核總表!$F$7,身障定額檢核總表!$F$8,1),1,0)),1,0)</f>
        <v>0</v>
      </c>
      <c r="O337" s="19">
        <f>IF(AND(ISBLANK($I337),$M337),1,IF($E337="1.公保",
IF($I337&gt;DATE(身障定額檢核總表!$F$7,身障定額檢核總表!$F$8,1),1,0),
IF($I337&gt;=DATE(身障定額檢核總表!$F$7,身障定額檢核總表!$F$8,1),1,0)))</f>
        <v>0</v>
      </c>
      <c r="P337" s="19">
        <f>IF(AND($M337,IF($J337&lt;=DATE(身障定額檢核總表!$F$7,身障定額檢核總表!$F$8,1),1,0)),1,0)</f>
        <v>0</v>
      </c>
      <c r="Q337" s="19">
        <f t="shared" si="4"/>
        <v>0</v>
      </c>
      <c r="R337" s="19">
        <f>IF(AND($Q337,OR(IF($G337="3.重度",1,0),IF($G337="4.極重度",1,0)),IF($K337="全時",1,0),IF($L337&gt;=基本工資設定!$B$2,1,0)),1,0)</f>
        <v>0</v>
      </c>
      <c r="S337" s="19">
        <f>IF(AND($Q337,OR(IF($G337="3.重度",1,0),IF($G337="4.極重度",1,0)),IF($K337="全時",1,0),IF(基本工資設定!$B$2&gt;$L337,1,0)),1,0)</f>
        <v>0</v>
      </c>
      <c r="T337" s="19">
        <f>IF(AND($Q337,OR(IF($G337="3.重度",1,0),IF($G337="4.極重度",1,0)),IF($K337="部分工時",1,0),IF($L337&gt;=基本工資設定!$B$2,1,0)),1,0)</f>
        <v>0</v>
      </c>
      <c r="U337" s="19">
        <f>IF(AND($Q337,OR(IF($G337="3.重度",1,0),IF($G337="4.極重度",1,0)),IF($K337="部分工時",1,0),IF(AND(基本工資設定!$B$2&gt;$L337,$L337&gt;=基本工資設定!$B$3),1,0)),1,0)</f>
        <v>0</v>
      </c>
      <c r="V337" s="19">
        <f>IF(AND($Q337,OR(IF($G337="3.重度",1,0),IF($G337="4.極重度",1,0)),IF($K337="部分工時",1,0),IF(基本工資設定!$B$3&gt;$L337,1,0)),1,0)</f>
        <v>0</v>
      </c>
      <c r="W337" s="19">
        <f>IF(AND($Q337,OR(IF($G337="1.輕度",1,0),IF($G337="2.中度",1,0)),IF($K337="全時",1,0),IF($L337&gt;=基本工資設定!$B$2,1,0)),1,0)</f>
        <v>0</v>
      </c>
      <c r="X337" s="19">
        <f>IF(AND($Q337,OR(IF($G337="1.輕度",1,0),IF($G337="2.中度",1,0)),IF($K337="全時",1,0),IF(基本工資設定!$B$2&gt;$L337,1,0)),1,0)</f>
        <v>0</v>
      </c>
      <c r="Y337" s="19">
        <f>IF(AND($Q337,OR(IF($G337="1.輕度",1,0),IF($G337="2.中度",1,0)),IF($K337="部分工時",1,0),IF($L337&gt;=基本工資設定!$B$2,1,0)),1,0)</f>
        <v>0</v>
      </c>
      <c r="Z337" s="19">
        <f>IF(AND($Q337,OR(IF($G337="1.輕度",1,0),IF($G337="2.中度",1,0)),IF($K337="部分工時",1,0),IF(AND(基本工資設定!$B$2&gt;$L337,$L337&gt;=基本工資設定!$B$3),1,0)),1,0)</f>
        <v>0</v>
      </c>
      <c r="AA337" s="19">
        <f>IF(AND($Q337,OR(IF($G337="1.輕度",1,0),IF($G337="2.中度",1,0)),IF($K337="部分工時",1,0),IF(基本工資設定!$B$3&gt;$L337,1,0)),1,0)</f>
        <v>0</v>
      </c>
    </row>
    <row r="338" spans="1:27" ht="14.25">
      <c r="A338" s="19">
        <f t="shared" si="5"/>
        <v>336</v>
      </c>
      <c r="B338" s="8"/>
      <c r="C338" s="8"/>
      <c r="D338" s="9"/>
      <c r="E338" s="8"/>
      <c r="F338" s="8"/>
      <c r="G338" s="8"/>
      <c r="H338" s="9"/>
      <c r="I338" s="9"/>
      <c r="J338" s="9"/>
      <c r="K338" s="8"/>
      <c r="L338" s="10"/>
      <c r="M338" s="19" t="b">
        <f t="shared" si="3"/>
        <v>0</v>
      </c>
      <c r="N338" s="19">
        <f>IF(AND($M338,IF($H338&lt;=DATE(身障定額檢核總表!$F$7,身障定額檢核總表!$F$8,1),1,0)),1,0)</f>
        <v>0</v>
      </c>
      <c r="O338" s="19">
        <f>IF(AND(ISBLANK($I338),$M338),1,IF($E338="1.公保",
IF($I338&gt;DATE(身障定額檢核總表!$F$7,身障定額檢核總表!$F$8,1),1,0),
IF($I338&gt;=DATE(身障定額檢核總表!$F$7,身障定額檢核總表!$F$8,1),1,0)))</f>
        <v>0</v>
      </c>
      <c r="P338" s="19">
        <f>IF(AND($M338,IF($J338&lt;=DATE(身障定額檢核總表!$F$7,身障定額檢核總表!$F$8,1),1,0)),1,0)</f>
        <v>0</v>
      </c>
      <c r="Q338" s="19">
        <f t="shared" si="4"/>
        <v>0</v>
      </c>
      <c r="R338" s="19">
        <f>IF(AND($Q338,OR(IF($G338="3.重度",1,0),IF($G338="4.極重度",1,0)),IF($K338="全時",1,0),IF($L338&gt;=基本工資設定!$B$2,1,0)),1,0)</f>
        <v>0</v>
      </c>
      <c r="S338" s="19">
        <f>IF(AND($Q338,OR(IF($G338="3.重度",1,0),IF($G338="4.極重度",1,0)),IF($K338="全時",1,0),IF(基本工資設定!$B$2&gt;$L338,1,0)),1,0)</f>
        <v>0</v>
      </c>
      <c r="T338" s="19">
        <f>IF(AND($Q338,OR(IF($G338="3.重度",1,0),IF($G338="4.極重度",1,0)),IF($K338="部分工時",1,0),IF($L338&gt;=基本工資設定!$B$2,1,0)),1,0)</f>
        <v>0</v>
      </c>
      <c r="U338" s="19">
        <f>IF(AND($Q338,OR(IF($G338="3.重度",1,0),IF($G338="4.極重度",1,0)),IF($K338="部分工時",1,0),IF(AND(基本工資設定!$B$2&gt;$L338,$L338&gt;=基本工資設定!$B$3),1,0)),1,0)</f>
        <v>0</v>
      </c>
      <c r="V338" s="19">
        <f>IF(AND($Q338,OR(IF($G338="3.重度",1,0),IF($G338="4.極重度",1,0)),IF($K338="部分工時",1,0),IF(基本工資設定!$B$3&gt;$L338,1,0)),1,0)</f>
        <v>0</v>
      </c>
      <c r="W338" s="19">
        <f>IF(AND($Q338,OR(IF($G338="1.輕度",1,0),IF($G338="2.中度",1,0)),IF($K338="全時",1,0),IF($L338&gt;=基本工資設定!$B$2,1,0)),1,0)</f>
        <v>0</v>
      </c>
      <c r="X338" s="19">
        <f>IF(AND($Q338,OR(IF($G338="1.輕度",1,0),IF($G338="2.中度",1,0)),IF($K338="全時",1,0),IF(基本工資設定!$B$2&gt;$L338,1,0)),1,0)</f>
        <v>0</v>
      </c>
      <c r="Y338" s="19">
        <f>IF(AND($Q338,OR(IF($G338="1.輕度",1,0),IF($G338="2.中度",1,0)),IF($K338="部分工時",1,0),IF($L338&gt;=基本工資設定!$B$2,1,0)),1,0)</f>
        <v>0</v>
      </c>
      <c r="Z338" s="19">
        <f>IF(AND($Q338,OR(IF($G338="1.輕度",1,0),IF($G338="2.中度",1,0)),IF($K338="部分工時",1,0),IF(AND(基本工資設定!$B$2&gt;$L338,$L338&gt;=基本工資設定!$B$3),1,0)),1,0)</f>
        <v>0</v>
      </c>
      <c r="AA338" s="19">
        <f>IF(AND($Q338,OR(IF($G338="1.輕度",1,0),IF($G338="2.中度",1,0)),IF($K338="部分工時",1,0),IF(基本工資設定!$B$3&gt;$L338,1,0)),1,0)</f>
        <v>0</v>
      </c>
    </row>
    <row r="339" spans="1:27" ht="14.25">
      <c r="A339" s="19">
        <f t="shared" si="5"/>
        <v>337</v>
      </c>
      <c r="B339" s="8"/>
      <c r="C339" s="8"/>
      <c r="D339" s="9"/>
      <c r="E339" s="8"/>
      <c r="F339" s="8"/>
      <c r="G339" s="8"/>
      <c r="H339" s="9"/>
      <c r="I339" s="9"/>
      <c r="J339" s="9"/>
      <c r="K339" s="8"/>
      <c r="L339" s="10"/>
      <c r="M339" s="19" t="b">
        <f t="shared" si="3"/>
        <v>0</v>
      </c>
      <c r="N339" s="19">
        <f>IF(AND($M339,IF($H339&lt;=DATE(身障定額檢核總表!$F$7,身障定額檢核總表!$F$8,1),1,0)),1,0)</f>
        <v>0</v>
      </c>
      <c r="O339" s="19">
        <f>IF(AND(ISBLANK($I339),$M339),1,IF($E339="1.公保",
IF($I339&gt;DATE(身障定額檢核總表!$F$7,身障定額檢核總表!$F$8,1),1,0),
IF($I339&gt;=DATE(身障定額檢核總表!$F$7,身障定額檢核總表!$F$8,1),1,0)))</f>
        <v>0</v>
      </c>
      <c r="P339" s="19">
        <f>IF(AND($M339,IF($J339&lt;=DATE(身障定額檢核總表!$F$7,身障定額檢核總表!$F$8,1),1,0)),1,0)</f>
        <v>0</v>
      </c>
      <c r="Q339" s="19">
        <f t="shared" si="4"/>
        <v>0</v>
      </c>
      <c r="R339" s="19">
        <f>IF(AND($Q339,OR(IF($G339="3.重度",1,0),IF($G339="4.極重度",1,0)),IF($K339="全時",1,0),IF($L339&gt;=基本工資設定!$B$2,1,0)),1,0)</f>
        <v>0</v>
      </c>
      <c r="S339" s="19">
        <f>IF(AND($Q339,OR(IF($G339="3.重度",1,0),IF($G339="4.極重度",1,0)),IF($K339="全時",1,0),IF(基本工資設定!$B$2&gt;$L339,1,0)),1,0)</f>
        <v>0</v>
      </c>
      <c r="T339" s="19">
        <f>IF(AND($Q339,OR(IF($G339="3.重度",1,0),IF($G339="4.極重度",1,0)),IF($K339="部分工時",1,0),IF($L339&gt;=基本工資設定!$B$2,1,0)),1,0)</f>
        <v>0</v>
      </c>
      <c r="U339" s="19">
        <f>IF(AND($Q339,OR(IF($G339="3.重度",1,0),IF($G339="4.極重度",1,0)),IF($K339="部分工時",1,0),IF(AND(基本工資設定!$B$2&gt;$L339,$L339&gt;=基本工資設定!$B$3),1,0)),1,0)</f>
        <v>0</v>
      </c>
      <c r="V339" s="19">
        <f>IF(AND($Q339,OR(IF($G339="3.重度",1,0),IF($G339="4.極重度",1,0)),IF($K339="部分工時",1,0),IF(基本工資設定!$B$3&gt;$L339,1,0)),1,0)</f>
        <v>0</v>
      </c>
      <c r="W339" s="19">
        <f>IF(AND($Q339,OR(IF($G339="1.輕度",1,0),IF($G339="2.中度",1,0)),IF($K339="全時",1,0),IF($L339&gt;=基本工資設定!$B$2,1,0)),1,0)</f>
        <v>0</v>
      </c>
      <c r="X339" s="19">
        <f>IF(AND($Q339,OR(IF($G339="1.輕度",1,0),IF($G339="2.中度",1,0)),IF($K339="全時",1,0),IF(基本工資設定!$B$2&gt;$L339,1,0)),1,0)</f>
        <v>0</v>
      </c>
      <c r="Y339" s="19">
        <f>IF(AND($Q339,OR(IF($G339="1.輕度",1,0),IF($G339="2.中度",1,0)),IF($K339="部分工時",1,0),IF($L339&gt;=基本工資設定!$B$2,1,0)),1,0)</f>
        <v>0</v>
      </c>
      <c r="Z339" s="19">
        <f>IF(AND($Q339,OR(IF($G339="1.輕度",1,0),IF($G339="2.中度",1,0)),IF($K339="部分工時",1,0),IF(AND(基本工資設定!$B$2&gt;$L339,$L339&gt;=基本工資設定!$B$3),1,0)),1,0)</f>
        <v>0</v>
      </c>
      <c r="AA339" s="19">
        <f>IF(AND($Q339,OR(IF($G339="1.輕度",1,0),IF($G339="2.中度",1,0)),IF($K339="部分工時",1,0),IF(基本工資設定!$B$3&gt;$L339,1,0)),1,0)</f>
        <v>0</v>
      </c>
    </row>
    <row r="340" spans="1:27" ht="14.25">
      <c r="A340" s="19">
        <f t="shared" si="5"/>
        <v>338</v>
      </c>
      <c r="B340" s="8"/>
      <c r="C340" s="8"/>
      <c r="D340" s="9"/>
      <c r="E340" s="8"/>
      <c r="F340" s="8"/>
      <c r="G340" s="8"/>
      <c r="H340" s="9"/>
      <c r="I340" s="9"/>
      <c r="J340" s="9"/>
      <c r="K340" s="8"/>
      <c r="L340" s="10"/>
      <c r="M340" s="19" t="b">
        <f t="shared" si="3"/>
        <v>0</v>
      </c>
      <c r="N340" s="19">
        <f>IF(AND($M340,IF($H340&lt;=DATE(身障定額檢核總表!$F$7,身障定額檢核總表!$F$8,1),1,0)),1,0)</f>
        <v>0</v>
      </c>
      <c r="O340" s="19">
        <f>IF(AND(ISBLANK($I340),$M340),1,IF($E340="1.公保",
IF($I340&gt;DATE(身障定額檢核總表!$F$7,身障定額檢核總表!$F$8,1),1,0),
IF($I340&gt;=DATE(身障定額檢核總表!$F$7,身障定額檢核總表!$F$8,1),1,0)))</f>
        <v>0</v>
      </c>
      <c r="P340" s="19">
        <f>IF(AND($M340,IF($J340&lt;=DATE(身障定額檢核總表!$F$7,身障定額檢核總表!$F$8,1),1,0)),1,0)</f>
        <v>0</v>
      </c>
      <c r="Q340" s="19">
        <f t="shared" si="4"/>
        <v>0</v>
      </c>
      <c r="R340" s="19">
        <f>IF(AND($Q340,OR(IF($G340="3.重度",1,0),IF($G340="4.極重度",1,0)),IF($K340="全時",1,0),IF($L340&gt;=基本工資設定!$B$2,1,0)),1,0)</f>
        <v>0</v>
      </c>
      <c r="S340" s="19">
        <f>IF(AND($Q340,OR(IF($G340="3.重度",1,0),IF($G340="4.極重度",1,0)),IF($K340="全時",1,0),IF(基本工資設定!$B$2&gt;$L340,1,0)),1,0)</f>
        <v>0</v>
      </c>
      <c r="T340" s="19">
        <f>IF(AND($Q340,OR(IF($G340="3.重度",1,0),IF($G340="4.極重度",1,0)),IF($K340="部分工時",1,0),IF($L340&gt;=基本工資設定!$B$2,1,0)),1,0)</f>
        <v>0</v>
      </c>
      <c r="U340" s="19">
        <f>IF(AND($Q340,OR(IF($G340="3.重度",1,0),IF($G340="4.極重度",1,0)),IF($K340="部分工時",1,0),IF(AND(基本工資設定!$B$2&gt;$L340,$L340&gt;=基本工資設定!$B$3),1,0)),1,0)</f>
        <v>0</v>
      </c>
      <c r="V340" s="19">
        <f>IF(AND($Q340,OR(IF($G340="3.重度",1,0),IF($G340="4.極重度",1,0)),IF($K340="部分工時",1,0),IF(基本工資設定!$B$3&gt;$L340,1,0)),1,0)</f>
        <v>0</v>
      </c>
      <c r="W340" s="19">
        <f>IF(AND($Q340,OR(IF($G340="1.輕度",1,0),IF($G340="2.中度",1,0)),IF($K340="全時",1,0),IF($L340&gt;=基本工資設定!$B$2,1,0)),1,0)</f>
        <v>0</v>
      </c>
      <c r="X340" s="19">
        <f>IF(AND($Q340,OR(IF($G340="1.輕度",1,0),IF($G340="2.中度",1,0)),IF($K340="全時",1,0),IF(基本工資設定!$B$2&gt;$L340,1,0)),1,0)</f>
        <v>0</v>
      </c>
      <c r="Y340" s="19">
        <f>IF(AND($Q340,OR(IF($G340="1.輕度",1,0),IF($G340="2.中度",1,0)),IF($K340="部分工時",1,0),IF($L340&gt;=基本工資設定!$B$2,1,0)),1,0)</f>
        <v>0</v>
      </c>
      <c r="Z340" s="19">
        <f>IF(AND($Q340,OR(IF($G340="1.輕度",1,0),IF($G340="2.中度",1,0)),IF($K340="部分工時",1,0),IF(AND(基本工資設定!$B$2&gt;$L340,$L340&gt;=基本工資設定!$B$3),1,0)),1,0)</f>
        <v>0</v>
      </c>
      <c r="AA340" s="19">
        <f>IF(AND($Q340,OR(IF($G340="1.輕度",1,0),IF($G340="2.中度",1,0)),IF($K340="部分工時",1,0),IF(基本工資設定!$B$3&gt;$L340,1,0)),1,0)</f>
        <v>0</v>
      </c>
    </row>
    <row r="341" spans="1:27" ht="14.25">
      <c r="A341" s="19">
        <f t="shared" si="5"/>
        <v>339</v>
      </c>
      <c r="B341" s="8"/>
      <c r="C341" s="8"/>
      <c r="D341" s="9"/>
      <c r="E341" s="8"/>
      <c r="F341" s="8"/>
      <c r="G341" s="8"/>
      <c r="H341" s="9"/>
      <c r="I341" s="9"/>
      <c r="J341" s="9"/>
      <c r="K341" s="8"/>
      <c r="L341" s="10"/>
      <c r="M341" s="19" t="b">
        <f t="shared" si="3"/>
        <v>0</v>
      </c>
      <c r="N341" s="19">
        <f>IF(AND($M341,IF($H341&lt;=DATE(身障定額檢核總表!$F$7,身障定額檢核總表!$F$8,1),1,0)),1,0)</f>
        <v>0</v>
      </c>
      <c r="O341" s="19">
        <f>IF(AND(ISBLANK($I341),$M341),1,IF($E341="1.公保",
IF($I341&gt;DATE(身障定額檢核總表!$F$7,身障定額檢核總表!$F$8,1),1,0),
IF($I341&gt;=DATE(身障定額檢核總表!$F$7,身障定額檢核總表!$F$8,1),1,0)))</f>
        <v>0</v>
      </c>
      <c r="P341" s="19">
        <f>IF(AND($M341,IF($J341&lt;=DATE(身障定額檢核總表!$F$7,身障定額檢核總表!$F$8,1),1,0)),1,0)</f>
        <v>0</v>
      </c>
      <c r="Q341" s="19">
        <f t="shared" si="4"/>
        <v>0</v>
      </c>
      <c r="R341" s="19">
        <f>IF(AND($Q341,OR(IF($G341="3.重度",1,0),IF($G341="4.極重度",1,0)),IF($K341="全時",1,0),IF($L341&gt;=基本工資設定!$B$2,1,0)),1,0)</f>
        <v>0</v>
      </c>
      <c r="S341" s="19">
        <f>IF(AND($Q341,OR(IF($G341="3.重度",1,0),IF($G341="4.極重度",1,0)),IF($K341="全時",1,0),IF(基本工資設定!$B$2&gt;$L341,1,0)),1,0)</f>
        <v>0</v>
      </c>
      <c r="T341" s="19">
        <f>IF(AND($Q341,OR(IF($G341="3.重度",1,0),IF($G341="4.極重度",1,0)),IF($K341="部分工時",1,0),IF($L341&gt;=基本工資設定!$B$2,1,0)),1,0)</f>
        <v>0</v>
      </c>
      <c r="U341" s="19">
        <f>IF(AND($Q341,OR(IF($G341="3.重度",1,0),IF($G341="4.極重度",1,0)),IF($K341="部分工時",1,0),IF(AND(基本工資設定!$B$2&gt;$L341,$L341&gt;=基本工資設定!$B$3),1,0)),1,0)</f>
        <v>0</v>
      </c>
      <c r="V341" s="19">
        <f>IF(AND($Q341,OR(IF($G341="3.重度",1,0),IF($G341="4.極重度",1,0)),IF($K341="部分工時",1,0),IF(基本工資設定!$B$3&gt;$L341,1,0)),1,0)</f>
        <v>0</v>
      </c>
      <c r="W341" s="19">
        <f>IF(AND($Q341,OR(IF($G341="1.輕度",1,0),IF($G341="2.中度",1,0)),IF($K341="全時",1,0),IF($L341&gt;=基本工資設定!$B$2,1,0)),1,0)</f>
        <v>0</v>
      </c>
      <c r="X341" s="19">
        <f>IF(AND($Q341,OR(IF($G341="1.輕度",1,0),IF($G341="2.中度",1,0)),IF($K341="全時",1,0),IF(基本工資設定!$B$2&gt;$L341,1,0)),1,0)</f>
        <v>0</v>
      </c>
      <c r="Y341" s="19">
        <f>IF(AND($Q341,OR(IF($G341="1.輕度",1,0),IF($G341="2.中度",1,0)),IF($K341="部分工時",1,0),IF($L341&gt;=基本工資設定!$B$2,1,0)),1,0)</f>
        <v>0</v>
      </c>
      <c r="Z341" s="19">
        <f>IF(AND($Q341,OR(IF($G341="1.輕度",1,0),IF($G341="2.中度",1,0)),IF($K341="部分工時",1,0),IF(AND(基本工資設定!$B$2&gt;$L341,$L341&gt;=基本工資設定!$B$3),1,0)),1,0)</f>
        <v>0</v>
      </c>
      <c r="AA341" s="19">
        <f>IF(AND($Q341,OR(IF($G341="1.輕度",1,0),IF($G341="2.中度",1,0)),IF($K341="部分工時",1,0),IF(基本工資設定!$B$3&gt;$L341,1,0)),1,0)</f>
        <v>0</v>
      </c>
    </row>
    <row r="342" spans="1:27" ht="14.25">
      <c r="A342" s="19">
        <f t="shared" si="5"/>
        <v>340</v>
      </c>
      <c r="B342" s="8"/>
      <c r="C342" s="8"/>
      <c r="D342" s="9"/>
      <c r="E342" s="8"/>
      <c r="F342" s="8"/>
      <c r="G342" s="8"/>
      <c r="H342" s="9"/>
      <c r="I342" s="9"/>
      <c r="J342" s="9"/>
      <c r="K342" s="8"/>
      <c r="L342" s="10"/>
      <c r="M342" s="19" t="b">
        <f t="shared" si="3"/>
        <v>0</v>
      </c>
      <c r="N342" s="19">
        <f>IF(AND($M342,IF($H342&lt;=DATE(身障定額檢核總表!$F$7,身障定額檢核總表!$F$8,1),1,0)),1,0)</f>
        <v>0</v>
      </c>
      <c r="O342" s="19">
        <f>IF(AND(ISBLANK($I342),$M342),1,IF($E342="1.公保",
IF($I342&gt;DATE(身障定額檢核總表!$F$7,身障定額檢核總表!$F$8,1),1,0),
IF($I342&gt;=DATE(身障定額檢核總表!$F$7,身障定額檢核總表!$F$8,1),1,0)))</f>
        <v>0</v>
      </c>
      <c r="P342" s="19">
        <f>IF(AND($M342,IF($J342&lt;=DATE(身障定額檢核總表!$F$7,身障定額檢核總表!$F$8,1),1,0)),1,0)</f>
        <v>0</v>
      </c>
      <c r="Q342" s="19">
        <f t="shared" si="4"/>
        <v>0</v>
      </c>
      <c r="R342" s="19">
        <f>IF(AND($Q342,OR(IF($G342="3.重度",1,0),IF($G342="4.極重度",1,0)),IF($K342="全時",1,0),IF($L342&gt;=基本工資設定!$B$2,1,0)),1,0)</f>
        <v>0</v>
      </c>
      <c r="S342" s="19">
        <f>IF(AND($Q342,OR(IF($G342="3.重度",1,0),IF($G342="4.極重度",1,0)),IF($K342="全時",1,0),IF(基本工資設定!$B$2&gt;$L342,1,0)),1,0)</f>
        <v>0</v>
      </c>
      <c r="T342" s="19">
        <f>IF(AND($Q342,OR(IF($G342="3.重度",1,0),IF($G342="4.極重度",1,0)),IF($K342="部分工時",1,0),IF($L342&gt;=基本工資設定!$B$2,1,0)),1,0)</f>
        <v>0</v>
      </c>
      <c r="U342" s="19">
        <f>IF(AND($Q342,OR(IF($G342="3.重度",1,0),IF($G342="4.極重度",1,0)),IF($K342="部分工時",1,0),IF(AND(基本工資設定!$B$2&gt;$L342,$L342&gt;=基本工資設定!$B$3),1,0)),1,0)</f>
        <v>0</v>
      </c>
      <c r="V342" s="19">
        <f>IF(AND($Q342,OR(IF($G342="3.重度",1,0),IF($G342="4.極重度",1,0)),IF($K342="部分工時",1,0),IF(基本工資設定!$B$3&gt;$L342,1,0)),1,0)</f>
        <v>0</v>
      </c>
      <c r="W342" s="19">
        <f>IF(AND($Q342,OR(IF($G342="1.輕度",1,0),IF($G342="2.中度",1,0)),IF($K342="全時",1,0),IF($L342&gt;=基本工資設定!$B$2,1,0)),1,0)</f>
        <v>0</v>
      </c>
      <c r="X342" s="19">
        <f>IF(AND($Q342,OR(IF($G342="1.輕度",1,0),IF($G342="2.中度",1,0)),IF($K342="全時",1,0),IF(基本工資設定!$B$2&gt;$L342,1,0)),1,0)</f>
        <v>0</v>
      </c>
      <c r="Y342" s="19">
        <f>IF(AND($Q342,OR(IF($G342="1.輕度",1,0),IF($G342="2.中度",1,0)),IF($K342="部分工時",1,0),IF($L342&gt;=基本工資設定!$B$2,1,0)),1,0)</f>
        <v>0</v>
      </c>
      <c r="Z342" s="19">
        <f>IF(AND($Q342,OR(IF($G342="1.輕度",1,0),IF($G342="2.中度",1,0)),IF($K342="部分工時",1,0),IF(AND(基本工資設定!$B$2&gt;$L342,$L342&gt;=基本工資設定!$B$3),1,0)),1,0)</f>
        <v>0</v>
      </c>
      <c r="AA342" s="19">
        <f>IF(AND($Q342,OR(IF($G342="1.輕度",1,0),IF($G342="2.中度",1,0)),IF($K342="部分工時",1,0),IF(基本工資設定!$B$3&gt;$L342,1,0)),1,0)</f>
        <v>0</v>
      </c>
    </row>
    <row r="343" spans="1:27" ht="14.25">
      <c r="A343" s="19">
        <f t="shared" si="5"/>
        <v>341</v>
      </c>
      <c r="B343" s="8"/>
      <c r="C343" s="8"/>
      <c r="D343" s="9"/>
      <c r="E343" s="8"/>
      <c r="F343" s="8"/>
      <c r="G343" s="8"/>
      <c r="H343" s="9"/>
      <c r="I343" s="9"/>
      <c r="J343" s="9"/>
      <c r="K343" s="8"/>
      <c r="L343" s="10"/>
      <c r="M343" s="19" t="b">
        <f t="shared" si="3"/>
        <v>0</v>
      </c>
      <c r="N343" s="19">
        <f>IF(AND($M343,IF($H343&lt;=DATE(身障定額檢核總表!$F$7,身障定額檢核總表!$F$8,1),1,0)),1,0)</f>
        <v>0</v>
      </c>
      <c r="O343" s="19">
        <f>IF(AND(ISBLANK($I343),$M343),1,IF($E343="1.公保",
IF($I343&gt;DATE(身障定額檢核總表!$F$7,身障定額檢核總表!$F$8,1),1,0),
IF($I343&gt;=DATE(身障定額檢核總表!$F$7,身障定額檢核總表!$F$8,1),1,0)))</f>
        <v>0</v>
      </c>
      <c r="P343" s="19">
        <f>IF(AND($M343,IF($J343&lt;=DATE(身障定額檢核總表!$F$7,身障定額檢核總表!$F$8,1),1,0)),1,0)</f>
        <v>0</v>
      </c>
      <c r="Q343" s="19">
        <f t="shared" si="4"/>
        <v>0</v>
      </c>
      <c r="R343" s="19">
        <f>IF(AND($Q343,OR(IF($G343="3.重度",1,0),IF($G343="4.極重度",1,0)),IF($K343="全時",1,0),IF($L343&gt;=基本工資設定!$B$2,1,0)),1,0)</f>
        <v>0</v>
      </c>
      <c r="S343" s="19">
        <f>IF(AND($Q343,OR(IF($G343="3.重度",1,0),IF($G343="4.極重度",1,0)),IF($K343="全時",1,0),IF(基本工資設定!$B$2&gt;$L343,1,0)),1,0)</f>
        <v>0</v>
      </c>
      <c r="T343" s="19">
        <f>IF(AND($Q343,OR(IF($G343="3.重度",1,0),IF($G343="4.極重度",1,0)),IF($K343="部分工時",1,0),IF($L343&gt;=基本工資設定!$B$2,1,0)),1,0)</f>
        <v>0</v>
      </c>
      <c r="U343" s="19">
        <f>IF(AND($Q343,OR(IF($G343="3.重度",1,0),IF($G343="4.極重度",1,0)),IF($K343="部分工時",1,0),IF(AND(基本工資設定!$B$2&gt;$L343,$L343&gt;=基本工資設定!$B$3),1,0)),1,0)</f>
        <v>0</v>
      </c>
      <c r="V343" s="19">
        <f>IF(AND($Q343,OR(IF($G343="3.重度",1,0),IF($G343="4.極重度",1,0)),IF($K343="部分工時",1,0),IF(基本工資設定!$B$3&gt;$L343,1,0)),1,0)</f>
        <v>0</v>
      </c>
      <c r="W343" s="19">
        <f>IF(AND($Q343,OR(IF($G343="1.輕度",1,0),IF($G343="2.中度",1,0)),IF($K343="全時",1,0),IF($L343&gt;=基本工資設定!$B$2,1,0)),1,0)</f>
        <v>0</v>
      </c>
      <c r="X343" s="19">
        <f>IF(AND($Q343,OR(IF($G343="1.輕度",1,0),IF($G343="2.中度",1,0)),IF($K343="全時",1,0),IF(基本工資設定!$B$2&gt;$L343,1,0)),1,0)</f>
        <v>0</v>
      </c>
      <c r="Y343" s="19">
        <f>IF(AND($Q343,OR(IF($G343="1.輕度",1,0),IF($G343="2.中度",1,0)),IF($K343="部分工時",1,0),IF($L343&gt;=基本工資設定!$B$2,1,0)),1,0)</f>
        <v>0</v>
      </c>
      <c r="Z343" s="19">
        <f>IF(AND($Q343,OR(IF($G343="1.輕度",1,0),IF($G343="2.中度",1,0)),IF($K343="部分工時",1,0),IF(AND(基本工資設定!$B$2&gt;$L343,$L343&gt;=基本工資設定!$B$3),1,0)),1,0)</f>
        <v>0</v>
      </c>
      <c r="AA343" s="19">
        <f>IF(AND($Q343,OR(IF($G343="1.輕度",1,0),IF($G343="2.中度",1,0)),IF($K343="部分工時",1,0),IF(基本工資設定!$B$3&gt;$L343,1,0)),1,0)</f>
        <v>0</v>
      </c>
    </row>
    <row r="344" spans="1:27" ht="14.25">
      <c r="A344" s="19">
        <f t="shared" si="5"/>
        <v>342</v>
      </c>
      <c r="B344" s="8"/>
      <c r="C344" s="8"/>
      <c r="D344" s="9"/>
      <c r="E344" s="8"/>
      <c r="F344" s="8"/>
      <c r="G344" s="8"/>
      <c r="H344" s="9"/>
      <c r="I344" s="9"/>
      <c r="J344" s="9"/>
      <c r="K344" s="8"/>
      <c r="L344" s="10"/>
      <c r="M344" s="19" t="b">
        <f t="shared" si="3"/>
        <v>0</v>
      </c>
      <c r="N344" s="19">
        <f>IF(AND($M344,IF($H344&lt;=DATE(身障定額檢核總表!$F$7,身障定額檢核總表!$F$8,1),1,0)),1,0)</f>
        <v>0</v>
      </c>
      <c r="O344" s="19">
        <f>IF(AND(ISBLANK($I344),$M344),1,IF($E344="1.公保",
IF($I344&gt;DATE(身障定額檢核總表!$F$7,身障定額檢核總表!$F$8,1),1,0),
IF($I344&gt;=DATE(身障定額檢核總表!$F$7,身障定額檢核總表!$F$8,1),1,0)))</f>
        <v>0</v>
      </c>
      <c r="P344" s="19">
        <f>IF(AND($M344,IF($J344&lt;=DATE(身障定額檢核總表!$F$7,身障定額檢核總表!$F$8,1),1,0)),1,0)</f>
        <v>0</v>
      </c>
      <c r="Q344" s="19">
        <f t="shared" si="4"/>
        <v>0</v>
      </c>
      <c r="R344" s="19">
        <f>IF(AND($Q344,OR(IF($G344="3.重度",1,0),IF($G344="4.極重度",1,0)),IF($K344="全時",1,0),IF($L344&gt;=基本工資設定!$B$2,1,0)),1,0)</f>
        <v>0</v>
      </c>
      <c r="S344" s="19">
        <f>IF(AND($Q344,OR(IF($G344="3.重度",1,0),IF($G344="4.極重度",1,0)),IF($K344="全時",1,0),IF(基本工資設定!$B$2&gt;$L344,1,0)),1,0)</f>
        <v>0</v>
      </c>
      <c r="T344" s="19">
        <f>IF(AND($Q344,OR(IF($G344="3.重度",1,0),IF($G344="4.極重度",1,0)),IF($K344="部分工時",1,0),IF($L344&gt;=基本工資設定!$B$2,1,0)),1,0)</f>
        <v>0</v>
      </c>
      <c r="U344" s="19">
        <f>IF(AND($Q344,OR(IF($G344="3.重度",1,0),IF($G344="4.極重度",1,0)),IF($K344="部分工時",1,0),IF(AND(基本工資設定!$B$2&gt;$L344,$L344&gt;=基本工資設定!$B$3),1,0)),1,0)</f>
        <v>0</v>
      </c>
      <c r="V344" s="19">
        <f>IF(AND($Q344,OR(IF($G344="3.重度",1,0),IF($G344="4.極重度",1,0)),IF($K344="部分工時",1,0),IF(基本工資設定!$B$3&gt;$L344,1,0)),1,0)</f>
        <v>0</v>
      </c>
      <c r="W344" s="19">
        <f>IF(AND($Q344,OR(IF($G344="1.輕度",1,0),IF($G344="2.中度",1,0)),IF($K344="全時",1,0),IF($L344&gt;=基本工資設定!$B$2,1,0)),1,0)</f>
        <v>0</v>
      </c>
      <c r="X344" s="19">
        <f>IF(AND($Q344,OR(IF($G344="1.輕度",1,0),IF($G344="2.中度",1,0)),IF($K344="全時",1,0),IF(基本工資設定!$B$2&gt;$L344,1,0)),1,0)</f>
        <v>0</v>
      </c>
      <c r="Y344" s="19">
        <f>IF(AND($Q344,OR(IF($G344="1.輕度",1,0),IF($G344="2.中度",1,0)),IF($K344="部分工時",1,0),IF($L344&gt;=基本工資設定!$B$2,1,0)),1,0)</f>
        <v>0</v>
      </c>
      <c r="Z344" s="19">
        <f>IF(AND($Q344,OR(IF($G344="1.輕度",1,0),IF($G344="2.中度",1,0)),IF($K344="部分工時",1,0),IF(AND(基本工資設定!$B$2&gt;$L344,$L344&gt;=基本工資設定!$B$3),1,0)),1,0)</f>
        <v>0</v>
      </c>
      <c r="AA344" s="19">
        <f>IF(AND($Q344,OR(IF($G344="1.輕度",1,0),IF($G344="2.中度",1,0)),IF($K344="部分工時",1,0),IF(基本工資設定!$B$3&gt;$L344,1,0)),1,0)</f>
        <v>0</v>
      </c>
    </row>
    <row r="345" spans="1:27" ht="14.25">
      <c r="A345" s="19">
        <f t="shared" si="5"/>
        <v>343</v>
      </c>
      <c r="B345" s="8"/>
      <c r="C345" s="8"/>
      <c r="D345" s="9"/>
      <c r="E345" s="8"/>
      <c r="F345" s="8"/>
      <c r="G345" s="8"/>
      <c r="H345" s="9"/>
      <c r="I345" s="9"/>
      <c r="J345" s="9"/>
      <c r="K345" s="8"/>
      <c r="L345" s="10"/>
      <c r="M345" s="19" t="b">
        <f t="shared" si="3"/>
        <v>0</v>
      </c>
      <c r="N345" s="19">
        <f>IF(AND($M345,IF($H345&lt;=DATE(身障定額檢核總表!$F$7,身障定額檢核總表!$F$8,1),1,0)),1,0)</f>
        <v>0</v>
      </c>
      <c r="O345" s="19">
        <f>IF(AND(ISBLANK($I345),$M345),1,IF($E345="1.公保",
IF($I345&gt;DATE(身障定額檢核總表!$F$7,身障定額檢核總表!$F$8,1),1,0),
IF($I345&gt;=DATE(身障定額檢核總表!$F$7,身障定額檢核總表!$F$8,1),1,0)))</f>
        <v>0</v>
      </c>
      <c r="P345" s="19">
        <f>IF(AND($M345,IF($J345&lt;=DATE(身障定額檢核總表!$F$7,身障定額檢核總表!$F$8,1),1,0)),1,0)</f>
        <v>0</v>
      </c>
      <c r="Q345" s="19">
        <f t="shared" si="4"/>
        <v>0</v>
      </c>
      <c r="R345" s="19">
        <f>IF(AND($Q345,OR(IF($G345="3.重度",1,0),IF($G345="4.極重度",1,0)),IF($K345="全時",1,0),IF($L345&gt;=基本工資設定!$B$2,1,0)),1,0)</f>
        <v>0</v>
      </c>
      <c r="S345" s="19">
        <f>IF(AND($Q345,OR(IF($G345="3.重度",1,0),IF($G345="4.極重度",1,0)),IF($K345="全時",1,0),IF(基本工資設定!$B$2&gt;$L345,1,0)),1,0)</f>
        <v>0</v>
      </c>
      <c r="T345" s="19">
        <f>IF(AND($Q345,OR(IF($G345="3.重度",1,0),IF($G345="4.極重度",1,0)),IF($K345="部分工時",1,0),IF($L345&gt;=基本工資設定!$B$2,1,0)),1,0)</f>
        <v>0</v>
      </c>
      <c r="U345" s="19">
        <f>IF(AND($Q345,OR(IF($G345="3.重度",1,0),IF($G345="4.極重度",1,0)),IF($K345="部分工時",1,0),IF(AND(基本工資設定!$B$2&gt;$L345,$L345&gt;=基本工資設定!$B$3),1,0)),1,0)</f>
        <v>0</v>
      </c>
      <c r="V345" s="19">
        <f>IF(AND($Q345,OR(IF($G345="3.重度",1,0),IF($G345="4.極重度",1,0)),IF($K345="部分工時",1,0),IF(基本工資設定!$B$3&gt;$L345,1,0)),1,0)</f>
        <v>0</v>
      </c>
      <c r="W345" s="19">
        <f>IF(AND($Q345,OR(IF($G345="1.輕度",1,0),IF($G345="2.中度",1,0)),IF($K345="全時",1,0),IF($L345&gt;=基本工資設定!$B$2,1,0)),1,0)</f>
        <v>0</v>
      </c>
      <c r="X345" s="19">
        <f>IF(AND($Q345,OR(IF($G345="1.輕度",1,0),IF($G345="2.中度",1,0)),IF($K345="全時",1,0),IF(基本工資設定!$B$2&gt;$L345,1,0)),1,0)</f>
        <v>0</v>
      </c>
      <c r="Y345" s="19">
        <f>IF(AND($Q345,OR(IF($G345="1.輕度",1,0),IF($G345="2.中度",1,0)),IF($K345="部分工時",1,0),IF($L345&gt;=基本工資設定!$B$2,1,0)),1,0)</f>
        <v>0</v>
      </c>
      <c r="Z345" s="19">
        <f>IF(AND($Q345,OR(IF($G345="1.輕度",1,0),IF($G345="2.中度",1,0)),IF($K345="部分工時",1,0),IF(AND(基本工資設定!$B$2&gt;$L345,$L345&gt;=基本工資設定!$B$3),1,0)),1,0)</f>
        <v>0</v>
      </c>
      <c r="AA345" s="19">
        <f>IF(AND($Q345,OR(IF($G345="1.輕度",1,0),IF($G345="2.中度",1,0)),IF($K345="部分工時",1,0),IF(基本工資設定!$B$3&gt;$L345,1,0)),1,0)</f>
        <v>0</v>
      </c>
    </row>
    <row r="346" spans="1:27" ht="14.25">
      <c r="A346" s="19">
        <f t="shared" si="5"/>
        <v>344</v>
      </c>
      <c r="B346" s="8"/>
      <c r="C346" s="8"/>
      <c r="D346" s="9"/>
      <c r="E346" s="8"/>
      <c r="F346" s="8"/>
      <c r="G346" s="8"/>
      <c r="H346" s="9"/>
      <c r="I346" s="9"/>
      <c r="J346" s="9"/>
      <c r="K346" s="8"/>
      <c r="L346" s="10"/>
      <c r="M346" s="19" t="b">
        <f t="shared" si="3"/>
        <v>0</v>
      </c>
      <c r="N346" s="19">
        <f>IF(AND($M346,IF($H346&lt;=DATE(身障定額檢核總表!$F$7,身障定額檢核總表!$F$8,1),1,0)),1,0)</f>
        <v>0</v>
      </c>
      <c r="O346" s="19">
        <f>IF(AND(ISBLANK($I346),$M346),1,IF($E346="1.公保",
IF($I346&gt;DATE(身障定額檢核總表!$F$7,身障定額檢核總表!$F$8,1),1,0),
IF($I346&gt;=DATE(身障定額檢核總表!$F$7,身障定額檢核總表!$F$8,1),1,0)))</f>
        <v>0</v>
      </c>
      <c r="P346" s="19">
        <f>IF(AND($M346,IF($J346&lt;=DATE(身障定額檢核總表!$F$7,身障定額檢核總表!$F$8,1),1,0)),1,0)</f>
        <v>0</v>
      </c>
      <c r="Q346" s="19">
        <f t="shared" si="4"/>
        <v>0</v>
      </c>
      <c r="R346" s="19">
        <f>IF(AND($Q346,OR(IF($G346="3.重度",1,0),IF($G346="4.極重度",1,0)),IF($K346="全時",1,0),IF($L346&gt;=基本工資設定!$B$2,1,0)),1,0)</f>
        <v>0</v>
      </c>
      <c r="S346" s="19">
        <f>IF(AND($Q346,OR(IF($G346="3.重度",1,0),IF($G346="4.極重度",1,0)),IF($K346="全時",1,0),IF(基本工資設定!$B$2&gt;$L346,1,0)),1,0)</f>
        <v>0</v>
      </c>
      <c r="T346" s="19">
        <f>IF(AND($Q346,OR(IF($G346="3.重度",1,0),IF($G346="4.極重度",1,0)),IF($K346="部分工時",1,0),IF($L346&gt;=基本工資設定!$B$2,1,0)),1,0)</f>
        <v>0</v>
      </c>
      <c r="U346" s="19">
        <f>IF(AND($Q346,OR(IF($G346="3.重度",1,0),IF($G346="4.極重度",1,0)),IF($K346="部分工時",1,0),IF(AND(基本工資設定!$B$2&gt;$L346,$L346&gt;=基本工資設定!$B$3),1,0)),1,0)</f>
        <v>0</v>
      </c>
      <c r="V346" s="19">
        <f>IF(AND($Q346,OR(IF($G346="3.重度",1,0),IF($G346="4.極重度",1,0)),IF($K346="部分工時",1,0),IF(基本工資設定!$B$3&gt;$L346,1,0)),1,0)</f>
        <v>0</v>
      </c>
      <c r="W346" s="19">
        <f>IF(AND($Q346,OR(IF($G346="1.輕度",1,0),IF($G346="2.中度",1,0)),IF($K346="全時",1,0),IF($L346&gt;=基本工資設定!$B$2,1,0)),1,0)</f>
        <v>0</v>
      </c>
      <c r="X346" s="19">
        <f>IF(AND($Q346,OR(IF($G346="1.輕度",1,0),IF($G346="2.中度",1,0)),IF($K346="全時",1,0),IF(基本工資設定!$B$2&gt;$L346,1,0)),1,0)</f>
        <v>0</v>
      </c>
      <c r="Y346" s="19">
        <f>IF(AND($Q346,OR(IF($G346="1.輕度",1,0),IF($G346="2.中度",1,0)),IF($K346="部分工時",1,0),IF($L346&gt;=基本工資設定!$B$2,1,0)),1,0)</f>
        <v>0</v>
      </c>
      <c r="Z346" s="19">
        <f>IF(AND($Q346,OR(IF($G346="1.輕度",1,0),IF($G346="2.中度",1,0)),IF($K346="部分工時",1,0),IF(AND(基本工資設定!$B$2&gt;$L346,$L346&gt;=基本工資設定!$B$3),1,0)),1,0)</f>
        <v>0</v>
      </c>
      <c r="AA346" s="19">
        <f>IF(AND($Q346,OR(IF($G346="1.輕度",1,0),IF($G346="2.中度",1,0)),IF($K346="部分工時",1,0),IF(基本工資設定!$B$3&gt;$L346,1,0)),1,0)</f>
        <v>0</v>
      </c>
    </row>
    <row r="347" spans="1:27" ht="14.25">
      <c r="A347" s="19">
        <f t="shared" si="5"/>
        <v>345</v>
      </c>
      <c r="B347" s="8"/>
      <c r="C347" s="8"/>
      <c r="D347" s="9"/>
      <c r="E347" s="8"/>
      <c r="F347" s="8"/>
      <c r="G347" s="8"/>
      <c r="H347" s="9"/>
      <c r="I347" s="9"/>
      <c r="J347" s="9"/>
      <c r="K347" s="8"/>
      <c r="L347" s="10"/>
      <c r="M347" s="19" t="b">
        <f t="shared" si="3"/>
        <v>0</v>
      </c>
      <c r="N347" s="19">
        <f>IF(AND($M347,IF($H347&lt;=DATE(身障定額檢核總表!$F$7,身障定額檢核總表!$F$8,1),1,0)),1,0)</f>
        <v>0</v>
      </c>
      <c r="O347" s="19">
        <f>IF(AND(ISBLANK($I347),$M347),1,IF($E347="1.公保",
IF($I347&gt;DATE(身障定額檢核總表!$F$7,身障定額檢核總表!$F$8,1),1,0),
IF($I347&gt;=DATE(身障定額檢核總表!$F$7,身障定額檢核總表!$F$8,1),1,0)))</f>
        <v>0</v>
      </c>
      <c r="P347" s="19">
        <f>IF(AND($M347,IF($J347&lt;=DATE(身障定額檢核總表!$F$7,身障定額檢核總表!$F$8,1),1,0)),1,0)</f>
        <v>0</v>
      </c>
      <c r="Q347" s="19">
        <f t="shared" si="4"/>
        <v>0</v>
      </c>
      <c r="R347" s="19">
        <f>IF(AND($Q347,OR(IF($G347="3.重度",1,0),IF($G347="4.極重度",1,0)),IF($K347="全時",1,0),IF($L347&gt;=基本工資設定!$B$2,1,0)),1,0)</f>
        <v>0</v>
      </c>
      <c r="S347" s="19">
        <f>IF(AND($Q347,OR(IF($G347="3.重度",1,0),IF($G347="4.極重度",1,0)),IF($K347="全時",1,0),IF(基本工資設定!$B$2&gt;$L347,1,0)),1,0)</f>
        <v>0</v>
      </c>
      <c r="T347" s="19">
        <f>IF(AND($Q347,OR(IF($G347="3.重度",1,0),IF($G347="4.極重度",1,0)),IF($K347="部分工時",1,0),IF($L347&gt;=基本工資設定!$B$2,1,0)),1,0)</f>
        <v>0</v>
      </c>
      <c r="U347" s="19">
        <f>IF(AND($Q347,OR(IF($G347="3.重度",1,0),IF($G347="4.極重度",1,0)),IF($K347="部分工時",1,0),IF(AND(基本工資設定!$B$2&gt;$L347,$L347&gt;=基本工資設定!$B$3),1,0)),1,0)</f>
        <v>0</v>
      </c>
      <c r="V347" s="19">
        <f>IF(AND($Q347,OR(IF($G347="3.重度",1,0),IF($G347="4.極重度",1,0)),IF($K347="部分工時",1,0),IF(基本工資設定!$B$3&gt;$L347,1,0)),1,0)</f>
        <v>0</v>
      </c>
      <c r="W347" s="19">
        <f>IF(AND($Q347,OR(IF($G347="1.輕度",1,0),IF($G347="2.中度",1,0)),IF($K347="全時",1,0),IF($L347&gt;=基本工資設定!$B$2,1,0)),1,0)</f>
        <v>0</v>
      </c>
      <c r="X347" s="19">
        <f>IF(AND($Q347,OR(IF($G347="1.輕度",1,0),IF($G347="2.中度",1,0)),IF($K347="全時",1,0),IF(基本工資設定!$B$2&gt;$L347,1,0)),1,0)</f>
        <v>0</v>
      </c>
      <c r="Y347" s="19">
        <f>IF(AND($Q347,OR(IF($G347="1.輕度",1,0),IF($G347="2.中度",1,0)),IF($K347="部分工時",1,0),IF($L347&gt;=基本工資設定!$B$2,1,0)),1,0)</f>
        <v>0</v>
      </c>
      <c r="Z347" s="19">
        <f>IF(AND($Q347,OR(IF($G347="1.輕度",1,0),IF($G347="2.中度",1,0)),IF($K347="部分工時",1,0),IF(AND(基本工資設定!$B$2&gt;$L347,$L347&gt;=基本工資設定!$B$3),1,0)),1,0)</f>
        <v>0</v>
      </c>
      <c r="AA347" s="19">
        <f>IF(AND($Q347,OR(IF($G347="1.輕度",1,0),IF($G347="2.中度",1,0)),IF($K347="部分工時",1,0),IF(基本工資設定!$B$3&gt;$L347,1,0)),1,0)</f>
        <v>0</v>
      </c>
    </row>
    <row r="348" spans="1:27" ht="14.25">
      <c r="A348" s="19">
        <f t="shared" si="5"/>
        <v>346</v>
      </c>
      <c r="B348" s="8"/>
      <c r="C348" s="8"/>
      <c r="D348" s="9"/>
      <c r="E348" s="8"/>
      <c r="F348" s="8"/>
      <c r="G348" s="8"/>
      <c r="H348" s="9"/>
      <c r="I348" s="9"/>
      <c r="J348" s="9"/>
      <c r="K348" s="8"/>
      <c r="L348" s="10"/>
      <c r="M348" s="19" t="b">
        <f t="shared" si="3"/>
        <v>0</v>
      </c>
      <c r="N348" s="19">
        <f>IF(AND($M348,IF($H348&lt;=DATE(身障定額檢核總表!$F$7,身障定額檢核總表!$F$8,1),1,0)),1,0)</f>
        <v>0</v>
      </c>
      <c r="O348" s="19">
        <f>IF(AND(ISBLANK($I348),$M348),1,IF($E348="1.公保",
IF($I348&gt;DATE(身障定額檢核總表!$F$7,身障定額檢核總表!$F$8,1),1,0),
IF($I348&gt;=DATE(身障定額檢核總表!$F$7,身障定額檢核總表!$F$8,1),1,0)))</f>
        <v>0</v>
      </c>
      <c r="P348" s="19">
        <f>IF(AND($M348,IF($J348&lt;=DATE(身障定額檢核總表!$F$7,身障定額檢核總表!$F$8,1),1,0)),1,0)</f>
        <v>0</v>
      </c>
      <c r="Q348" s="19">
        <f t="shared" si="4"/>
        <v>0</v>
      </c>
      <c r="R348" s="19">
        <f>IF(AND($Q348,OR(IF($G348="3.重度",1,0),IF($G348="4.極重度",1,0)),IF($K348="全時",1,0),IF($L348&gt;=基本工資設定!$B$2,1,0)),1,0)</f>
        <v>0</v>
      </c>
      <c r="S348" s="19">
        <f>IF(AND($Q348,OR(IF($G348="3.重度",1,0),IF($G348="4.極重度",1,0)),IF($K348="全時",1,0),IF(基本工資設定!$B$2&gt;$L348,1,0)),1,0)</f>
        <v>0</v>
      </c>
      <c r="T348" s="19">
        <f>IF(AND($Q348,OR(IF($G348="3.重度",1,0),IF($G348="4.極重度",1,0)),IF($K348="部分工時",1,0),IF($L348&gt;=基本工資設定!$B$2,1,0)),1,0)</f>
        <v>0</v>
      </c>
      <c r="U348" s="19">
        <f>IF(AND($Q348,OR(IF($G348="3.重度",1,0),IF($G348="4.極重度",1,0)),IF($K348="部分工時",1,0),IF(AND(基本工資設定!$B$2&gt;$L348,$L348&gt;=基本工資設定!$B$3),1,0)),1,0)</f>
        <v>0</v>
      </c>
      <c r="V348" s="19">
        <f>IF(AND($Q348,OR(IF($G348="3.重度",1,0),IF($G348="4.極重度",1,0)),IF($K348="部分工時",1,0),IF(基本工資設定!$B$3&gt;$L348,1,0)),1,0)</f>
        <v>0</v>
      </c>
      <c r="W348" s="19">
        <f>IF(AND($Q348,OR(IF($G348="1.輕度",1,0),IF($G348="2.中度",1,0)),IF($K348="全時",1,0),IF($L348&gt;=基本工資設定!$B$2,1,0)),1,0)</f>
        <v>0</v>
      </c>
      <c r="X348" s="19">
        <f>IF(AND($Q348,OR(IF($G348="1.輕度",1,0),IF($G348="2.中度",1,0)),IF($K348="全時",1,0),IF(基本工資設定!$B$2&gt;$L348,1,0)),1,0)</f>
        <v>0</v>
      </c>
      <c r="Y348" s="19">
        <f>IF(AND($Q348,OR(IF($G348="1.輕度",1,0),IF($G348="2.中度",1,0)),IF($K348="部分工時",1,0),IF($L348&gt;=基本工資設定!$B$2,1,0)),1,0)</f>
        <v>0</v>
      </c>
      <c r="Z348" s="19">
        <f>IF(AND($Q348,OR(IF($G348="1.輕度",1,0),IF($G348="2.中度",1,0)),IF($K348="部分工時",1,0),IF(AND(基本工資設定!$B$2&gt;$L348,$L348&gt;=基本工資設定!$B$3),1,0)),1,0)</f>
        <v>0</v>
      </c>
      <c r="AA348" s="19">
        <f>IF(AND($Q348,OR(IF($G348="1.輕度",1,0),IF($G348="2.中度",1,0)),IF($K348="部分工時",1,0),IF(基本工資設定!$B$3&gt;$L348,1,0)),1,0)</f>
        <v>0</v>
      </c>
    </row>
    <row r="349" spans="1:27" ht="14.25">
      <c r="A349" s="19">
        <f t="shared" si="5"/>
        <v>347</v>
      </c>
      <c r="B349" s="8"/>
      <c r="C349" s="8"/>
      <c r="D349" s="9"/>
      <c r="E349" s="8"/>
      <c r="F349" s="8"/>
      <c r="G349" s="8"/>
      <c r="H349" s="9"/>
      <c r="I349" s="9"/>
      <c r="J349" s="9"/>
      <c r="K349" s="8"/>
      <c r="L349" s="10"/>
      <c r="M349" s="19" t="b">
        <f t="shared" si="3"/>
        <v>0</v>
      </c>
      <c r="N349" s="19">
        <f>IF(AND($M349,IF($H349&lt;=DATE(身障定額檢核總表!$F$7,身障定額檢核總表!$F$8,1),1,0)),1,0)</f>
        <v>0</v>
      </c>
      <c r="O349" s="19">
        <f>IF(AND(ISBLANK($I349),$M349),1,IF($E349="1.公保",
IF($I349&gt;DATE(身障定額檢核總表!$F$7,身障定額檢核總表!$F$8,1),1,0),
IF($I349&gt;=DATE(身障定額檢核總表!$F$7,身障定額檢核總表!$F$8,1),1,0)))</f>
        <v>0</v>
      </c>
      <c r="P349" s="19">
        <f>IF(AND($M349,IF($J349&lt;=DATE(身障定額檢核總表!$F$7,身障定額檢核總表!$F$8,1),1,0)),1,0)</f>
        <v>0</v>
      </c>
      <c r="Q349" s="19">
        <f t="shared" si="4"/>
        <v>0</v>
      </c>
      <c r="R349" s="19">
        <f>IF(AND($Q349,OR(IF($G349="3.重度",1,0),IF($G349="4.極重度",1,0)),IF($K349="全時",1,0),IF($L349&gt;=基本工資設定!$B$2,1,0)),1,0)</f>
        <v>0</v>
      </c>
      <c r="S349" s="19">
        <f>IF(AND($Q349,OR(IF($G349="3.重度",1,0),IF($G349="4.極重度",1,0)),IF($K349="全時",1,0),IF(基本工資設定!$B$2&gt;$L349,1,0)),1,0)</f>
        <v>0</v>
      </c>
      <c r="T349" s="19">
        <f>IF(AND($Q349,OR(IF($G349="3.重度",1,0),IF($G349="4.極重度",1,0)),IF($K349="部分工時",1,0),IF($L349&gt;=基本工資設定!$B$2,1,0)),1,0)</f>
        <v>0</v>
      </c>
      <c r="U349" s="19">
        <f>IF(AND($Q349,OR(IF($G349="3.重度",1,0),IF($G349="4.極重度",1,0)),IF($K349="部分工時",1,0),IF(AND(基本工資設定!$B$2&gt;$L349,$L349&gt;=基本工資設定!$B$3),1,0)),1,0)</f>
        <v>0</v>
      </c>
      <c r="V349" s="19">
        <f>IF(AND($Q349,OR(IF($G349="3.重度",1,0),IF($G349="4.極重度",1,0)),IF($K349="部分工時",1,0),IF(基本工資設定!$B$3&gt;$L349,1,0)),1,0)</f>
        <v>0</v>
      </c>
      <c r="W349" s="19">
        <f>IF(AND($Q349,OR(IF($G349="1.輕度",1,0),IF($G349="2.中度",1,0)),IF($K349="全時",1,0),IF($L349&gt;=基本工資設定!$B$2,1,0)),1,0)</f>
        <v>0</v>
      </c>
      <c r="X349" s="19">
        <f>IF(AND($Q349,OR(IF($G349="1.輕度",1,0),IF($G349="2.中度",1,0)),IF($K349="全時",1,0),IF(基本工資設定!$B$2&gt;$L349,1,0)),1,0)</f>
        <v>0</v>
      </c>
      <c r="Y349" s="19">
        <f>IF(AND($Q349,OR(IF($G349="1.輕度",1,0),IF($G349="2.中度",1,0)),IF($K349="部分工時",1,0),IF($L349&gt;=基本工資設定!$B$2,1,0)),1,0)</f>
        <v>0</v>
      </c>
      <c r="Z349" s="19">
        <f>IF(AND($Q349,OR(IF($G349="1.輕度",1,0),IF($G349="2.中度",1,0)),IF($K349="部分工時",1,0),IF(AND(基本工資設定!$B$2&gt;$L349,$L349&gt;=基本工資設定!$B$3),1,0)),1,0)</f>
        <v>0</v>
      </c>
      <c r="AA349" s="19">
        <f>IF(AND($Q349,OR(IF($G349="1.輕度",1,0),IF($G349="2.中度",1,0)),IF($K349="部分工時",1,0),IF(基本工資設定!$B$3&gt;$L349,1,0)),1,0)</f>
        <v>0</v>
      </c>
    </row>
    <row r="350" spans="1:27" ht="14.25">
      <c r="A350" s="19">
        <f t="shared" si="5"/>
        <v>348</v>
      </c>
      <c r="B350" s="8"/>
      <c r="C350" s="8"/>
      <c r="D350" s="9"/>
      <c r="E350" s="8"/>
      <c r="F350" s="8"/>
      <c r="G350" s="8"/>
      <c r="H350" s="9"/>
      <c r="I350" s="9"/>
      <c r="J350" s="9"/>
      <c r="K350" s="8"/>
      <c r="L350" s="10"/>
      <c r="M350" s="19" t="b">
        <f t="shared" si="3"/>
        <v>0</v>
      </c>
      <c r="N350" s="19">
        <f>IF(AND($M350,IF($H350&lt;=DATE(身障定額檢核總表!$F$7,身障定額檢核總表!$F$8,1),1,0)),1,0)</f>
        <v>0</v>
      </c>
      <c r="O350" s="19">
        <f>IF(AND(ISBLANK($I350),$M350),1,IF($E350="1.公保",
IF($I350&gt;DATE(身障定額檢核總表!$F$7,身障定額檢核總表!$F$8,1),1,0),
IF($I350&gt;=DATE(身障定額檢核總表!$F$7,身障定額檢核總表!$F$8,1),1,0)))</f>
        <v>0</v>
      </c>
      <c r="P350" s="19">
        <f>IF(AND($M350,IF($J350&lt;=DATE(身障定額檢核總表!$F$7,身障定額檢核總表!$F$8,1),1,0)),1,0)</f>
        <v>0</v>
      </c>
      <c r="Q350" s="19">
        <f t="shared" si="4"/>
        <v>0</v>
      </c>
      <c r="R350" s="19">
        <f>IF(AND($Q350,OR(IF($G350="3.重度",1,0),IF($G350="4.極重度",1,0)),IF($K350="全時",1,0),IF($L350&gt;=基本工資設定!$B$2,1,0)),1,0)</f>
        <v>0</v>
      </c>
      <c r="S350" s="19">
        <f>IF(AND($Q350,OR(IF($G350="3.重度",1,0),IF($G350="4.極重度",1,0)),IF($K350="全時",1,0),IF(基本工資設定!$B$2&gt;$L350,1,0)),1,0)</f>
        <v>0</v>
      </c>
      <c r="T350" s="19">
        <f>IF(AND($Q350,OR(IF($G350="3.重度",1,0),IF($G350="4.極重度",1,0)),IF($K350="部分工時",1,0),IF($L350&gt;=基本工資設定!$B$2,1,0)),1,0)</f>
        <v>0</v>
      </c>
      <c r="U350" s="19">
        <f>IF(AND($Q350,OR(IF($G350="3.重度",1,0),IF($G350="4.極重度",1,0)),IF($K350="部分工時",1,0),IF(AND(基本工資設定!$B$2&gt;$L350,$L350&gt;=基本工資設定!$B$3),1,0)),1,0)</f>
        <v>0</v>
      </c>
      <c r="V350" s="19">
        <f>IF(AND($Q350,OR(IF($G350="3.重度",1,0),IF($G350="4.極重度",1,0)),IF($K350="部分工時",1,0),IF(基本工資設定!$B$3&gt;$L350,1,0)),1,0)</f>
        <v>0</v>
      </c>
      <c r="W350" s="19">
        <f>IF(AND($Q350,OR(IF($G350="1.輕度",1,0),IF($G350="2.中度",1,0)),IF($K350="全時",1,0),IF($L350&gt;=基本工資設定!$B$2,1,0)),1,0)</f>
        <v>0</v>
      </c>
      <c r="X350" s="19">
        <f>IF(AND($Q350,OR(IF($G350="1.輕度",1,0),IF($G350="2.中度",1,0)),IF($K350="全時",1,0),IF(基本工資設定!$B$2&gt;$L350,1,0)),1,0)</f>
        <v>0</v>
      </c>
      <c r="Y350" s="19">
        <f>IF(AND($Q350,OR(IF($G350="1.輕度",1,0),IF($G350="2.中度",1,0)),IF($K350="部分工時",1,0),IF($L350&gt;=基本工資設定!$B$2,1,0)),1,0)</f>
        <v>0</v>
      </c>
      <c r="Z350" s="19">
        <f>IF(AND($Q350,OR(IF($G350="1.輕度",1,0),IF($G350="2.中度",1,0)),IF($K350="部分工時",1,0),IF(AND(基本工資設定!$B$2&gt;$L350,$L350&gt;=基本工資設定!$B$3),1,0)),1,0)</f>
        <v>0</v>
      </c>
      <c r="AA350" s="19">
        <f>IF(AND($Q350,OR(IF($G350="1.輕度",1,0),IF($G350="2.中度",1,0)),IF($K350="部分工時",1,0),IF(基本工資設定!$B$3&gt;$L350,1,0)),1,0)</f>
        <v>0</v>
      </c>
    </row>
    <row r="351" spans="1:27" ht="14.25">
      <c r="A351" s="19">
        <f t="shared" si="5"/>
        <v>349</v>
      </c>
      <c r="B351" s="8"/>
      <c r="C351" s="8"/>
      <c r="D351" s="9"/>
      <c r="E351" s="8"/>
      <c r="F351" s="8"/>
      <c r="G351" s="8"/>
      <c r="H351" s="9"/>
      <c r="I351" s="9"/>
      <c r="J351" s="9"/>
      <c r="K351" s="8"/>
      <c r="L351" s="10"/>
      <c r="M351" s="19" t="b">
        <f t="shared" si="3"/>
        <v>0</v>
      </c>
      <c r="N351" s="19">
        <f>IF(AND($M351,IF($H351&lt;=DATE(身障定額檢核總表!$F$7,身障定額檢核總表!$F$8,1),1,0)),1,0)</f>
        <v>0</v>
      </c>
      <c r="O351" s="19">
        <f>IF(AND(ISBLANK($I351),$M351),1,IF($E351="1.公保",
IF($I351&gt;DATE(身障定額檢核總表!$F$7,身障定額檢核總表!$F$8,1),1,0),
IF($I351&gt;=DATE(身障定額檢核總表!$F$7,身障定額檢核總表!$F$8,1),1,0)))</f>
        <v>0</v>
      </c>
      <c r="P351" s="19">
        <f>IF(AND($M351,IF($J351&lt;=DATE(身障定額檢核總表!$F$7,身障定額檢核總表!$F$8,1),1,0)),1,0)</f>
        <v>0</v>
      </c>
      <c r="Q351" s="19">
        <f t="shared" si="4"/>
        <v>0</v>
      </c>
      <c r="R351" s="19">
        <f>IF(AND($Q351,OR(IF($G351="3.重度",1,0),IF($G351="4.極重度",1,0)),IF($K351="全時",1,0),IF($L351&gt;=基本工資設定!$B$2,1,0)),1,0)</f>
        <v>0</v>
      </c>
      <c r="S351" s="19">
        <f>IF(AND($Q351,OR(IF($G351="3.重度",1,0),IF($G351="4.極重度",1,0)),IF($K351="全時",1,0),IF(基本工資設定!$B$2&gt;$L351,1,0)),1,0)</f>
        <v>0</v>
      </c>
      <c r="T351" s="19">
        <f>IF(AND($Q351,OR(IF($G351="3.重度",1,0),IF($G351="4.極重度",1,0)),IF($K351="部分工時",1,0),IF($L351&gt;=基本工資設定!$B$2,1,0)),1,0)</f>
        <v>0</v>
      </c>
      <c r="U351" s="19">
        <f>IF(AND($Q351,OR(IF($G351="3.重度",1,0),IF($G351="4.極重度",1,0)),IF($K351="部分工時",1,0),IF(AND(基本工資設定!$B$2&gt;$L351,$L351&gt;=基本工資設定!$B$3),1,0)),1,0)</f>
        <v>0</v>
      </c>
      <c r="V351" s="19">
        <f>IF(AND($Q351,OR(IF($G351="3.重度",1,0),IF($G351="4.極重度",1,0)),IF($K351="部分工時",1,0),IF(基本工資設定!$B$3&gt;$L351,1,0)),1,0)</f>
        <v>0</v>
      </c>
      <c r="W351" s="19">
        <f>IF(AND($Q351,OR(IF($G351="1.輕度",1,0),IF($G351="2.中度",1,0)),IF($K351="全時",1,0),IF($L351&gt;=基本工資設定!$B$2,1,0)),1,0)</f>
        <v>0</v>
      </c>
      <c r="X351" s="19">
        <f>IF(AND($Q351,OR(IF($G351="1.輕度",1,0),IF($G351="2.中度",1,0)),IF($K351="全時",1,0),IF(基本工資設定!$B$2&gt;$L351,1,0)),1,0)</f>
        <v>0</v>
      </c>
      <c r="Y351" s="19">
        <f>IF(AND($Q351,OR(IF($G351="1.輕度",1,0),IF($G351="2.中度",1,0)),IF($K351="部分工時",1,0),IF($L351&gt;=基本工資設定!$B$2,1,0)),1,0)</f>
        <v>0</v>
      </c>
      <c r="Z351" s="19">
        <f>IF(AND($Q351,OR(IF($G351="1.輕度",1,0),IF($G351="2.中度",1,0)),IF($K351="部分工時",1,0),IF(AND(基本工資設定!$B$2&gt;$L351,$L351&gt;=基本工資設定!$B$3),1,0)),1,0)</f>
        <v>0</v>
      </c>
      <c r="AA351" s="19">
        <f>IF(AND($Q351,OR(IF($G351="1.輕度",1,0),IF($G351="2.中度",1,0)),IF($K351="部分工時",1,0),IF(基本工資設定!$B$3&gt;$L351,1,0)),1,0)</f>
        <v>0</v>
      </c>
    </row>
    <row r="352" spans="1:27" ht="14.25">
      <c r="A352" s="19">
        <f t="shared" si="5"/>
        <v>350</v>
      </c>
      <c r="B352" s="8"/>
      <c r="C352" s="8"/>
      <c r="D352" s="9"/>
      <c r="E352" s="8"/>
      <c r="F352" s="8"/>
      <c r="G352" s="8"/>
      <c r="H352" s="9"/>
      <c r="I352" s="9"/>
      <c r="J352" s="9"/>
      <c r="K352" s="8"/>
      <c r="L352" s="10"/>
      <c r="M352" s="19" t="b">
        <f t="shared" si="3"/>
        <v>0</v>
      </c>
      <c r="N352" s="19">
        <f>IF(AND($M352,IF($H352&lt;=DATE(身障定額檢核總表!$F$7,身障定額檢核總表!$F$8,1),1,0)),1,0)</f>
        <v>0</v>
      </c>
      <c r="O352" s="19">
        <f>IF(AND(ISBLANK($I352),$M352),1,IF($E352="1.公保",
IF($I352&gt;DATE(身障定額檢核總表!$F$7,身障定額檢核總表!$F$8,1),1,0),
IF($I352&gt;=DATE(身障定額檢核總表!$F$7,身障定額檢核總表!$F$8,1),1,0)))</f>
        <v>0</v>
      </c>
      <c r="P352" s="19">
        <f>IF(AND($M352,IF($J352&lt;=DATE(身障定額檢核總表!$F$7,身障定額檢核總表!$F$8,1),1,0)),1,0)</f>
        <v>0</v>
      </c>
      <c r="Q352" s="19">
        <f t="shared" si="4"/>
        <v>0</v>
      </c>
      <c r="R352" s="19">
        <f>IF(AND($Q352,OR(IF($G352="3.重度",1,0),IF($G352="4.極重度",1,0)),IF($K352="全時",1,0),IF($L352&gt;=基本工資設定!$B$2,1,0)),1,0)</f>
        <v>0</v>
      </c>
      <c r="S352" s="19">
        <f>IF(AND($Q352,OR(IF($G352="3.重度",1,0),IF($G352="4.極重度",1,0)),IF($K352="全時",1,0),IF(基本工資設定!$B$2&gt;$L352,1,0)),1,0)</f>
        <v>0</v>
      </c>
      <c r="T352" s="19">
        <f>IF(AND($Q352,OR(IF($G352="3.重度",1,0),IF($G352="4.極重度",1,0)),IF($K352="部分工時",1,0),IF($L352&gt;=基本工資設定!$B$2,1,0)),1,0)</f>
        <v>0</v>
      </c>
      <c r="U352" s="19">
        <f>IF(AND($Q352,OR(IF($G352="3.重度",1,0),IF($G352="4.極重度",1,0)),IF($K352="部分工時",1,0),IF(AND(基本工資設定!$B$2&gt;$L352,$L352&gt;=基本工資設定!$B$3),1,0)),1,0)</f>
        <v>0</v>
      </c>
      <c r="V352" s="19">
        <f>IF(AND($Q352,OR(IF($G352="3.重度",1,0),IF($G352="4.極重度",1,0)),IF($K352="部分工時",1,0),IF(基本工資設定!$B$3&gt;$L352,1,0)),1,0)</f>
        <v>0</v>
      </c>
      <c r="W352" s="19">
        <f>IF(AND($Q352,OR(IF($G352="1.輕度",1,0),IF($G352="2.中度",1,0)),IF($K352="全時",1,0),IF($L352&gt;=基本工資設定!$B$2,1,0)),1,0)</f>
        <v>0</v>
      </c>
      <c r="X352" s="19">
        <f>IF(AND($Q352,OR(IF($G352="1.輕度",1,0),IF($G352="2.中度",1,0)),IF($K352="全時",1,0),IF(基本工資設定!$B$2&gt;$L352,1,0)),1,0)</f>
        <v>0</v>
      </c>
      <c r="Y352" s="19">
        <f>IF(AND($Q352,OR(IF($G352="1.輕度",1,0),IF($G352="2.中度",1,0)),IF($K352="部分工時",1,0),IF($L352&gt;=基本工資設定!$B$2,1,0)),1,0)</f>
        <v>0</v>
      </c>
      <c r="Z352" s="19">
        <f>IF(AND($Q352,OR(IF($G352="1.輕度",1,0),IF($G352="2.中度",1,0)),IF($K352="部分工時",1,0),IF(AND(基本工資設定!$B$2&gt;$L352,$L352&gt;=基本工資設定!$B$3),1,0)),1,0)</f>
        <v>0</v>
      </c>
      <c r="AA352" s="19">
        <f>IF(AND($Q352,OR(IF($G352="1.輕度",1,0),IF($G352="2.中度",1,0)),IF($K352="部分工時",1,0),IF(基本工資設定!$B$3&gt;$L352,1,0)),1,0)</f>
        <v>0</v>
      </c>
    </row>
    <row r="353" spans="1:27" ht="14.25">
      <c r="A353" s="19">
        <f t="shared" si="5"/>
        <v>351</v>
      </c>
      <c r="B353" s="8"/>
      <c r="C353" s="8"/>
      <c r="D353" s="9"/>
      <c r="E353" s="8"/>
      <c r="F353" s="8"/>
      <c r="G353" s="8"/>
      <c r="H353" s="9"/>
      <c r="I353" s="9"/>
      <c r="J353" s="9"/>
      <c r="K353" s="8"/>
      <c r="L353" s="10"/>
      <c r="M353" s="19" t="b">
        <f t="shared" si="3"/>
        <v>0</v>
      </c>
      <c r="N353" s="19">
        <f>IF(AND($M353,IF($H353&lt;=DATE(身障定額檢核總表!$F$7,身障定額檢核總表!$F$8,1),1,0)),1,0)</f>
        <v>0</v>
      </c>
      <c r="O353" s="19">
        <f>IF(AND(ISBLANK($I353),$M353),1,IF($E353="1.公保",
IF($I353&gt;DATE(身障定額檢核總表!$F$7,身障定額檢核總表!$F$8,1),1,0),
IF($I353&gt;=DATE(身障定額檢核總表!$F$7,身障定額檢核總表!$F$8,1),1,0)))</f>
        <v>0</v>
      </c>
      <c r="P353" s="19">
        <f>IF(AND($M353,IF($J353&lt;=DATE(身障定額檢核總表!$F$7,身障定額檢核總表!$F$8,1),1,0)),1,0)</f>
        <v>0</v>
      </c>
      <c r="Q353" s="19">
        <f t="shared" si="4"/>
        <v>0</v>
      </c>
      <c r="R353" s="19">
        <f>IF(AND($Q353,OR(IF($G353="3.重度",1,0),IF($G353="4.極重度",1,0)),IF($K353="全時",1,0),IF($L353&gt;=基本工資設定!$B$2,1,0)),1,0)</f>
        <v>0</v>
      </c>
      <c r="S353" s="19">
        <f>IF(AND($Q353,OR(IF($G353="3.重度",1,0),IF($G353="4.極重度",1,0)),IF($K353="全時",1,0),IF(基本工資設定!$B$2&gt;$L353,1,0)),1,0)</f>
        <v>0</v>
      </c>
      <c r="T353" s="19">
        <f>IF(AND($Q353,OR(IF($G353="3.重度",1,0),IF($G353="4.極重度",1,0)),IF($K353="部分工時",1,0),IF($L353&gt;=基本工資設定!$B$2,1,0)),1,0)</f>
        <v>0</v>
      </c>
      <c r="U353" s="19">
        <f>IF(AND($Q353,OR(IF($G353="3.重度",1,0),IF($G353="4.極重度",1,0)),IF($K353="部分工時",1,0),IF(AND(基本工資設定!$B$2&gt;$L353,$L353&gt;=基本工資設定!$B$3),1,0)),1,0)</f>
        <v>0</v>
      </c>
      <c r="V353" s="19">
        <f>IF(AND($Q353,OR(IF($G353="3.重度",1,0),IF($G353="4.極重度",1,0)),IF($K353="部分工時",1,0),IF(基本工資設定!$B$3&gt;$L353,1,0)),1,0)</f>
        <v>0</v>
      </c>
      <c r="W353" s="19">
        <f>IF(AND($Q353,OR(IF($G353="1.輕度",1,0),IF($G353="2.中度",1,0)),IF($K353="全時",1,0),IF($L353&gt;=基本工資設定!$B$2,1,0)),1,0)</f>
        <v>0</v>
      </c>
      <c r="X353" s="19">
        <f>IF(AND($Q353,OR(IF($G353="1.輕度",1,0),IF($G353="2.中度",1,0)),IF($K353="全時",1,0),IF(基本工資設定!$B$2&gt;$L353,1,0)),1,0)</f>
        <v>0</v>
      </c>
      <c r="Y353" s="19">
        <f>IF(AND($Q353,OR(IF($G353="1.輕度",1,0),IF($G353="2.中度",1,0)),IF($K353="部分工時",1,0),IF($L353&gt;=基本工資設定!$B$2,1,0)),1,0)</f>
        <v>0</v>
      </c>
      <c r="Z353" s="19">
        <f>IF(AND($Q353,OR(IF($G353="1.輕度",1,0),IF($G353="2.中度",1,0)),IF($K353="部分工時",1,0),IF(AND(基本工資設定!$B$2&gt;$L353,$L353&gt;=基本工資設定!$B$3),1,0)),1,0)</f>
        <v>0</v>
      </c>
      <c r="AA353" s="19">
        <f>IF(AND($Q353,OR(IF($G353="1.輕度",1,0),IF($G353="2.中度",1,0)),IF($K353="部分工時",1,0),IF(基本工資設定!$B$3&gt;$L353,1,0)),1,0)</f>
        <v>0</v>
      </c>
    </row>
    <row r="354" spans="1:27" ht="14.25">
      <c r="A354" s="19">
        <f t="shared" si="5"/>
        <v>352</v>
      </c>
      <c r="B354" s="8"/>
      <c r="C354" s="8"/>
      <c r="D354" s="9"/>
      <c r="E354" s="8"/>
      <c r="F354" s="8"/>
      <c r="G354" s="8"/>
      <c r="H354" s="9"/>
      <c r="I354" s="9"/>
      <c r="J354" s="9"/>
      <c r="K354" s="8"/>
      <c r="L354" s="10"/>
      <c r="M354" s="19" t="b">
        <f t="shared" si="3"/>
        <v>0</v>
      </c>
      <c r="N354" s="19">
        <f>IF(AND($M354,IF($H354&lt;=DATE(身障定額檢核總表!$F$7,身障定額檢核總表!$F$8,1),1,0)),1,0)</f>
        <v>0</v>
      </c>
      <c r="O354" s="19">
        <f>IF(AND(ISBLANK($I354),$M354),1,IF($E354="1.公保",
IF($I354&gt;DATE(身障定額檢核總表!$F$7,身障定額檢核總表!$F$8,1),1,0),
IF($I354&gt;=DATE(身障定額檢核總表!$F$7,身障定額檢核總表!$F$8,1),1,0)))</f>
        <v>0</v>
      </c>
      <c r="P354" s="19">
        <f>IF(AND($M354,IF($J354&lt;=DATE(身障定額檢核總表!$F$7,身障定額檢核總表!$F$8,1),1,0)),1,0)</f>
        <v>0</v>
      </c>
      <c r="Q354" s="19">
        <f t="shared" si="4"/>
        <v>0</v>
      </c>
      <c r="R354" s="19">
        <f>IF(AND($Q354,OR(IF($G354="3.重度",1,0),IF($G354="4.極重度",1,0)),IF($K354="全時",1,0),IF($L354&gt;=基本工資設定!$B$2,1,0)),1,0)</f>
        <v>0</v>
      </c>
      <c r="S354" s="19">
        <f>IF(AND($Q354,OR(IF($G354="3.重度",1,0),IF($G354="4.極重度",1,0)),IF($K354="全時",1,0),IF(基本工資設定!$B$2&gt;$L354,1,0)),1,0)</f>
        <v>0</v>
      </c>
      <c r="T354" s="19">
        <f>IF(AND($Q354,OR(IF($G354="3.重度",1,0),IF($G354="4.極重度",1,0)),IF($K354="部分工時",1,0),IF($L354&gt;=基本工資設定!$B$2,1,0)),1,0)</f>
        <v>0</v>
      </c>
      <c r="U354" s="19">
        <f>IF(AND($Q354,OR(IF($G354="3.重度",1,0),IF($G354="4.極重度",1,0)),IF($K354="部分工時",1,0),IF(AND(基本工資設定!$B$2&gt;$L354,$L354&gt;=基本工資設定!$B$3),1,0)),1,0)</f>
        <v>0</v>
      </c>
      <c r="V354" s="19">
        <f>IF(AND($Q354,OR(IF($G354="3.重度",1,0),IF($G354="4.極重度",1,0)),IF($K354="部分工時",1,0),IF(基本工資設定!$B$3&gt;$L354,1,0)),1,0)</f>
        <v>0</v>
      </c>
      <c r="W354" s="19">
        <f>IF(AND($Q354,OR(IF($G354="1.輕度",1,0),IF($G354="2.中度",1,0)),IF($K354="全時",1,0),IF($L354&gt;=基本工資設定!$B$2,1,0)),1,0)</f>
        <v>0</v>
      </c>
      <c r="X354" s="19">
        <f>IF(AND($Q354,OR(IF($G354="1.輕度",1,0),IF($G354="2.中度",1,0)),IF($K354="全時",1,0),IF(基本工資設定!$B$2&gt;$L354,1,0)),1,0)</f>
        <v>0</v>
      </c>
      <c r="Y354" s="19">
        <f>IF(AND($Q354,OR(IF($G354="1.輕度",1,0),IF($G354="2.中度",1,0)),IF($K354="部分工時",1,0),IF($L354&gt;=基本工資設定!$B$2,1,0)),1,0)</f>
        <v>0</v>
      </c>
      <c r="Z354" s="19">
        <f>IF(AND($Q354,OR(IF($G354="1.輕度",1,0),IF($G354="2.中度",1,0)),IF($K354="部分工時",1,0),IF(AND(基本工資設定!$B$2&gt;$L354,$L354&gt;=基本工資設定!$B$3),1,0)),1,0)</f>
        <v>0</v>
      </c>
      <c r="AA354" s="19">
        <f>IF(AND($Q354,OR(IF($G354="1.輕度",1,0),IF($G354="2.中度",1,0)),IF($K354="部分工時",1,0),IF(基本工資設定!$B$3&gt;$L354,1,0)),1,0)</f>
        <v>0</v>
      </c>
    </row>
    <row r="355" spans="1:27" ht="14.25">
      <c r="A355" s="19">
        <f t="shared" si="5"/>
        <v>353</v>
      </c>
      <c r="B355" s="8"/>
      <c r="C355" s="8"/>
      <c r="D355" s="9"/>
      <c r="E355" s="8"/>
      <c r="F355" s="8"/>
      <c r="G355" s="8"/>
      <c r="H355" s="9"/>
      <c r="I355" s="9"/>
      <c r="J355" s="9"/>
      <c r="K355" s="8"/>
      <c r="L355" s="10"/>
      <c r="M355" s="19" t="b">
        <f t="shared" si="3"/>
        <v>0</v>
      </c>
      <c r="N355" s="19">
        <f>IF(AND($M355,IF($H355&lt;=DATE(身障定額檢核總表!$F$7,身障定額檢核總表!$F$8,1),1,0)),1,0)</f>
        <v>0</v>
      </c>
      <c r="O355" s="19">
        <f>IF(AND(ISBLANK($I355),$M355),1,IF($E355="1.公保",
IF($I355&gt;DATE(身障定額檢核總表!$F$7,身障定額檢核總表!$F$8,1),1,0),
IF($I355&gt;=DATE(身障定額檢核總表!$F$7,身障定額檢核總表!$F$8,1),1,0)))</f>
        <v>0</v>
      </c>
      <c r="P355" s="19">
        <f>IF(AND($M355,IF($J355&lt;=DATE(身障定額檢核總表!$F$7,身障定額檢核總表!$F$8,1),1,0)),1,0)</f>
        <v>0</v>
      </c>
      <c r="Q355" s="19">
        <f t="shared" si="4"/>
        <v>0</v>
      </c>
      <c r="R355" s="19">
        <f>IF(AND($Q355,OR(IF($G355="3.重度",1,0),IF($G355="4.極重度",1,0)),IF($K355="全時",1,0),IF($L355&gt;=基本工資設定!$B$2,1,0)),1,0)</f>
        <v>0</v>
      </c>
      <c r="S355" s="19">
        <f>IF(AND($Q355,OR(IF($G355="3.重度",1,0),IF($G355="4.極重度",1,0)),IF($K355="全時",1,0),IF(基本工資設定!$B$2&gt;$L355,1,0)),1,0)</f>
        <v>0</v>
      </c>
      <c r="T355" s="19">
        <f>IF(AND($Q355,OR(IF($G355="3.重度",1,0),IF($G355="4.極重度",1,0)),IF($K355="部分工時",1,0),IF($L355&gt;=基本工資設定!$B$2,1,0)),1,0)</f>
        <v>0</v>
      </c>
      <c r="U355" s="19">
        <f>IF(AND($Q355,OR(IF($G355="3.重度",1,0),IF($G355="4.極重度",1,0)),IF($K355="部分工時",1,0),IF(AND(基本工資設定!$B$2&gt;$L355,$L355&gt;=基本工資設定!$B$3),1,0)),1,0)</f>
        <v>0</v>
      </c>
      <c r="V355" s="19">
        <f>IF(AND($Q355,OR(IF($G355="3.重度",1,0),IF($G355="4.極重度",1,0)),IF($K355="部分工時",1,0),IF(基本工資設定!$B$3&gt;$L355,1,0)),1,0)</f>
        <v>0</v>
      </c>
      <c r="W355" s="19">
        <f>IF(AND($Q355,OR(IF($G355="1.輕度",1,0),IF($G355="2.中度",1,0)),IF($K355="全時",1,0),IF($L355&gt;=基本工資設定!$B$2,1,0)),1,0)</f>
        <v>0</v>
      </c>
      <c r="X355" s="19">
        <f>IF(AND($Q355,OR(IF($G355="1.輕度",1,0),IF($G355="2.中度",1,0)),IF($K355="全時",1,0),IF(基本工資設定!$B$2&gt;$L355,1,0)),1,0)</f>
        <v>0</v>
      </c>
      <c r="Y355" s="19">
        <f>IF(AND($Q355,OR(IF($G355="1.輕度",1,0),IF($G355="2.中度",1,0)),IF($K355="部分工時",1,0),IF($L355&gt;=基本工資設定!$B$2,1,0)),1,0)</f>
        <v>0</v>
      </c>
      <c r="Z355" s="19">
        <f>IF(AND($Q355,OR(IF($G355="1.輕度",1,0),IF($G355="2.中度",1,0)),IF($K355="部分工時",1,0),IF(AND(基本工資設定!$B$2&gt;$L355,$L355&gt;=基本工資設定!$B$3),1,0)),1,0)</f>
        <v>0</v>
      </c>
      <c r="AA355" s="19">
        <f>IF(AND($Q355,OR(IF($G355="1.輕度",1,0),IF($G355="2.中度",1,0)),IF($K355="部分工時",1,0),IF(基本工資設定!$B$3&gt;$L355,1,0)),1,0)</f>
        <v>0</v>
      </c>
    </row>
    <row r="356" spans="1:27" ht="14.25">
      <c r="A356" s="19">
        <f t="shared" si="5"/>
        <v>354</v>
      </c>
      <c r="B356" s="8"/>
      <c r="C356" s="8"/>
      <c r="D356" s="9"/>
      <c r="E356" s="8"/>
      <c r="F356" s="8"/>
      <c r="G356" s="8"/>
      <c r="H356" s="9"/>
      <c r="I356" s="9"/>
      <c r="J356" s="9"/>
      <c r="K356" s="8"/>
      <c r="L356" s="10"/>
      <c r="M356" s="19" t="b">
        <f t="shared" si="3"/>
        <v>0</v>
      </c>
      <c r="N356" s="19">
        <f>IF(AND($M356,IF($H356&lt;=DATE(身障定額檢核總表!$F$7,身障定額檢核總表!$F$8,1),1,0)),1,0)</f>
        <v>0</v>
      </c>
      <c r="O356" s="19">
        <f>IF(AND(ISBLANK($I356),$M356),1,IF($E356="1.公保",
IF($I356&gt;DATE(身障定額檢核總表!$F$7,身障定額檢核總表!$F$8,1),1,0),
IF($I356&gt;=DATE(身障定額檢核總表!$F$7,身障定額檢核總表!$F$8,1),1,0)))</f>
        <v>0</v>
      </c>
      <c r="P356" s="19">
        <f>IF(AND($M356,IF($J356&lt;=DATE(身障定額檢核總表!$F$7,身障定額檢核總表!$F$8,1),1,0)),1,0)</f>
        <v>0</v>
      </c>
      <c r="Q356" s="19">
        <f t="shared" si="4"/>
        <v>0</v>
      </c>
      <c r="R356" s="19">
        <f>IF(AND($Q356,OR(IF($G356="3.重度",1,0),IF($G356="4.極重度",1,0)),IF($K356="全時",1,0),IF($L356&gt;=基本工資設定!$B$2,1,0)),1,0)</f>
        <v>0</v>
      </c>
      <c r="S356" s="19">
        <f>IF(AND($Q356,OR(IF($G356="3.重度",1,0),IF($G356="4.極重度",1,0)),IF($K356="全時",1,0),IF(基本工資設定!$B$2&gt;$L356,1,0)),1,0)</f>
        <v>0</v>
      </c>
      <c r="T356" s="19">
        <f>IF(AND($Q356,OR(IF($G356="3.重度",1,0),IF($G356="4.極重度",1,0)),IF($K356="部分工時",1,0),IF($L356&gt;=基本工資設定!$B$2,1,0)),1,0)</f>
        <v>0</v>
      </c>
      <c r="U356" s="19">
        <f>IF(AND($Q356,OR(IF($G356="3.重度",1,0),IF($G356="4.極重度",1,0)),IF($K356="部分工時",1,0),IF(AND(基本工資設定!$B$2&gt;$L356,$L356&gt;=基本工資設定!$B$3),1,0)),1,0)</f>
        <v>0</v>
      </c>
      <c r="V356" s="19">
        <f>IF(AND($Q356,OR(IF($G356="3.重度",1,0),IF($G356="4.極重度",1,0)),IF($K356="部分工時",1,0),IF(基本工資設定!$B$3&gt;$L356,1,0)),1,0)</f>
        <v>0</v>
      </c>
      <c r="W356" s="19">
        <f>IF(AND($Q356,OR(IF($G356="1.輕度",1,0),IF($G356="2.中度",1,0)),IF($K356="全時",1,0),IF($L356&gt;=基本工資設定!$B$2,1,0)),1,0)</f>
        <v>0</v>
      </c>
      <c r="X356" s="19">
        <f>IF(AND($Q356,OR(IF($G356="1.輕度",1,0),IF($G356="2.中度",1,0)),IF($K356="全時",1,0),IF(基本工資設定!$B$2&gt;$L356,1,0)),1,0)</f>
        <v>0</v>
      </c>
      <c r="Y356" s="19">
        <f>IF(AND($Q356,OR(IF($G356="1.輕度",1,0),IF($G356="2.中度",1,0)),IF($K356="部分工時",1,0),IF($L356&gt;=基本工資設定!$B$2,1,0)),1,0)</f>
        <v>0</v>
      </c>
      <c r="Z356" s="19">
        <f>IF(AND($Q356,OR(IF($G356="1.輕度",1,0),IF($G356="2.中度",1,0)),IF($K356="部分工時",1,0),IF(AND(基本工資設定!$B$2&gt;$L356,$L356&gt;=基本工資設定!$B$3),1,0)),1,0)</f>
        <v>0</v>
      </c>
      <c r="AA356" s="19">
        <f>IF(AND($Q356,OR(IF($G356="1.輕度",1,0),IF($G356="2.中度",1,0)),IF($K356="部分工時",1,0),IF(基本工資設定!$B$3&gt;$L356,1,0)),1,0)</f>
        <v>0</v>
      </c>
    </row>
    <row r="357" spans="1:27" ht="14.25">
      <c r="A357" s="19">
        <f t="shared" si="5"/>
        <v>355</v>
      </c>
      <c r="B357" s="8"/>
      <c r="C357" s="8"/>
      <c r="D357" s="9"/>
      <c r="E357" s="8"/>
      <c r="F357" s="8"/>
      <c r="G357" s="8"/>
      <c r="H357" s="9"/>
      <c r="I357" s="9"/>
      <c r="J357" s="9"/>
      <c r="K357" s="8"/>
      <c r="L357" s="10"/>
      <c r="M357" s="19" t="b">
        <f t="shared" si="3"/>
        <v>0</v>
      </c>
      <c r="N357" s="19">
        <f>IF(AND($M357,IF($H357&lt;=DATE(身障定額檢核總表!$F$7,身障定額檢核總表!$F$8,1),1,0)),1,0)</f>
        <v>0</v>
      </c>
      <c r="O357" s="19">
        <f>IF(AND(ISBLANK($I357),$M357),1,IF($E357="1.公保",
IF($I357&gt;DATE(身障定額檢核總表!$F$7,身障定額檢核總表!$F$8,1),1,0),
IF($I357&gt;=DATE(身障定額檢核總表!$F$7,身障定額檢核總表!$F$8,1),1,0)))</f>
        <v>0</v>
      </c>
      <c r="P357" s="19">
        <f>IF(AND($M357,IF($J357&lt;=DATE(身障定額檢核總表!$F$7,身障定額檢核總表!$F$8,1),1,0)),1,0)</f>
        <v>0</v>
      </c>
      <c r="Q357" s="19">
        <f t="shared" si="4"/>
        <v>0</v>
      </c>
      <c r="R357" s="19">
        <f>IF(AND($Q357,OR(IF($G357="3.重度",1,0),IF($G357="4.極重度",1,0)),IF($K357="全時",1,0),IF($L357&gt;=基本工資設定!$B$2,1,0)),1,0)</f>
        <v>0</v>
      </c>
      <c r="S357" s="19">
        <f>IF(AND($Q357,OR(IF($G357="3.重度",1,0),IF($G357="4.極重度",1,0)),IF($K357="全時",1,0),IF(基本工資設定!$B$2&gt;$L357,1,0)),1,0)</f>
        <v>0</v>
      </c>
      <c r="T357" s="19">
        <f>IF(AND($Q357,OR(IF($G357="3.重度",1,0),IF($G357="4.極重度",1,0)),IF($K357="部分工時",1,0),IF($L357&gt;=基本工資設定!$B$2,1,0)),1,0)</f>
        <v>0</v>
      </c>
      <c r="U357" s="19">
        <f>IF(AND($Q357,OR(IF($G357="3.重度",1,0),IF($G357="4.極重度",1,0)),IF($K357="部分工時",1,0),IF(AND(基本工資設定!$B$2&gt;$L357,$L357&gt;=基本工資設定!$B$3),1,0)),1,0)</f>
        <v>0</v>
      </c>
      <c r="V357" s="19">
        <f>IF(AND($Q357,OR(IF($G357="3.重度",1,0),IF($G357="4.極重度",1,0)),IF($K357="部分工時",1,0),IF(基本工資設定!$B$3&gt;$L357,1,0)),1,0)</f>
        <v>0</v>
      </c>
      <c r="W357" s="19">
        <f>IF(AND($Q357,OR(IF($G357="1.輕度",1,0),IF($G357="2.中度",1,0)),IF($K357="全時",1,0),IF($L357&gt;=基本工資設定!$B$2,1,0)),1,0)</f>
        <v>0</v>
      </c>
      <c r="X357" s="19">
        <f>IF(AND($Q357,OR(IF($G357="1.輕度",1,0),IF($G357="2.中度",1,0)),IF($K357="全時",1,0),IF(基本工資設定!$B$2&gt;$L357,1,0)),1,0)</f>
        <v>0</v>
      </c>
      <c r="Y357" s="19">
        <f>IF(AND($Q357,OR(IF($G357="1.輕度",1,0),IF($G357="2.中度",1,0)),IF($K357="部分工時",1,0),IF($L357&gt;=基本工資設定!$B$2,1,0)),1,0)</f>
        <v>0</v>
      </c>
      <c r="Z357" s="19">
        <f>IF(AND($Q357,OR(IF($G357="1.輕度",1,0),IF($G357="2.中度",1,0)),IF($K357="部分工時",1,0),IF(AND(基本工資設定!$B$2&gt;$L357,$L357&gt;=基本工資設定!$B$3),1,0)),1,0)</f>
        <v>0</v>
      </c>
      <c r="AA357" s="19">
        <f>IF(AND($Q357,OR(IF($G357="1.輕度",1,0),IF($G357="2.中度",1,0)),IF($K357="部分工時",1,0),IF(基本工資設定!$B$3&gt;$L357,1,0)),1,0)</f>
        <v>0</v>
      </c>
    </row>
    <row r="358" spans="1:27" ht="14.25">
      <c r="A358" s="19">
        <f t="shared" si="5"/>
        <v>356</v>
      </c>
      <c r="B358" s="8"/>
      <c r="C358" s="8"/>
      <c r="D358" s="9"/>
      <c r="E358" s="8"/>
      <c r="F358" s="8"/>
      <c r="G358" s="8"/>
      <c r="H358" s="9"/>
      <c r="I358" s="9"/>
      <c r="J358" s="9"/>
      <c r="K358" s="8"/>
      <c r="L358" s="10"/>
      <c r="M358" s="19" t="b">
        <f t="shared" si="3"/>
        <v>0</v>
      </c>
      <c r="N358" s="19">
        <f>IF(AND($M358,IF($H358&lt;=DATE(身障定額檢核總表!$F$7,身障定額檢核總表!$F$8,1),1,0)),1,0)</f>
        <v>0</v>
      </c>
      <c r="O358" s="19">
        <f>IF(AND(ISBLANK($I358),$M358),1,IF($E358="1.公保",
IF($I358&gt;DATE(身障定額檢核總表!$F$7,身障定額檢核總表!$F$8,1),1,0),
IF($I358&gt;=DATE(身障定額檢核總表!$F$7,身障定額檢核總表!$F$8,1),1,0)))</f>
        <v>0</v>
      </c>
      <c r="P358" s="19">
        <f>IF(AND($M358,IF($J358&lt;=DATE(身障定額檢核總表!$F$7,身障定額檢核總表!$F$8,1),1,0)),1,0)</f>
        <v>0</v>
      </c>
      <c r="Q358" s="19">
        <f t="shared" si="4"/>
        <v>0</v>
      </c>
      <c r="R358" s="19">
        <f>IF(AND($Q358,OR(IF($G358="3.重度",1,0),IF($G358="4.極重度",1,0)),IF($K358="全時",1,0),IF($L358&gt;=基本工資設定!$B$2,1,0)),1,0)</f>
        <v>0</v>
      </c>
      <c r="S358" s="19">
        <f>IF(AND($Q358,OR(IF($G358="3.重度",1,0),IF($G358="4.極重度",1,0)),IF($K358="全時",1,0),IF(基本工資設定!$B$2&gt;$L358,1,0)),1,0)</f>
        <v>0</v>
      </c>
      <c r="T358" s="19">
        <f>IF(AND($Q358,OR(IF($G358="3.重度",1,0),IF($G358="4.極重度",1,0)),IF($K358="部分工時",1,0),IF($L358&gt;=基本工資設定!$B$2,1,0)),1,0)</f>
        <v>0</v>
      </c>
      <c r="U358" s="19">
        <f>IF(AND($Q358,OR(IF($G358="3.重度",1,0),IF($G358="4.極重度",1,0)),IF($K358="部分工時",1,0),IF(AND(基本工資設定!$B$2&gt;$L358,$L358&gt;=基本工資設定!$B$3),1,0)),1,0)</f>
        <v>0</v>
      </c>
      <c r="V358" s="19">
        <f>IF(AND($Q358,OR(IF($G358="3.重度",1,0),IF($G358="4.極重度",1,0)),IF($K358="部分工時",1,0),IF(基本工資設定!$B$3&gt;$L358,1,0)),1,0)</f>
        <v>0</v>
      </c>
      <c r="W358" s="19">
        <f>IF(AND($Q358,OR(IF($G358="1.輕度",1,0),IF($G358="2.中度",1,0)),IF($K358="全時",1,0),IF($L358&gt;=基本工資設定!$B$2,1,0)),1,0)</f>
        <v>0</v>
      </c>
      <c r="X358" s="19">
        <f>IF(AND($Q358,OR(IF($G358="1.輕度",1,0),IF($G358="2.中度",1,0)),IF($K358="全時",1,0),IF(基本工資設定!$B$2&gt;$L358,1,0)),1,0)</f>
        <v>0</v>
      </c>
      <c r="Y358" s="19">
        <f>IF(AND($Q358,OR(IF($G358="1.輕度",1,0),IF($G358="2.中度",1,0)),IF($K358="部分工時",1,0),IF($L358&gt;=基本工資設定!$B$2,1,0)),1,0)</f>
        <v>0</v>
      </c>
      <c r="Z358" s="19">
        <f>IF(AND($Q358,OR(IF($G358="1.輕度",1,0),IF($G358="2.中度",1,0)),IF($K358="部分工時",1,0),IF(AND(基本工資設定!$B$2&gt;$L358,$L358&gt;=基本工資設定!$B$3),1,0)),1,0)</f>
        <v>0</v>
      </c>
      <c r="AA358" s="19">
        <f>IF(AND($Q358,OR(IF($G358="1.輕度",1,0),IF($G358="2.中度",1,0)),IF($K358="部分工時",1,0),IF(基本工資設定!$B$3&gt;$L358,1,0)),1,0)</f>
        <v>0</v>
      </c>
    </row>
    <row r="359" spans="1:27" ht="14.25">
      <c r="A359" s="19">
        <f t="shared" si="5"/>
        <v>357</v>
      </c>
      <c r="B359" s="8"/>
      <c r="C359" s="8"/>
      <c r="D359" s="9"/>
      <c r="E359" s="8"/>
      <c r="F359" s="8"/>
      <c r="G359" s="8"/>
      <c r="H359" s="9"/>
      <c r="I359" s="9"/>
      <c r="J359" s="9"/>
      <c r="K359" s="8"/>
      <c r="L359" s="10"/>
      <c r="M359" s="19" t="b">
        <f t="shared" si="3"/>
        <v>0</v>
      </c>
      <c r="N359" s="19">
        <f>IF(AND($M359,IF($H359&lt;=DATE(身障定額檢核總表!$F$7,身障定額檢核總表!$F$8,1),1,0)),1,0)</f>
        <v>0</v>
      </c>
      <c r="O359" s="19">
        <f>IF(AND(ISBLANK($I359),$M359),1,IF($E359="1.公保",
IF($I359&gt;DATE(身障定額檢核總表!$F$7,身障定額檢核總表!$F$8,1),1,0),
IF($I359&gt;=DATE(身障定額檢核總表!$F$7,身障定額檢核總表!$F$8,1),1,0)))</f>
        <v>0</v>
      </c>
      <c r="P359" s="19">
        <f>IF(AND($M359,IF($J359&lt;=DATE(身障定額檢核總表!$F$7,身障定額檢核總表!$F$8,1),1,0)),1,0)</f>
        <v>0</v>
      </c>
      <c r="Q359" s="19">
        <f t="shared" si="4"/>
        <v>0</v>
      </c>
      <c r="R359" s="19">
        <f>IF(AND($Q359,OR(IF($G359="3.重度",1,0),IF($G359="4.極重度",1,0)),IF($K359="全時",1,0),IF($L359&gt;=基本工資設定!$B$2,1,0)),1,0)</f>
        <v>0</v>
      </c>
      <c r="S359" s="19">
        <f>IF(AND($Q359,OR(IF($G359="3.重度",1,0),IF($G359="4.極重度",1,0)),IF($K359="全時",1,0),IF(基本工資設定!$B$2&gt;$L359,1,0)),1,0)</f>
        <v>0</v>
      </c>
      <c r="T359" s="19">
        <f>IF(AND($Q359,OR(IF($G359="3.重度",1,0),IF($G359="4.極重度",1,0)),IF($K359="部分工時",1,0),IF($L359&gt;=基本工資設定!$B$2,1,0)),1,0)</f>
        <v>0</v>
      </c>
      <c r="U359" s="19">
        <f>IF(AND($Q359,OR(IF($G359="3.重度",1,0),IF($G359="4.極重度",1,0)),IF($K359="部分工時",1,0),IF(AND(基本工資設定!$B$2&gt;$L359,$L359&gt;=基本工資設定!$B$3),1,0)),1,0)</f>
        <v>0</v>
      </c>
      <c r="V359" s="19">
        <f>IF(AND($Q359,OR(IF($G359="3.重度",1,0),IF($G359="4.極重度",1,0)),IF($K359="部分工時",1,0),IF(基本工資設定!$B$3&gt;$L359,1,0)),1,0)</f>
        <v>0</v>
      </c>
      <c r="W359" s="19">
        <f>IF(AND($Q359,OR(IF($G359="1.輕度",1,0),IF($G359="2.中度",1,0)),IF($K359="全時",1,0),IF($L359&gt;=基本工資設定!$B$2,1,0)),1,0)</f>
        <v>0</v>
      </c>
      <c r="X359" s="19">
        <f>IF(AND($Q359,OR(IF($G359="1.輕度",1,0),IF($G359="2.中度",1,0)),IF($K359="全時",1,0),IF(基本工資設定!$B$2&gt;$L359,1,0)),1,0)</f>
        <v>0</v>
      </c>
      <c r="Y359" s="19">
        <f>IF(AND($Q359,OR(IF($G359="1.輕度",1,0),IF($G359="2.中度",1,0)),IF($K359="部分工時",1,0),IF($L359&gt;=基本工資設定!$B$2,1,0)),1,0)</f>
        <v>0</v>
      </c>
      <c r="Z359" s="19">
        <f>IF(AND($Q359,OR(IF($G359="1.輕度",1,0),IF($G359="2.中度",1,0)),IF($K359="部分工時",1,0),IF(AND(基本工資設定!$B$2&gt;$L359,$L359&gt;=基本工資設定!$B$3),1,0)),1,0)</f>
        <v>0</v>
      </c>
      <c r="AA359" s="19">
        <f>IF(AND($Q359,OR(IF($G359="1.輕度",1,0),IF($G359="2.中度",1,0)),IF($K359="部分工時",1,0),IF(基本工資設定!$B$3&gt;$L359,1,0)),1,0)</f>
        <v>0</v>
      </c>
    </row>
    <row r="360" spans="1:27" ht="14.25">
      <c r="A360" s="19">
        <f t="shared" si="5"/>
        <v>358</v>
      </c>
      <c r="B360" s="8"/>
      <c r="C360" s="8"/>
      <c r="D360" s="9"/>
      <c r="E360" s="8"/>
      <c r="F360" s="8"/>
      <c r="G360" s="8"/>
      <c r="H360" s="9"/>
      <c r="I360" s="9"/>
      <c r="J360" s="9"/>
      <c r="K360" s="8"/>
      <c r="L360" s="10"/>
      <c r="M360" s="19" t="b">
        <f t="shared" si="3"/>
        <v>0</v>
      </c>
      <c r="N360" s="19">
        <f>IF(AND($M360,IF($H360&lt;=DATE(身障定額檢核總表!$F$7,身障定額檢核總表!$F$8,1),1,0)),1,0)</f>
        <v>0</v>
      </c>
      <c r="O360" s="19">
        <f>IF(AND(ISBLANK($I360),$M360),1,IF($E360="1.公保",
IF($I360&gt;DATE(身障定額檢核總表!$F$7,身障定額檢核總表!$F$8,1),1,0),
IF($I360&gt;=DATE(身障定額檢核總表!$F$7,身障定額檢核總表!$F$8,1),1,0)))</f>
        <v>0</v>
      </c>
      <c r="P360" s="19">
        <f>IF(AND($M360,IF($J360&lt;=DATE(身障定額檢核總表!$F$7,身障定額檢核總表!$F$8,1),1,0)),1,0)</f>
        <v>0</v>
      </c>
      <c r="Q360" s="19">
        <f t="shared" si="4"/>
        <v>0</v>
      </c>
      <c r="R360" s="19">
        <f>IF(AND($Q360,OR(IF($G360="3.重度",1,0),IF($G360="4.極重度",1,0)),IF($K360="全時",1,0),IF($L360&gt;=基本工資設定!$B$2,1,0)),1,0)</f>
        <v>0</v>
      </c>
      <c r="S360" s="19">
        <f>IF(AND($Q360,OR(IF($G360="3.重度",1,0),IF($G360="4.極重度",1,0)),IF($K360="全時",1,0),IF(基本工資設定!$B$2&gt;$L360,1,0)),1,0)</f>
        <v>0</v>
      </c>
      <c r="T360" s="19">
        <f>IF(AND($Q360,OR(IF($G360="3.重度",1,0),IF($G360="4.極重度",1,0)),IF($K360="部分工時",1,0),IF($L360&gt;=基本工資設定!$B$2,1,0)),1,0)</f>
        <v>0</v>
      </c>
      <c r="U360" s="19">
        <f>IF(AND($Q360,OR(IF($G360="3.重度",1,0),IF($G360="4.極重度",1,0)),IF($K360="部分工時",1,0),IF(AND(基本工資設定!$B$2&gt;$L360,$L360&gt;=基本工資設定!$B$3),1,0)),1,0)</f>
        <v>0</v>
      </c>
      <c r="V360" s="19">
        <f>IF(AND($Q360,OR(IF($G360="3.重度",1,0),IF($G360="4.極重度",1,0)),IF($K360="部分工時",1,0),IF(基本工資設定!$B$3&gt;$L360,1,0)),1,0)</f>
        <v>0</v>
      </c>
      <c r="W360" s="19">
        <f>IF(AND($Q360,OR(IF($G360="1.輕度",1,0),IF($G360="2.中度",1,0)),IF($K360="全時",1,0),IF($L360&gt;=基本工資設定!$B$2,1,0)),1,0)</f>
        <v>0</v>
      </c>
      <c r="X360" s="19">
        <f>IF(AND($Q360,OR(IF($G360="1.輕度",1,0),IF($G360="2.中度",1,0)),IF($K360="全時",1,0),IF(基本工資設定!$B$2&gt;$L360,1,0)),1,0)</f>
        <v>0</v>
      </c>
      <c r="Y360" s="19">
        <f>IF(AND($Q360,OR(IF($G360="1.輕度",1,0),IF($G360="2.中度",1,0)),IF($K360="部分工時",1,0),IF($L360&gt;=基本工資設定!$B$2,1,0)),1,0)</f>
        <v>0</v>
      </c>
      <c r="Z360" s="19">
        <f>IF(AND($Q360,OR(IF($G360="1.輕度",1,0),IF($G360="2.中度",1,0)),IF($K360="部分工時",1,0),IF(AND(基本工資設定!$B$2&gt;$L360,$L360&gt;=基本工資設定!$B$3),1,0)),1,0)</f>
        <v>0</v>
      </c>
      <c r="AA360" s="19">
        <f>IF(AND($Q360,OR(IF($G360="1.輕度",1,0),IF($G360="2.中度",1,0)),IF($K360="部分工時",1,0),IF(基本工資設定!$B$3&gt;$L360,1,0)),1,0)</f>
        <v>0</v>
      </c>
    </row>
    <row r="361" spans="1:27" ht="14.25">
      <c r="A361" s="19">
        <f t="shared" si="5"/>
        <v>359</v>
      </c>
      <c r="B361" s="8"/>
      <c r="C361" s="8"/>
      <c r="D361" s="9"/>
      <c r="E361" s="8"/>
      <c r="F361" s="8"/>
      <c r="G361" s="8"/>
      <c r="H361" s="9"/>
      <c r="I361" s="9"/>
      <c r="J361" s="9"/>
      <c r="K361" s="8"/>
      <c r="L361" s="10"/>
      <c r="M361" s="19" t="b">
        <f t="shared" si="3"/>
        <v>0</v>
      </c>
      <c r="N361" s="19">
        <f>IF(AND($M361,IF($H361&lt;=DATE(身障定額檢核總表!$F$7,身障定額檢核總表!$F$8,1),1,0)),1,0)</f>
        <v>0</v>
      </c>
      <c r="O361" s="19">
        <f>IF(AND(ISBLANK($I361),$M361),1,IF($E361="1.公保",
IF($I361&gt;DATE(身障定額檢核總表!$F$7,身障定額檢核總表!$F$8,1),1,0),
IF($I361&gt;=DATE(身障定額檢核總表!$F$7,身障定額檢核總表!$F$8,1),1,0)))</f>
        <v>0</v>
      </c>
      <c r="P361" s="19">
        <f>IF(AND($M361,IF($J361&lt;=DATE(身障定額檢核總表!$F$7,身障定額檢核總表!$F$8,1),1,0)),1,0)</f>
        <v>0</v>
      </c>
      <c r="Q361" s="19">
        <f t="shared" si="4"/>
        <v>0</v>
      </c>
      <c r="R361" s="19">
        <f>IF(AND($Q361,OR(IF($G361="3.重度",1,0),IF($G361="4.極重度",1,0)),IF($K361="全時",1,0),IF($L361&gt;=基本工資設定!$B$2,1,0)),1,0)</f>
        <v>0</v>
      </c>
      <c r="S361" s="19">
        <f>IF(AND($Q361,OR(IF($G361="3.重度",1,0),IF($G361="4.極重度",1,0)),IF($K361="全時",1,0),IF(基本工資設定!$B$2&gt;$L361,1,0)),1,0)</f>
        <v>0</v>
      </c>
      <c r="T361" s="19">
        <f>IF(AND($Q361,OR(IF($G361="3.重度",1,0),IF($G361="4.極重度",1,0)),IF($K361="部分工時",1,0),IF($L361&gt;=基本工資設定!$B$2,1,0)),1,0)</f>
        <v>0</v>
      </c>
      <c r="U361" s="19">
        <f>IF(AND($Q361,OR(IF($G361="3.重度",1,0),IF($G361="4.極重度",1,0)),IF($K361="部分工時",1,0),IF(AND(基本工資設定!$B$2&gt;$L361,$L361&gt;=基本工資設定!$B$3),1,0)),1,0)</f>
        <v>0</v>
      </c>
      <c r="V361" s="19">
        <f>IF(AND($Q361,OR(IF($G361="3.重度",1,0),IF($G361="4.極重度",1,0)),IF($K361="部分工時",1,0),IF(基本工資設定!$B$3&gt;$L361,1,0)),1,0)</f>
        <v>0</v>
      </c>
      <c r="W361" s="19">
        <f>IF(AND($Q361,OR(IF($G361="1.輕度",1,0),IF($G361="2.中度",1,0)),IF($K361="全時",1,0),IF($L361&gt;=基本工資設定!$B$2,1,0)),1,0)</f>
        <v>0</v>
      </c>
      <c r="X361" s="19">
        <f>IF(AND($Q361,OR(IF($G361="1.輕度",1,0),IF($G361="2.中度",1,0)),IF($K361="全時",1,0),IF(基本工資設定!$B$2&gt;$L361,1,0)),1,0)</f>
        <v>0</v>
      </c>
      <c r="Y361" s="19">
        <f>IF(AND($Q361,OR(IF($G361="1.輕度",1,0),IF($G361="2.中度",1,0)),IF($K361="部分工時",1,0),IF($L361&gt;=基本工資設定!$B$2,1,0)),1,0)</f>
        <v>0</v>
      </c>
      <c r="Z361" s="19">
        <f>IF(AND($Q361,OR(IF($G361="1.輕度",1,0),IF($G361="2.中度",1,0)),IF($K361="部分工時",1,0),IF(AND(基本工資設定!$B$2&gt;$L361,$L361&gt;=基本工資設定!$B$3),1,0)),1,0)</f>
        <v>0</v>
      </c>
      <c r="AA361" s="19">
        <f>IF(AND($Q361,OR(IF($G361="1.輕度",1,0),IF($G361="2.中度",1,0)),IF($K361="部分工時",1,0),IF(基本工資設定!$B$3&gt;$L361,1,0)),1,0)</f>
        <v>0</v>
      </c>
    </row>
    <row r="362" spans="1:27" ht="14.25">
      <c r="A362" s="19">
        <f t="shared" si="5"/>
        <v>360</v>
      </c>
      <c r="B362" s="8"/>
      <c r="C362" s="8"/>
      <c r="D362" s="9"/>
      <c r="E362" s="8"/>
      <c r="F362" s="8"/>
      <c r="G362" s="8"/>
      <c r="H362" s="9"/>
      <c r="I362" s="9"/>
      <c r="J362" s="9"/>
      <c r="K362" s="8"/>
      <c r="L362" s="10"/>
      <c r="M362" s="19" t="b">
        <f t="shared" si="3"/>
        <v>0</v>
      </c>
      <c r="N362" s="19">
        <f>IF(AND($M362,IF($H362&lt;=DATE(身障定額檢核總表!$F$7,身障定額檢核總表!$F$8,1),1,0)),1,0)</f>
        <v>0</v>
      </c>
      <c r="O362" s="19">
        <f>IF(AND(ISBLANK($I362),$M362),1,IF($E362="1.公保",
IF($I362&gt;DATE(身障定額檢核總表!$F$7,身障定額檢核總表!$F$8,1),1,0),
IF($I362&gt;=DATE(身障定額檢核總表!$F$7,身障定額檢核總表!$F$8,1),1,0)))</f>
        <v>0</v>
      </c>
      <c r="P362" s="19">
        <f>IF(AND($M362,IF($J362&lt;=DATE(身障定額檢核總表!$F$7,身障定額檢核總表!$F$8,1),1,0)),1,0)</f>
        <v>0</v>
      </c>
      <c r="Q362" s="19">
        <f t="shared" si="4"/>
        <v>0</v>
      </c>
      <c r="R362" s="19">
        <f>IF(AND($Q362,OR(IF($G362="3.重度",1,0),IF($G362="4.極重度",1,0)),IF($K362="全時",1,0),IF($L362&gt;=基本工資設定!$B$2,1,0)),1,0)</f>
        <v>0</v>
      </c>
      <c r="S362" s="19">
        <f>IF(AND($Q362,OR(IF($G362="3.重度",1,0),IF($G362="4.極重度",1,0)),IF($K362="全時",1,0),IF(基本工資設定!$B$2&gt;$L362,1,0)),1,0)</f>
        <v>0</v>
      </c>
      <c r="T362" s="19">
        <f>IF(AND($Q362,OR(IF($G362="3.重度",1,0),IF($G362="4.極重度",1,0)),IF($K362="部分工時",1,0),IF($L362&gt;=基本工資設定!$B$2,1,0)),1,0)</f>
        <v>0</v>
      </c>
      <c r="U362" s="19">
        <f>IF(AND($Q362,OR(IF($G362="3.重度",1,0),IF($G362="4.極重度",1,0)),IF($K362="部分工時",1,0),IF(AND(基本工資設定!$B$2&gt;$L362,$L362&gt;=基本工資設定!$B$3),1,0)),1,0)</f>
        <v>0</v>
      </c>
      <c r="V362" s="19">
        <f>IF(AND($Q362,OR(IF($G362="3.重度",1,0),IF($G362="4.極重度",1,0)),IF($K362="部分工時",1,0),IF(基本工資設定!$B$3&gt;$L362,1,0)),1,0)</f>
        <v>0</v>
      </c>
      <c r="W362" s="19">
        <f>IF(AND($Q362,OR(IF($G362="1.輕度",1,0),IF($G362="2.中度",1,0)),IF($K362="全時",1,0),IF($L362&gt;=基本工資設定!$B$2,1,0)),1,0)</f>
        <v>0</v>
      </c>
      <c r="X362" s="19">
        <f>IF(AND($Q362,OR(IF($G362="1.輕度",1,0),IF($G362="2.中度",1,0)),IF($K362="全時",1,0),IF(基本工資設定!$B$2&gt;$L362,1,0)),1,0)</f>
        <v>0</v>
      </c>
      <c r="Y362" s="19">
        <f>IF(AND($Q362,OR(IF($G362="1.輕度",1,0),IF($G362="2.中度",1,0)),IF($K362="部分工時",1,0),IF($L362&gt;=基本工資設定!$B$2,1,0)),1,0)</f>
        <v>0</v>
      </c>
      <c r="Z362" s="19">
        <f>IF(AND($Q362,OR(IF($G362="1.輕度",1,0),IF($G362="2.中度",1,0)),IF($K362="部分工時",1,0),IF(AND(基本工資設定!$B$2&gt;$L362,$L362&gt;=基本工資設定!$B$3),1,0)),1,0)</f>
        <v>0</v>
      </c>
      <c r="AA362" s="19">
        <f>IF(AND($Q362,OR(IF($G362="1.輕度",1,0),IF($G362="2.中度",1,0)),IF($K362="部分工時",1,0),IF(基本工資設定!$B$3&gt;$L362,1,0)),1,0)</f>
        <v>0</v>
      </c>
    </row>
    <row r="363" spans="1:27" ht="14.25">
      <c r="A363" s="19">
        <f t="shared" si="5"/>
        <v>361</v>
      </c>
      <c r="B363" s="8"/>
      <c r="C363" s="8"/>
      <c r="D363" s="9"/>
      <c r="E363" s="8"/>
      <c r="F363" s="8"/>
      <c r="G363" s="8"/>
      <c r="H363" s="9"/>
      <c r="I363" s="9"/>
      <c r="J363" s="9"/>
      <c r="K363" s="8"/>
      <c r="L363" s="10"/>
      <c r="M363" s="19" t="b">
        <f t="shared" si="3"/>
        <v>0</v>
      </c>
      <c r="N363" s="19">
        <f>IF(AND($M363,IF($H363&lt;=DATE(身障定額檢核總表!$F$7,身障定額檢核總表!$F$8,1),1,0)),1,0)</f>
        <v>0</v>
      </c>
      <c r="O363" s="19">
        <f>IF(AND(ISBLANK($I363),$M363),1,IF($E363="1.公保",
IF($I363&gt;DATE(身障定額檢核總表!$F$7,身障定額檢核總表!$F$8,1),1,0),
IF($I363&gt;=DATE(身障定額檢核總表!$F$7,身障定額檢核總表!$F$8,1),1,0)))</f>
        <v>0</v>
      </c>
      <c r="P363" s="19">
        <f>IF(AND($M363,IF($J363&lt;=DATE(身障定額檢核總表!$F$7,身障定額檢核總表!$F$8,1),1,0)),1,0)</f>
        <v>0</v>
      </c>
      <c r="Q363" s="19">
        <f t="shared" si="4"/>
        <v>0</v>
      </c>
      <c r="R363" s="19">
        <f>IF(AND($Q363,OR(IF($G363="3.重度",1,0),IF($G363="4.極重度",1,0)),IF($K363="全時",1,0),IF($L363&gt;=基本工資設定!$B$2,1,0)),1,0)</f>
        <v>0</v>
      </c>
      <c r="S363" s="19">
        <f>IF(AND($Q363,OR(IF($G363="3.重度",1,0),IF($G363="4.極重度",1,0)),IF($K363="全時",1,0),IF(基本工資設定!$B$2&gt;$L363,1,0)),1,0)</f>
        <v>0</v>
      </c>
      <c r="T363" s="19">
        <f>IF(AND($Q363,OR(IF($G363="3.重度",1,0),IF($G363="4.極重度",1,0)),IF($K363="部分工時",1,0),IF($L363&gt;=基本工資設定!$B$2,1,0)),1,0)</f>
        <v>0</v>
      </c>
      <c r="U363" s="19">
        <f>IF(AND($Q363,OR(IF($G363="3.重度",1,0),IF($G363="4.極重度",1,0)),IF($K363="部分工時",1,0),IF(AND(基本工資設定!$B$2&gt;$L363,$L363&gt;=基本工資設定!$B$3),1,0)),1,0)</f>
        <v>0</v>
      </c>
      <c r="V363" s="19">
        <f>IF(AND($Q363,OR(IF($G363="3.重度",1,0),IF($G363="4.極重度",1,0)),IF($K363="部分工時",1,0),IF(基本工資設定!$B$3&gt;$L363,1,0)),1,0)</f>
        <v>0</v>
      </c>
      <c r="W363" s="19">
        <f>IF(AND($Q363,OR(IF($G363="1.輕度",1,0),IF($G363="2.中度",1,0)),IF($K363="全時",1,0),IF($L363&gt;=基本工資設定!$B$2,1,0)),1,0)</f>
        <v>0</v>
      </c>
      <c r="X363" s="19">
        <f>IF(AND($Q363,OR(IF($G363="1.輕度",1,0),IF($G363="2.中度",1,0)),IF($K363="全時",1,0),IF(基本工資設定!$B$2&gt;$L363,1,0)),1,0)</f>
        <v>0</v>
      </c>
      <c r="Y363" s="19">
        <f>IF(AND($Q363,OR(IF($G363="1.輕度",1,0),IF($G363="2.中度",1,0)),IF($K363="部分工時",1,0),IF($L363&gt;=基本工資設定!$B$2,1,0)),1,0)</f>
        <v>0</v>
      </c>
      <c r="Z363" s="19">
        <f>IF(AND($Q363,OR(IF($G363="1.輕度",1,0),IF($G363="2.中度",1,0)),IF($K363="部分工時",1,0),IF(AND(基本工資設定!$B$2&gt;$L363,$L363&gt;=基本工資設定!$B$3),1,0)),1,0)</f>
        <v>0</v>
      </c>
      <c r="AA363" s="19">
        <f>IF(AND($Q363,OR(IF($G363="1.輕度",1,0),IF($G363="2.中度",1,0)),IF($K363="部分工時",1,0),IF(基本工資設定!$B$3&gt;$L363,1,0)),1,0)</f>
        <v>0</v>
      </c>
    </row>
    <row r="364" spans="1:27" ht="14.25">
      <c r="A364" s="19">
        <f t="shared" si="5"/>
        <v>362</v>
      </c>
      <c r="B364" s="8"/>
      <c r="C364" s="8"/>
      <c r="D364" s="9"/>
      <c r="E364" s="8"/>
      <c r="F364" s="8"/>
      <c r="G364" s="8"/>
      <c r="H364" s="9"/>
      <c r="I364" s="9"/>
      <c r="J364" s="9"/>
      <c r="K364" s="8"/>
      <c r="L364" s="10"/>
      <c r="M364" s="19" t="b">
        <f t="shared" si="3"/>
        <v>0</v>
      </c>
      <c r="N364" s="19">
        <f>IF(AND($M364,IF($H364&lt;=DATE(身障定額檢核總表!$F$7,身障定額檢核總表!$F$8,1),1,0)),1,0)</f>
        <v>0</v>
      </c>
      <c r="O364" s="19">
        <f>IF(AND(ISBLANK($I364),$M364),1,IF($E364="1.公保",
IF($I364&gt;DATE(身障定額檢核總表!$F$7,身障定額檢核總表!$F$8,1),1,0),
IF($I364&gt;=DATE(身障定額檢核總表!$F$7,身障定額檢核總表!$F$8,1),1,0)))</f>
        <v>0</v>
      </c>
      <c r="P364" s="19">
        <f>IF(AND($M364,IF($J364&lt;=DATE(身障定額檢核總表!$F$7,身障定額檢核總表!$F$8,1),1,0)),1,0)</f>
        <v>0</v>
      </c>
      <c r="Q364" s="19">
        <f t="shared" si="4"/>
        <v>0</v>
      </c>
      <c r="R364" s="19">
        <f>IF(AND($Q364,OR(IF($G364="3.重度",1,0),IF($G364="4.極重度",1,0)),IF($K364="全時",1,0),IF($L364&gt;=基本工資設定!$B$2,1,0)),1,0)</f>
        <v>0</v>
      </c>
      <c r="S364" s="19">
        <f>IF(AND($Q364,OR(IF($G364="3.重度",1,0),IF($G364="4.極重度",1,0)),IF($K364="全時",1,0),IF(基本工資設定!$B$2&gt;$L364,1,0)),1,0)</f>
        <v>0</v>
      </c>
      <c r="T364" s="19">
        <f>IF(AND($Q364,OR(IF($G364="3.重度",1,0),IF($G364="4.極重度",1,0)),IF($K364="部分工時",1,0),IF($L364&gt;=基本工資設定!$B$2,1,0)),1,0)</f>
        <v>0</v>
      </c>
      <c r="U364" s="19">
        <f>IF(AND($Q364,OR(IF($G364="3.重度",1,0),IF($G364="4.極重度",1,0)),IF($K364="部分工時",1,0),IF(AND(基本工資設定!$B$2&gt;$L364,$L364&gt;=基本工資設定!$B$3),1,0)),1,0)</f>
        <v>0</v>
      </c>
      <c r="V364" s="19">
        <f>IF(AND($Q364,OR(IF($G364="3.重度",1,0),IF($G364="4.極重度",1,0)),IF($K364="部分工時",1,0),IF(基本工資設定!$B$3&gt;$L364,1,0)),1,0)</f>
        <v>0</v>
      </c>
      <c r="W364" s="19">
        <f>IF(AND($Q364,OR(IF($G364="1.輕度",1,0),IF($G364="2.中度",1,0)),IF($K364="全時",1,0),IF($L364&gt;=基本工資設定!$B$2,1,0)),1,0)</f>
        <v>0</v>
      </c>
      <c r="X364" s="19">
        <f>IF(AND($Q364,OR(IF($G364="1.輕度",1,0),IF($G364="2.中度",1,0)),IF($K364="全時",1,0),IF(基本工資設定!$B$2&gt;$L364,1,0)),1,0)</f>
        <v>0</v>
      </c>
      <c r="Y364" s="19">
        <f>IF(AND($Q364,OR(IF($G364="1.輕度",1,0),IF($G364="2.中度",1,0)),IF($K364="部分工時",1,0),IF($L364&gt;=基本工資設定!$B$2,1,0)),1,0)</f>
        <v>0</v>
      </c>
      <c r="Z364" s="19">
        <f>IF(AND($Q364,OR(IF($G364="1.輕度",1,0),IF($G364="2.中度",1,0)),IF($K364="部分工時",1,0),IF(AND(基本工資設定!$B$2&gt;$L364,$L364&gt;=基本工資設定!$B$3),1,0)),1,0)</f>
        <v>0</v>
      </c>
      <c r="AA364" s="19">
        <f>IF(AND($Q364,OR(IF($G364="1.輕度",1,0),IF($G364="2.中度",1,0)),IF($K364="部分工時",1,0),IF(基本工資設定!$B$3&gt;$L364,1,0)),1,0)</f>
        <v>0</v>
      </c>
    </row>
    <row r="365" spans="1:27" ht="14.25">
      <c r="A365" s="19">
        <f t="shared" si="5"/>
        <v>363</v>
      </c>
      <c r="B365" s="8"/>
      <c r="C365" s="8"/>
      <c r="D365" s="9"/>
      <c r="E365" s="8"/>
      <c r="F365" s="8"/>
      <c r="G365" s="8"/>
      <c r="H365" s="9"/>
      <c r="I365" s="9"/>
      <c r="J365" s="9"/>
      <c r="K365" s="8"/>
      <c r="L365" s="10"/>
      <c r="M365" s="19" t="b">
        <f t="shared" si="3"/>
        <v>0</v>
      </c>
      <c r="N365" s="19">
        <f>IF(AND($M365,IF($H365&lt;=DATE(身障定額檢核總表!$F$7,身障定額檢核總表!$F$8,1),1,0)),1,0)</f>
        <v>0</v>
      </c>
      <c r="O365" s="19">
        <f>IF(AND(ISBLANK($I365),$M365),1,IF($E365="1.公保",
IF($I365&gt;DATE(身障定額檢核總表!$F$7,身障定額檢核總表!$F$8,1),1,0),
IF($I365&gt;=DATE(身障定額檢核總表!$F$7,身障定額檢核總表!$F$8,1),1,0)))</f>
        <v>0</v>
      </c>
      <c r="P365" s="19">
        <f>IF(AND($M365,IF($J365&lt;=DATE(身障定額檢核總表!$F$7,身障定額檢核總表!$F$8,1),1,0)),1,0)</f>
        <v>0</v>
      </c>
      <c r="Q365" s="19">
        <f t="shared" si="4"/>
        <v>0</v>
      </c>
      <c r="R365" s="19">
        <f>IF(AND($Q365,OR(IF($G365="3.重度",1,0),IF($G365="4.極重度",1,0)),IF($K365="全時",1,0),IF($L365&gt;=基本工資設定!$B$2,1,0)),1,0)</f>
        <v>0</v>
      </c>
      <c r="S365" s="19">
        <f>IF(AND($Q365,OR(IF($G365="3.重度",1,0),IF($G365="4.極重度",1,0)),IF($K365="全時",1,0),IF(基本工資設定!$B$2&gt;$L365,1,0)),1,0)</f>
        <v>0</v>
      </c>
      <c r="T365" s="19">
        <f>IF(AND($Q365,OR(IF($G365="3.重度",1,0),IF($G365="4.極重度",1,0)),IF($K365="部分工時",1,0),IF($L365&gt;=基本工資設定!$B$2,1,0)),1,0)</f>
        <v>0</v>
      </c>
      <c r="U365" s="19">
        <f>IF(AND($Q365,OR(IF($G365="3.重度",1,0),IF($G365="4.極重度",1,0)),IF($K365="部分工時",1,0),IF(AND(基本工資設定!$B$2&gt;$L365,$L365&gt;=基本工資設定!$B$3),1,0)),1,0)</f>
        <v>0</v>
      </c>
      <c r="V365" s="19">
        <f>IF(AND($Q365,OR(IF($G365="3.重度",1,0),IF($G365="4.極重度",1,0)),IF($K365="部分工時",1,0),IF(基本工資設定!$B$3&gt;$L365,1,0)),1,0)</f>
        <v>0</v>
      </c>
      <c r="W365" s="19">
        <f>IF(AND($Q365,OR(IF($G365="1.輕度",1,0),IF($G365="2.中度",1,0)),IF($K365="全時",1,0),IF($L365&gt;=基本工資設定!$B$2,1,0)),1,0)</f>
        <v>0</v>
      </c>
      <c r="X365" s="19">
        <f>IF(AND($Q365,OR(IF($G365="1.輕度",1,0),IF($G365="2.中度",1,0)),IF($K365="全時",1,0),IF(基本工資設定!$B$2&gt;$L365,1,0)),1,0)</f>
        <v>0</v>
      </c>
      <c r="Y365" s="19">
        <f>IF(AND($Q365,OR(IF($G365="1.輕度",1,0),IF($G365="2.中度",1,0)),IF($K365="部分工時",1,0),IF($L365&gt;=基本工資設定!$B$2,1,0)),1,0)</f>
        <v>0</v>
      </c>
      <c r="Z365" s="19">
        <f>IF(AND($Q365,OR(IF($G365="1.輕度",1,0),IF($G365="2.中度",1,0)),IF($K365="部分工時",1,0),IF(AND(基本工資設定!$B$2&gt;$L365,$L365&gt;=基本工資設定!$B$3),1,0)),1,0)</f>
        <v>0</v>
      </c>
      <c r="AA365" s="19">
        <f>IF(AND($Q365,OR(IF($G365="1.輕度",1,0),IF($G365="2.中度",1,0)),IF($K365="部分工時",1,0),IF(基本工資設定!$B$3&gt;$L365,1,0)),1,0)</f>
        <v>0</v>
      </c>
    </row>
    <row r="366" spans="1:27" ht="14.25">
      <c r="A366" s="19">
        <f t="shared" si="5"/>
        <v>364</v>
      </c>
      <c r="B366" s="8"/>
      <c r="C366" s="8"/>
      <c r="D366" s="9"/>
      <c r="E366" s="8"/>
      <c r="F366" s="8"/>
      <c r="G366" s="8"/>
      <c r="H366" s="9"/>
      <c r="I366" s="9"/>
      <c r="J366" s="9"/>
      <c r="K366" s="8"/>
      <c r="L366" s="10"/>
      <c r="M366" s="19" t="b">
        <f t="shared" si="3"/>
        <v>0</v>
      </c>
      <c r="N366" s="19">
        <f>IF(AND($M366,IF($H366&lt;=DATE(身障定額檢核總表!$F$7,身障定額檢核總表!$F$8,1),1,0)),1,0)</f>
        <v>0</v>
      </c>
      <c r="O366" s="19">
        <f>IF(AND(ISBLANK($I366),$M366),1,IF($E366="1.公保",
IF($I366&gt;DATE(身障定額檢核總表!$F$7,身障定額檢核總表!$F$8,1),1,0),
IF($I366&gt;=DATE(身障定額檢核總表!$F$7,身障定額檢核總表!$F$8,1),1,0)))</f>
        <v>0</v>
      </c>
      <c r="P366" s="19">
        <f>IF(AND($M366,IF($J366&lt;=DATE(身障定額檢核總表!$F$7,身障定額檢核總表!$F$8,1),1,0)),1,0)</f>
        <v>0</v>
      </c>
      <c r="Q366" s="19">
        <f t="shared" si="4"/>
        <v>0</v>
      </c>
      <c r="R366" s="19">
        <f>IF(AND($Q366,OR(IF($G366="3.重度",1,0),IF($G366="4.極重度",1,0)),IF($K366="全時",1,0),IF($L366&gt;=基本工資設定!$B$2,1,0)),1,0)</f>
        <v>0</v>
      </c>
      <c r="S366" s="19">
        <f>IF(AND($Q366,OR(IF($G366="3.重度",1,0),IF($G366="4.極重度",1,0)),IF($K366="全時",1,0),IF(基本工資設定!$B$2&gt;$L366,1,0)),1,0)</f>
        <v>0</v>
      </c>
      <c r="T366" s="19">
        <f>IF(AND($Q366,OR(IF($G366="3.重度",1,0),IF($G366="4.極重度",1,0)),IF($K366="部分工時",1,0),IF($L366&gt;=基本工資設定!$B$2,1,0)),1,0)</f>
        <v>0</v>
      </c>
      <c r="U366" s="19">
        <f>IF(AND($Q366,OR(IF($G366="3.重度",1,0),IF($G366="4.極重度",1,0)),IF($K366="部分工時",1,0),IF(AND(基本工資設定!$B$2&gt;$L366,$L366&gt;=基本工資設定!$B$3),1,0)),1,0)</f>
        <v>0</v>
      </c>
      <c r="V366" s="19">
        <f>IF(AND($Q366,OR(IF($G366="3.重度",1,0),IF($G366="4.極重度",1,0)),IF($K366="部分工時",1,0),IF(基本工資設定!$B$3&gt;$L366,1,0)),1,0)</f>
        <v>0</v>
      </c>
      <c r="W366" s="19">
        <f>IF(AND($Q366,OR(IF($G366="1.輕度",1,0),IF($G366="2.中度",1,0)),IF($K366="全時",1,0),IF($L366&gt;=基本工資設定!$B$2,1,0)),1,0)</f>
        <v>0</v>
      </c>
      <c r="X366" s="19">
        <f>IF(AND($Q366,OR(IF($G366="1.輕度",1,0),IF($G366="2.中度",1,0)),IF($K366="全時",1,0),IF(基本工資設定!$B$2&gt;$L366,1,0)),1,0)</f>
        <v>0</v>
      </c>
      <c r="Y366" s="19">
        <f>IF(AND($Q366,OR(IF($G366="1.輕度",1,0),IF($G366="2.中度",1,0)),IF($K366="部分工時",1,0),IF($L366&gt;=基本工資設定!$B$2,1,0)),1,0)</f>
        <v>0</v>
      </c>
      <c r="Z366" s="19">
        <f>IF(AND($Q366,OR(IF($G366="1.輕度",1,0),IF($G366="2.中度",1,0)),IF($K366="部分工時",1,0),IF(AND(基本工資設定!$B$2&gt;$L366,$L366&gt;=基本工資設定!$B$3),1,0)),1,0)</f>
        <v>0</v>
      </c>
      <c r="AA366" s="19">
        <f>IF(AND($Q366,OR(IF($G366="1.輕度",1,0),IF($G366="2.中度",1,0)),IF($K366="部分工時",1,0),IF(基本工資設定!$B$3&gt;$L366,1,0)),1,0)</f>
        <v>0</v>
      </c>
    </row>
    <row r="367" spans="1:27" ht="14.25">
      <c r="A367" s="19">
        <f t="shared" si="5"/>
        <v>365</v>
      </c>
      <c r="B367" s="8"/>
      <c r="C367" s="8"/>
      <c r="D367" s="9"/>
      <c r="E367" s="8"/>
      <c r="F367" s="8"/>
      <c r="G367" s="8"/>
      <c r="H367" s="9"/>
      <c r="I367" s="9"/>
      <c r="J367" s="9"/>
      <c r="K367" s="8"/>
      <c r="L367" s="10"/>
      <c r="M367" s="19" t="b">
        <f t="shared" si="3"/>
        <v>0</v>
      </c>
      <c r="N367" s="19">
        <f>IF(AND($M367,IF($H367&lt;=DATE(身障定額檢核總表!$F$7,身障定額檢核總表!$F$8,1),1,0)),1,0)</f>
        <v>0</v>
      </c>
      <c r="O367" s="19">
        <f>IF(AND(ISBLANK($I367),$M367),1,IF($E367="1.公保",
IF($I367&gt;DATE(身障定額檢核總表!$F$7,身障定額檢核總表!$F$8,1),1,0),
IF($I367&gt;=DATE(身障定額檢核總表!$F$7,身障定額檢核總表!$F$8,1),1,0)))</f>
        <v>0</v>
      </c>
      <c r="P367" s="19">
        <f>IF(AND($M367,IF($J367&lt;=DATE(身障定額檢核總表!$F$7,身障定額檢核總表!$F$8,1),1,0)),1,0)</f>
        <v>0</v>
      </c>
      <c r="Q367" s="19">
        <f t="shared" si="4"/>
        <v>0</v>
      </c>
      <c r="R367" s="19">
        <f>IF(AND($Q367,OR(IF($G367="3.重度",1,0),IF($G367="4.極重度",1,0)),IF($K367="全時",1,0),IF($L367&gt;=基本工資設定!$B$2,1,0)),1,0)</f>
        <v>0</v>
      </c>
      <c r="S367" s="19">
        <f>IF(AND($Q367,OR(IF($G367="3.重度",1,0),IF($G367="4.極重度",1,0)),IF($K367="全時",1,0),IF(基本工資設定!$B$2&gt;$L367,1,0)),1,0)</f>
        <v>0</v>
      </c>
      <c r="T367" s="19">
        <f>IF(AND($Q367,OR(IF($G367="3.重度",1,0),IF($G367="4.極重度",1,0)),IF($K367="部分工時",1,0),IF($L367&gt;=基本工資設定!$B$2,1,0)),1,0)</f>
        <v>0</v>
      </c>
      <c r="U367" s="19">
        <f>IF(AND($Q367,OR(IF($G367="3.重度",1,0),IF($G367="4.極重度",1,0)),IF($K367="部分工時",1,0),IF(AND(基本工資設定!$B$2&gt;$L367,$L367&gt;=基本工資設定!$B$3),1,0)),1,0)</f>
        <v>0</v>
      </c>
      <c r="V367" s="19">
        <f>IF(AND($Q367,OR(IF($G367="3.重度",1,0),IF($G367="4.極重度",1,0)),IF($K367="部分工時",1,0),IF(基本工資設定!$B$3&gt;$L367,1,0)),1,0)</f>
        <v>0</v>
      </c>
      <c r="W367" s="19">
        <f>IF(AND($Q367,OR(IF($G367="1.輕度",1,0),IF($G367="2.中度",1,0)),IF($K367="全時",1,0),IF($L367&gt;=基本工資設定!$B$2,1,0)),1,0)</f>
        <v>0</v>
      </c>
      <c r="X367" s="19">
        <f>IF(AND($Q367,OR(IF($G367="1.輕度",1,0),IF($G367="2.中度",1,0)),IF($K367="全時",1,0),IF(基本工資設定!$B$2&gt;$L367,1,0)),1,0)</f>
        <v>0</v>
      </c>
      <c r="Y367" s="19">
        <f>IF(AND($Q367,OR(IF($G367="1.輕度",1,0),IF($G367="2.中度",1,0)),IF($K367="部分工時",1,0),IF($L367&gt;=基本工資設定!$B$2,1,0)),1,0)</f>
        <v>0</v>
      </c>
      <c r="Z367" s="19">
        <f>IF(AND($Q367,OR(IF($G367="1.輕度",1,0),IF($G367="2.中度",1,0)),IF($K367="部分工時",1,0),IF(AND(基本工資設定!$B$2&gt;$L367,$L367&gt;=基本工資設定!$B$3),1,0)),1,0)</f>
        <v>0</v>
      </c>
      <c r="AA367" s="19">
        <f>IF(AND($Q367,OR(IF($G367="1.輕度",1,0),IF($G367="2.中度",1,0)),IF($K367="部分工時",1,0),IF(基本工資設定!$B$3&gt;$L367,1,0)),1,0)</f>
        <v>0</v>
      </c>
    </row>
    <row r="368" spans="1:27" ht="14.25">
      <c r="A368" s="19">
        <f t="shared" si="5"/>
        <v>366</v>
      </c>
      <c r="B368" s="8"/>
      <c r="C368" s="8"/>
      <c r="D368" s="9"/>
      <c r="E368" s="8"/>
      <c r="F368" s="8"/>
      <c r="G368" s="8"/>
      <c r="H368" s="9"/>
      <c r="I368" s="9"/>
      <c r="J368" s="9"/>
      <c r="K368" s="8"/>
      <c r="L368" s="10"/>
      <c r="M368" s="19" t="b">
        <f t="shared" si="3"/>
        <v>0</v>
      </c>
      <c r="N368" s="19">
        <f>IF(AND($M368,IF($H368&lt;=DATE(身障定額檢核總表!$F$7,身障定額檢核總表!$F$8,1),1,0)),1,0)</f>
        <v>0</v>
      </c>
      <c r="O368" s="19">
        <f>IF(AND(ISBLANK($I368),$M368),1,IF($E368="1.公保",
IF($I368&gt;DATE(身障定額檢核總表!$F$7,身障定額檢核總表!$F$8,1),1,0),
IF($I368&gt;=DATE(身障定額檢核總表!$F$7,身障定額檢核總表!$F$8,1),1,0)))</f>
        <v>0</v>
      </c>
      <c r="P368" s="19">
        <f>IF(AND($M368,IF($J368&lt;=DATE(身障定額檢核總表!$F$7,身障定額檢核總表!$F$8,1),1,0)),1,0)</f>
        <v>0</v>
      </c>
      <c r="Q368" s="19">
        <f t="shared" si="4"/>
        <v>0</v>
      </c>
      <c r="R368" s="19">
        <f>IF(AND($Q368,OR(IF($G368="3.重度",1,0),IF($G368="4.極重度",1,0)),IF($K368="全時",1,0),IF($L368&gt;=基本工資設定!$B$2,1,0)),1,0)</f>
        <v>0</v>
      </c>
      <c r="S368" s="19">
        <f>IF(AND($Q368,OR(IF($G368="3.重度",1,0),IF($G368="4.極重度",1,0)),IF($K368="全時",1,0),IF(基本工資設定!$B$2&gt;$L368,1,0)),1,0)</f>
        <v>0</v>
      </c>
      <c r="T368" s="19">
        <f>IF(AND($Q368,OR(IF($G368="3.重度",1,0),IF($G368="4.極重度",1,0)),IF($K368="部分工時",1,0),IF($L368&gt;=基本工資設定!$B$2,1,0)),1,0)</f>
        <v>0</v>
      </c>
      <c r="U368" s="19">
        <f>IF(AND($Q368,OR(IF($G368="3.重度",1,0),IF($G368="4.極重度",1,0)),IF($K368="部分工時",1,0),IF(AND(基本工資設定!$B$2&gt;$L368,$L368&gt;=基本工資設定!$B$3),1,0)),1,0)</f>
        <v>0</v>
      </c>
      <c r="V368" s="19">
        <f>IF(AND($Q368,OR(IF($G368="3.重度",1,0),IF($G368="4.極重度",1,0)),IF($K368="部分工時",1,0),IF(基本工資設定!$B$3&gt;$L368,1,0)),1,0)</f>
        <v>0</v>
      </c>
      <c r="W368" s="19">
        <f>IF(AND($Q368,OR(IF($G368="1.輕度",1,0),IF($G368="2.中度",1,0)),IF($K368="全時",1,0),IF($L368&gt;=基本工資設定!$B$2,1,0)),1,0)</f>
        <v>0</v>
      </c>
      <c r="X368" s="19">
        <f>IF(AND($Q368,OR(IF($G368="1.輕度",1,0),IF($G368="2.中度",1,0)),IF($K368="全時",1,0),IF(基本工資設定!$B$2&gt;$L368,1,0)),1,0)</f>
        <v>0</v>
      </c>
      <c r="Y368" s="19">
        <f>IF(AND($Q368,OR(IF($G368="1.輕度",1,0),IF($G368="2.中度",1,0)),IF($K368="部分工時",1,0),IF($L368&gt;=基本工資設定!$B$2,1,0)),1,0)</f>
        <v>0</v>
      </c>
      <c r="Z368" s="19">
        <f>IF(AND($Q368,OR(IF($G368="1.輕度",1,0),IF($G368="2.中度",1,0)),IF($K368="部分工時",1,0),IF(AND(基本工資設定!$B$2&gt;$L368,$L368&gt;=基本工資設定!$B$3),1,0)),1,0)</f>
        <v>0</v>
      </c>
      <c r="AA368" s="19">
        <f>IF(AND($Q368,OR(IF($G368="1.輕度",1,0),IF($G368="2.中度",1,0)),IF($K368="部分工時",1,0),IF(基本工資設定!$B$3&gt;$L368,1,0)),1,0)</f>
        <v>0</v>
      </c>
    </row>
    <row r="369" spans="1:27" ht="14.25">
      <c r="A369" s="19">
        <f t="shared" si="5"/>
        <v>367</v>
      </c>
      <c r="B369" s="8"/>
      <c r="C369" s="8"/>
      <c r="D369" s="9"/>
      <c r="E369" s="8"/>
      <c r="F369" s="8"/>
      <c r="G369" s="8"/>
      <c r="H369" s="9"/>
      <c r="I369" s="9"/>
      <c r="J369" s="9"/>
      <c r="K369" s="8"/>
      <c r="L369" s="10"/>
      <c r="M369" s="19" t="b">
        <f t="shared" si="3"/>
        <v>0</v>
      </c>
      <c r="N369" s="19">
        <f>IF(AND($M369,IF($H369&lt;=DATE(身障定額檢核總表!$F$7,身障定額檢核總表!$F$8,1),1,0)),1,0)</f>
        <v>0</v>
      </c>
      <c r="O369" s="19">
        <f>IF(AND(ISBLANK($I369),$M369),1,IF($E369="1.公保",
IF($I369&gt;DATE(身障定額檢核總表!$F$7,身障定額檢核總表!$F$8,1),1,0),
IF($I369&gt;=DATE(身障定額檢核總表!$F$7,身障定額檢核總表!$F$8,1),1,0)))</f>
        <v>0</v>
      </c>
      <c r="P369" s="19">
        <f>IF(AND($M369,IF($J369&lt;=DATE(身障定額檢核總表!$F$7,身障定額檢核總表!$F$8,1),1,0)),1,0)</f>
        <v>0</v>
      </c>
      <c r="Q369" s="19">
        <f t="shared" si="4"/>
        <v>0</v>
      </c>
      <c r="R369" s="19">
        <f>IF(AND($Q369,OR(IF($G369="3.重度",1,0),IF($G369="4.極重度",1,0)),IF($K369="全時",1,0),IF($L369&gt;=基本工資設定!$B$2,1,0)),1,0)</f>
        <v>0</v>
      </c>
      <c r="S369" s="19">
        <f>IF(AND($Q369,OR(IF($G369="3.重度",1,0),IF($G369="4.極重度",1,0)),IF($K369="全時",1,0),IF(基本工資設定!$B$2&gt;$L369,1,0)),1,0)</f>
        <v>0</v>
      </c>
      <c r="T369" s="19">
        <f>IF(AND($Q369,OR(IF($G369="3.重度",1,0),IF($G369="4.極重度",1,0)),IF($K369="部分工時",1,0),IF($L369&gt;=基本工資設定!$B$2,1,0)),1,0)</f>
        <v>0</v>
      </c>
      <c r="U369" s="19">
        <f>IF(AND($Q369,OR(IF($G369="3.重度",1,0),IF($G369="4.極重度",1,0)),IF($K369="部分工時",1,0),IF(AND(基本工資設定!$B$2&gt;$L369,$L369&gt;=基本工資設定!$B$3),1,0)),1,0)</f>
        <v>0</v>
      </c>
      <c r="V369" s="19">
        <f>IF(AND($Q369,OR(IF($G369="3.重度",1,0),IF($G369="4.極重度",1,0)),IF($K369="部分工時",1,0),IF(基本工資設定!$B$3&gt;$L369,1,0)),1,0)</f>
        <v>0</v>
      </c>
      <c r="W369" s="19">
        <f>IF(AND($Q369,OR(IF($G369="1.輕度",1,0),IF($G369="2.中度",1,0)),IF($K369="全時",1,0),IF($L369&gt;=基本工資設定!$B$2,1,0)),1,0)</f>
        <v>0</v>
      </c>
      <c r="X369" s="19">
        <f>IF(AND($Q369,OR(IF($G369="1.輕度",1,0),IF($G369="2.中度",1,0)),IF($K369="全時",1,0),IF(基本工資設定!$B$2&gt;$L369,1,0)),1,0)</f>
        <v>0</v>
      </c>
      <c r="Y369" s="19">
        <f>IF(AND($Q369,OR(IF($G369="1.輕度",1,0),IF($G369="2.中度",1,0)),IF($K369="部分工時",1,0),IF($L369&gt;=基本工資設定!$B$2,1,0)),1,0)</f>
        <v>0</v>
      </c>
      <c r="Z369" s="19">
        <f>IF(AND($Q369,OR(IF($G369="1.輕度",1,0),IF($G369="2.中度",1,0)),IF($K369="部分工時",1,0),IF(AND(基本工資設定!$B$2&gt;$L369,$L369&gt;=基本工資設定!$B$3),1,0)),1,0)</f>
        <v>0</v>
      </c>
      <c r="AA369" s="19">
        <f>IF(AND($Q369,OR(IF($G369="1.輕度",1,0),IF($G369="2.中度",1,0)),IF($K369="部分工時",1,0),IF(基本工資設定!$B$3&gt;$L369,1,0)),1,0)</f>
        <v>0</v>
      </c>
    </row>
    <row r="370" spans="1:27" ht="14.25">
      <c r="A370" s="19">
        <f t="shared" si="5"/>
        <v>368</v>
      </c>
      <c r="B370" s="8"/>
      <c r="C370" s="8"/>
      <c r="D370" s="9"/>
      <c r="E370" s="8"/>
      <c r="F370" s="8"/>
      <c r="G370" s="8"/>
      <c r="H370" s="9"/>
      <c r="I370" s="9"/>
      <c r="J370" s="9"/>
      <c r="K370" s="8"/>
      <c r="L370" s="10"/>
      <c r="M370" s="19" t="b">
        <f t="shared" si="3"/>
        <v>0</v>
      </c>
      <c r="N370" s="19">
        <f>IF(AND($M370,IF($H370&lt;=DATE(身障定額檢核總表!$F$7,身障定額檢核總表!$F$8,1),1,0)),1,0)</f>
        <v>0</v>
      </c>
      <c r="O370" s="19">
        <f>IF(AND(ISBLANK($I370),$M370),1,IF($E370="1.公保",
IF($I370&gt;DATE(身障定額檢核總表!$F$7,身障定額檢核總表!$F$8,1),1,0),
IF($I370&gt;=DATE(身障定額檢核總表!$F$7,身障定額檢核總表!$F$8,1),1,0)))</f>
        <v>0</v>
      </c>
      <c r="P370" s="19">
        <f>IF(AND($M370,IF($J370&lt;=DATE(身障定額檢核總表!$F$7,身障定額檢核總表!$F$8,1),1,0)),1,0)</f>
        <v>0</v>
      </c>
      <c r="Q370" s="19">
        <f t="shared" si="4"/>
        <v>0</v>
      </c>
      <c r="R370" s="19">
        <f>IF(AND($Q370,OR(IF($G370="3.重度",1,0),IF($G370="4.極重度",1,0)),IF($K370="全時",1,0),IF($L370&gt;=基本工資設定!$B$2,1,0)),1,0)</f>
        <v>0</v>
      </c>
      <c r="S370" s="19">
        <f>IF(AND($Q370,OR(IF($G370="3.重度",1,0),IF($G370="4.極重度",1,0)),IF($K370="全時",1,0),IF(基本工資設定!$B$2&gt;$L370,1,0)),1,0)</f>
        <v>0</v>
      </c>
      <c r="T370" s="19">
        <f>IF(AND($Q370,OR(IF($G370="3.重度",1,0),IF($G370="4.極重度",1,0)),IF($K370="部分工時",1,0),IF($L370&gt;=基本工資設定!$B$2,1,0)),1,0)</f>
        <v>0</v>
      </c>
      <c r="U370" s="19">
        <f>IF(AND($Q370,OR(IF($G370="3.重度",1,0),IF($G370="4.極重度",1,0)),IF($K370="部分工時",1,0),IF(AND(基本工資設定!$B$2&gt;$L370,$L370&gt;=基本工資設定!$B$3),1,0)),1,0)</f>
        <v>0</v>
      </c>
      <c r="V370" s="19">
        <f>IF(AND($Q370,OR(IF($G370="3.重度",1,0),IF($G370="4.極重度",1,0)),IF($K370="部分工時",1,0),IF(基本工資設定!$B$3&gt;$L370,1,0)),1,0)</f>
        <v>0</v>
      </c>
      <c r="W370" s="19">
        <f>IF(AND($Q370,OR(IF($G370="1.輕度",1,0),IF($G370="2.中度",1,0)),IF($K370="全時",1,0),IF($L370&gt;=基本工資設定!$B$2,1,0)),1,0)</f>
        <v>0</v>
      </c>
      <c r="X370" s="19">
        <f>IF(AND($Q370,OR(IF($G370="1.輕度",1,0),IF($G370="2.中度",1,0)),IF($K370="全時",1,0),IF(基本工資設定!$B$2&gt;$L370,1,0)),1,0)</f>
        <v>0</v>
      </c>
      <c r="Y370" s="19">
        <f>IF(AND($Q370,OR(IF($G370="1.輕度",1,0),IF($G370="2.中度",1,0)),IF($K370="部分工時",1,0),IF($L370&gt;=基本工資設定!$B$2,1,0)),1,0)</f>
        <v>0</v>
      </c>
      <c r="Z370" s="19">
        <f>IF(AND($Q370,OR(IF($G370="1.輕度",1,0),IF($G370="2.中度",1,0)),IF($K370="部分工時",1,0),IF(AND(基本工資設定!$B$2&gt;$L370,$L370&gt;=基本工資設定!$B$3),1,0)),1,0)</f>
        <v>0</v>
      </c>
      <c r="AA370" s="19">
        <f>IF(AND($Q370,OR(IF($G370="1.輕度",1,0),IF($G370="2.中度",1,0)),IF($K370="部分工時",1,0),IF(基本工資設定!$B$3&gt;$L370,1,0)),1,0)</f>
        <v>0</v>
      </c>
    </row>
    <row r="371" spans="1:27" ht="14.25">
      <c r="A371" s="19">
        <f t="shared" si="5"/>
        <v>369</v>
      </c>
      <c r="B371" s="8"/>
      <c r="C371" s="8"/>
      <c r="D371" s="9"/>
      <c r="E371" s="8"/>
      <c r="F371" s="8"/>
      <c r="G371" s="8"/>
      <c r="H371" s="9"/>
      <c r="I371" s="9"/>
      <c r="J371" s="9"/>
      <c r="K371" s="8"/>
      <c r="L371" s="10"/>
      <c r="M371" s="19" t="b">
        <f t="shared" si="3"/>
        <v>0</v>
      </c>
      <c r="N371" s="19">
        <f>IF(AND($M371,IF($H371&lt;=DATE(身障定額檢核總表!$F$7,身障定額檢核總表!$F$8,1),1,0)),1,0)</f>
        <v>0</v>
      </c>
      <c r="O371" s="19">
        <f>IF(AND(ISBLANK($I371),$M371),1,IF($E371="1.公保",
IF($I371&gt;DATE(身障定額檢核總表!$F$7,身障定額檢核總表!$F$8,1),1,0),
IF($I371&gt;=DATE(身障定額檢核總表!$F$7,身障定額檢核總表!$F$8,1),1,0)))</f>
        <v>0</v>
      </c>
      <c r="P371" s="19">
        <f>IF(AND($M371,IF($J371&lt;=DATE(身障定額檢核總表!$F$7,身障定額檢核總表!$F$8,1),1,0)),1,0)</f>
        <v>0</v>
      </c>
      <c r="Q371" s="19">
        <f t="shared" si="4"/>
        <v>0</v>
      </c>
      <c r="R371" s="19">
        <f>IF(AND($Q371,OR(IF($G371="3.重度",1,0),IF($G371="4.極重度",1,0)),IF($K371="全時",1,0),IF($L371&gt;=基本工資設定!$B$2,1,0)),1,0)</f>
        <v>0</v>
      </c>
      <c r="S371" s="19">
        <f>IF(AND($Q371,OR(IF($G371="3.重度",1,0),IF($G371="4.極重度",1,0)),IF($K371="全時",1,0),IF(基本工資設定!$B$2&gt;$L371,1,0)),1,0)</f>
        <v>0</v>
      </c>
      <c r="T371" s="19">
        <f>IF(AND($Q371,OR(IF($G371="3.重度",1,0),IF($G371="4.極重度",1,0)),IF($K371="部分工時",1,0),IF($L371&gt;=基本工資設定!$B$2,1,0)),1,0)</f>
        <v>0</v>
      </c>
      <c r="U371" s="19">
        <f>IF(AND($Q371,OR(IF($G371="3.重度",1,0),IF($G371="4.極重度",1,0)),IF($K371="部分工時",1,0),IF(AND(基本工資設定!$B$2&gt;$L371,$L371&gt;=基本工資設定!$B$3),1,0)),1,0)</f>
        <v>0</v>
      </c>
      <c r="V371" s="19">
        <f>IF(AND($Q371,OR(IF($G371="3.重度",1,0),IF($G371="4.極重度",1,0)),IF($K371="部分工時",1,0),IF(基本工資設定!$B$3&gt;$L371,1,0)),1,0)</f>
        <v>0</v>
      </c>
      <c r="W371" s="19">
        <f>IF(AND($Q371,OR(IF($G371="1.輕度",1,0),IF($G371="2.中度",1,0)),IF($K371="全時",1,0),IF($L371&gt;=基本工資設定!$B$2,1,0)),1,0)</f>
        <v>0</v>
      </c>
      <c r="X371" s="19">
        <f>IF(AND($Q371,OR(IF($G371="1.輕度",1,0),IF($G371="2.中度",1,0)),IF($K371="全時",1,0),IF(基本工資設定!$B$2&gt;$L371,1,0)),1,0)</f>
        <v>0</v>
      </c>
      <c r="Y371" s="19">
        <f>IF(AND($Q371,OR(IF($G371="1.輕度",1,0),IF($G371="2.中度",1,0)),IF($K371="部分工時",1,0),IF($L371&gt;=基本工資設定!$B$2,1,0)),1,0)</f>
        <v>0</v>
      </c>
      <c r="Z371" s="19">
        <f>IF(AND($Q371,OR(IF($G371="1.輕度",1,0),IF($G371="2.中度",1,0)),IF($K371="部分工時",1,0),IF(AND(基本工資設定!$B$2&gt;$L371,$L371&gt;=基本工資設定!$B$3),1,0)),1,0)</f>
        <v>0</v>
      </c>
      <c r="AA371" s="19">
        <f>IF(AND($Q371,OR(IF($G371="1.輕度",1,0),IF($G371="2.中度",1,0)),IF($K371="部分工時",1,0),IF(基本工資設定!$B$3&gt;$L371,1,0)),1,0)</f>
        <v>0</v>
      </c>
    </row>
    <row r="372" spans="1:27" ht="14.25">
      <c r="A372" s="19">
        <f t="shared" si="5"/>
        <v>370</v>
      </c>
      <c r="B372" s="8"/>
      <c r="C372" s="8"/>
      <c r="D372" s="9"/>
      <c r="E372" s="8"/>
      <c r="F372" s="8"/>
      <c r="G372" s="8"/>
      <c r="H372" s="9"/>
      <c r="I372" s="9"/>
      <c r="J372" s="9"/>
      <c r="K372" s="8"/>
      <c r="L372" s="10"/>
      <c r="M372" s="19" t="b">
        <f t="shared" si="3"/>
        <v>0</v>
      </c>
      <c r="N372" s="19">
        <f>IF(AND($M372,IF($H372&lt;=DATE(身障定額檢核總表!$F$7,身障定額檢核總表!$F$8,1),1,0)),1,0)</f>
        <v>0</v>
      </c>
      <c r="O372" s="19">
        <f>IF(AND(ISBLANK($I372),$M372),1,IF($E372="1.公保",
IF($I372&gt;DATE(身障定額檢核總表!$F$7,身障定額檢核總表!$F$8,1),1,0),
IF($I372&gt;=DATE(身障定額檢核總表!$F$7,身障定額檢核總表!$F$8,1),1,0)))</f>
        <v>0</v>
      </c>
      <c r="P372" s="19">
        <f>IF(AND($M372,IF($J372&lt;=DATE(身障定額檢核總表!$F$7,身障定額檢核總表!$F$8,1),1,0)),1,0)</f>
        <v>0</v>
      </c>
      <c r="Q372" s="19">
        <f t="shared" si="4"/>
        <v>0</v>
      </c>
      <c r="R372" s="19">
        <f>IF(AND($Q372,OR(IF($G372="3.重度",1,0),IF($G372="4.極重度",1,0)),IF($K372="全時",1,0),IF($L372&gt;=基本工資設定!$B$2,1,0)),1,0)</f>
        <v>0</v>
      </c>
      <c r="S372" s="19">
        <f>IF(AND($Q372,OR(IF($G372="3.重度",1,0),IF($G372="4.極重度",1,0)),IF($K372="全時",1,0),IF(基本工資設定!$B$2&gt;$L372,1,0)),1,0)</f>
        <v>0</v>
      </c>
      <c r="T372" s="19">
        <f>IF(AND($Q372,OR(IF($G372="3.重度",1,0),IF($G372="4.極重度",1,0)),IF($K372="部分工時",1,0),IF($L372&gt;=基本工資設定!$B$2,1,0)),1,0)</f>
        <v>0</v>
      </c>
      <c r="U372" s="19">
        <f>IF(AND($Q372,OR(IF($G372="3.重度",1,0),IF($G372="4.極重度",1,0)),IF($K372="部分工時",1,0),IF(AND(基本工資設定!$B$2&gt;$L372,$L372&gt;=基本工資設定!$B$3),1,0)),1,0)</f>
        <v>0</v>
      </c>
      <c r="V372" s="19">
        <f>IF(AND($Q372,OR(IF($G372="3.重度",1,0),IF($G372="4.極重度",1,0)),IF($K372="部分工時",1,0),IF(基本工資設定!$B$3&gt;$L372,1,0)),1,0)</f>
        <v>0</v>
      </c>
      <c r="W372" s="19">
        <f>IF(AND($Q372,OR(IF($G372="1.輕度",1,0),IF($G372="2.中度",1,0)),IF($K372="全時",1,0),IF($L372&gt;=基本工資設定!$B$2,1,0)),1,0)</f>
        <v>0</v>
      </c>
      <c r="X372" s="19">
        <f>IF(AND($Q372,OR(IF($G372="1.輕度",1,0),IF($G372="2.中度",1,0)),IF($K372="全時",1,0),IF(基本工資設定!$B$2&gt;$L372,1,0)),1,0)</f>
        <v>0</v>
      </c>
      <c r="Y372" s="19">
        <f>IF(AND($Q372,OR(IF($G372="1.輕度",1,0),IF($G372="2.中度",1,0)),IF($K372="部分工時",1,0),IF($L372&gt;=基本工資設定!$B$2,1,0)),1,0)</f>
        <v>0</v>
      </c>
      <c r="Z372" s="19">
        <f>IF(AND($Q372,OR(IF($G372="1.輕度",1,0),IF($G372="2.中度",1,0)),IF($K372="部分工時",1,0),IF(AND(基本工資設定!$B$2&gt;$L372,$L372&gt;=基本工資設定!$B$3),1,0)),1,0)</f>
        <v>0</v>
      </c>
      <c r="AA372" s="19">
        <f>IF(AND($Q372,OR(IF($G372="1.輕度",1,0),IF($G372="2.中度",1,0)),IF($K372="部分工時",1,0),IF(基本工資設定!$B$3&gt;$L372,1,0)),1,0)</f>
        <v>0</v>
      </c>
    </row>
    <row r="373" spans="1:27" ht="14.25">
      <c r="A373" s="19">
        <f t="shared" si="5"/>
        <v>371</v>
      </c>
      <c r="B373" s="8"/>
      <c r="C373" s="8"/>
      <c r="D373" s="9"/>
      <c r="E373" s="8"/>
      <c r="F373" s="8"/>
      <c r="G373" s="8"/>
      <c r="H373" s="9"/>
      <c r="I373" s="9"/>
      <c r="J373" s="9"/>
      <c r="K373" s="8"/>
      <c r="L373" s="10"/>
      <c r="M373" s="19" t="b">
        <f t="shared" si="3"/>
        <v>0</v>
      </c>
      <c r="N373" s="19">
        <f>IF(AND($M373,IF($H373&lt;=DATE(身障定額檢核總表!$F$7,身障定額檢核總表!$F$8,1),1,0)),1,0)</f>
        <v>0</v>
      </c>
      <c r="O373" s="19">
        <f>IF(AND(ISBLANK($I373),$M373),1,IF($E373="1.公保",
IF($I373&gt;DATE(身障定額檢核總表!$F$7,身障定額檢核總表!$F$8,1),1,0),
IF($I373&gt;=DATE(身障定額檢核總表!$F$7,身障定額檢核總表!$F$8,1),1,0)))</f>
        <v>0</v>
      </c>
      <c r="P373" s="19">
        <f>IF(AND($M373,IF($J373&lt;=DATE(身障定額檢核總表!$F$7,身障定額檢核總表!$F$8,1),1,0)),1,0)</f>
        <v>0</v>
      </c>
      <c r="Q373" s="19">
        <f t="shared" si="4"/>
        <v>0</v>
      </c>
      <c r="R373" s="19">
        <f>IF(AND($Q373,OR(IF($G373="3.重度",1,0),IF($G373="4.極重度",1,0)),IF($K373="全時",1,0),IF($L373&gt;=基本工資設定!$B$2,1,0)),1,0)</f>
        <v>0</v>
      </c>
      <c r="S373" s="19">
        <f>IF(AND($Q373,OR(IF($G373="3.重度",1,0),IF($G373="4.極重度",1,0)),IF($K373="全時",1,0),IF(基本工資設定!$B$2&gt;$L373,1,0)),1,0)</f>
        <v>0</v>
      </c>
      <c r="T373" s="19">
        <f>IF(AND($Q373,OR(IF($G373="3.重度",1,0),IF($G373="4.極重度",1,0)),IF($K373="部分工時",1,0),IF($L373&gt;=基本工資設定!$B$2,1,0)),1,0)</f>
        <v>0</v>
      </c>
      <c r="U373" s="19">
        <f>IF(AND($Q373,OR(IF($G373="3.重度",1,0),IF($G373="4.極重度",1,0)),IF($K373="部分工時",1,0),IF(AND(基本工資設定!$B$2&gt;$L373,$L373&gt;=基本工資設定!$B$3),1,0)),1,0)</f>
        <v>0</v>
      </c>
      <c r="V373" s="19">
        <f>IF(AND($Q373,OR(IF($G373="3.重度",1,0),IF($G373="4.極重度",1,0)),IF($K373="部分工時",1,0),IF(基本工資設定!$B$3&gt;$L373,1,0)),1,0)</f>
        <v>0</v>
      </c>
      <c r="W373" s="19">
        <f>IF(AND($Q373,OR(IF($G373="1.輕度",1,0),IF($G373="2.中度",1,0)),IF($K373="全時",1,0),IF($L373&gt;=基本工資設定!$B$2,1,0)),1,0)</f>
        <v>0</v>
      </c>
      <c r="X373" s="19">
        <f>IF(AND($Q373,OR(IF($G373="1.輕度",1,0),IF($G373="2.中度",1,0)),IF($K373="全時",1,0),IF(基本工資設定!$B$2&gt;$L373,1,0)),1,0)</f>
        <v>0</v>
      </c>
      <c r="Y373" s="19">
        <f>IF(AND($Q373,OR(IF($G373="1.輕度",1,0),IF($G373="2.中度",1,0)),IF($K373="部分工時",1,0),IF($L373&gt;=基本工資設定!$B$2,1,0)),1,0)</f>
        <v>0</v>
      </c>
      <c r="Z373" s="19">
        <f>IF(AND($Q373,OR(IF($G373="1.輕度",1,0),IF($G373="2.中度",1,0)),IF($K373="部分工時",1,0),IF(AND(基本工資設定!$B$2&gt;$L373,$L373&gt;=基本工資設定!$B$3),1,0)),1,0)</f>
        <v>0</v>
      </c>
      <c r="AA373" s="19">
        <f>IF(AND($Q373,OR(IF($G373="1.輕度",1,0),IF($G373="2.中度",1,0)),IF($K373="部分工時",1,0),IF(基本工資設定!$B$3&gt;$L373,1,0)),1,0)</f>
        <v>0</v>
      </c>
    </row>
    <row r="374" spans="1:27" ht="14.25">
      <c r="A374" s="19">
        <f t="shared" si="5"/>
        <v>372</v>
      </c>
      <c r="B374" s="8"/>
      <c r="C374" s="8"/>
      <c r="D374" s="9"/>
      <c r="E374" s="8"/>
      <c r="F374" s="8"/>
      <c r="G374" s="8"/>
      <c r="H374" s="9"/>
      <c r="I374" s="9"/>
      <c r="J374" s="9"/>
      <c r="K374" s="8"/>
      <c r="L374" s="10"/>
      <c r="M374" s="19" t="b">
        <f t="shared" si="3"/>
        <v>0</v>
      </c>
      <c r="N374" s="19">
        <f>IF(AND($M374,IF($H374&lt;=DATE(身障定額檢核總表!$F$7,身障定額檢核總表!$F$8,1),1,0)),1,0)</f>
        <v>0</v>
      </c>
      <c r="O374" s="19">
        <f>IF(AND(ISBLANK($I374),$M374),1,IF($E374="1.公保",
IF($I374&gt;DATE(身障定額檢核總表!$F$7,身障定額檢核總表!$F$8,1),1,0),
IF($I374&gt;=DATE(身障定額檢核總表!$F$7,身障定額檢核總表!$F$8,1),1,0)))</f>
        <v>0</v>
      </c>
      <c r="P374" s="19">
        <f>IF(AND($M374,IF($J374&lt;=DATE(身障定額檢核總表!$F$7,身障定額檢核總表!$F$8,1),1,0)),1,0)</f>
        <v>0</v>
      </c>
      <c r="Q374" s="19">
        <f t="shared" si="4"/>
        <v>0</v>
      </c>
      <c r="R374" s="19">
        <f>IF(AND($Q374,OR(IF($G374="3.重度",1,0),IF($G374="4.極重度",1,0)),IF($K374="全時",1,0),IF($L374&gt;=基本工資設定!$B$2,1,0)),1,0)</f>
        <v>0</v>
      </c>
      <c r="S374" s="19">
        <f>IF(AND($Q374,OR(IF($G374="3.重度",1,0),IF($G374="4.極重度",1,0)),IF($K374="全時",1,0),IF(基本工資設定!$B$2&gt;$L374,1,0)),1,0)</f>
        <v>0</v>
      </c>
      <c r="T374" s="19">
        <f>IF(AND($Q374,OR(IF($G374="3.重度",1,0),IF($G374="4.極重度",1,0)),IF($K374="部分工時",1,0),IF($L374&gt;=基本工資設定!$B$2,1,0)),1,0)</f>
        <v>0</v>
      </c>
      <c r="U374" s="19">
        <f>IF(AND($Q374,OR(IF($G374="3.重度",1,0),IF($G374="4.極重度",1,0)),IF($K374="部分工時",1,0),IF(AND(基本工資設定!$B$2&gt;$L374,$L374&gt;=基本工資設定!$B$3),1,0)),1,0)</f>
        <v>0</v>
      </c>
      <c r="V374" s="19">
        <f>IF(AND($Q374,OR(IF($G374="3.重度",1,0),IF($G374="4.極重度",1,0)),IF($K374="部分工時",1,0),IF(基本工資設定!$B$3&gt;$L374,1,0)),1,0)</f>
        <v>0</v>
      </c>
      <c r="W374" s="19">
        <f>IF(AND($Q374,OR(IF($G374="1.輕度",1,0),IF($G374="2.中度",1,0)),IF($K374="全時",1,0),IF($L374&gt;=基本工資設定!$B$2,1,0)),1,0)</f>
        <v>0</v>
      </c>
      <c r="X374" s="19">
        <f>IF(AND($Q374,OR(IF($G374="1.輕度",1,0),IF($G374="2.中度",1,0)),IF($K374="全時",1,0),IF(基本工資設定!$B$2&gt;$L374,1,0)),1,0)</f>
        <v>0</v>
      </c>
      <c r="Y374" s="19">
        <f>IF(AND($Q374,OR(IF($G374="1.輕度",1,0),IF($G374="2.中度",1,0)),IF($K374="部分工時",1,0),IF($L374&gt;=基本工資設定!$B$2,1,0)),1,0)</f>
        <v>0</v>
      </c>
      <c r="Z374" s="19">
        <f>IF(AND($Q374,OR(IF($G374="1.輕度",1,0),IF($G374="2.中度",1,0)),IF($K374="部分工時",1,0),IF(AND(基本工資設定!$B$2&gt;$L374,$L374&gt;=基本工資設定!$B$3),1,0)),1,0)</f>
        <v>0</v>
      </c>
      <c r="AA374" s="19">
        <f>IF(AND($Q374,OR(IF($G374="1.輕度",1,0),IF($G374="2.中度",1,0)),IF($K374="部分工時",1,0),IF(基本工資設定!$B$3&gt;$L374,1,0)),1,0)</f>
        <v>0</v>
      </c>
    </row>
    <row r="375" spans="1:27" ht="14.25">
      <c r="A375" s="19">
        <f t="shared" si="5"/>
        <v>373</v>
      </c>
      <c r="B375" s="8"/>
      <c r="C375" s="8"/>
      <c r="D375" s="9"/>
      <c r="E375" s="8"/>
      <c r="F375" s="8"/>
      <c r="G375" s="8"/>
      <c r="H375" s="9"/>
      <c r="I375" s="9"/>
      <c r="J375" s="9"/>
      <c r="K375" s="8"/>
      <c r="L375" s="10"/>
      <c r="M375" s="19" t="b">
        <f t="shared" si="3"/>
        <v>0</v>
      </c>
      <c r="N375" s="19">
        <f>IF(AND($M375,IF($H375&lt;=DATE(身障定額檢核總表!$F$7,身障定額檢核總表!$F$8,1),1,0)),1,0)</f>
        <v>0</v>
      </c>
      <c r="O375" s="19">
        <f>IF(AND(ISBLANK($I375),$M375),1,IF($E375="1.公保",
IF($I375&gt;DATE(身障定額檢核總表!$F$7,身障定額檢核總表!$F$8,1),1,0),
IF($I375&gt;=DATE(身障定額檢核總表!$F$7,身障定額檢核總表!$F$8,1),1,0)))</f>
        <v>0</v>
      </c>
      <c r="P375" s="19">
        <f>IF(AND($M375,IF($J375&lt;=DATE(身障定額檢核總表!$F$7,身障定額檢核總表!$F$8,1),1,0)),1,0)</f>
        <v>0</v>
      </c>
      <c r="Q375" s="19">
        <f t="shared" si="4"/>
        <v>0</v>
      </c>
      <c r="R375" s="19">
        <f>IF(AND($Q375,OR(IF($G375="3.重度",1,0),IF($G375="4.極重度",1,0)),IF($K375="全時",1,0),IF($L375&gt;=基本工資設定!$B$2,1,0)),1,0)</f>
        <v>0</v>
      </c>
      <c r="S375" s="19">
        <f>IF(AND($Q375,OR(IF($G375="3.重度",1,0),IF($G375="4.極重度",1,0)),IF($K375="全時",1,0),IF(基本工資設定!$B$2&gt;$L375,1,0)),1,0)</f>
        <v>0</v>
      </c>
      <c r="T375" s="19">
        <f>IF(AND($Q375,OR(IF($G375="3.重度",1,0),IF($G375="4.極重度",1,0)),IF($K375="部分工時",1,0),IF($L375&gt;=基本工資設定!$B$2,1,0)),1,0)</f>
        <v>0</v>
      </c>
      <c r="U375" s="19">
        <f>IF(AND($Q375,OR(IF($G375="3.重度",1,0),IF($G375="4.極重度",1,0)),IF($K375="部分工時",1,0),IF(AND(基本工資設定!$B$2&gt;$L375,$L375&gt;=基本工資設定!$B$3),1,0)),1,0)</f>
        <v>0</v>
      </c>
      <c r="V375" s="19">
        <f>IF(AND($Q375,OR(IF($G375="3.重度",1,0),IF($G375="4.極重度",1,0)),IF($K375="部分工時",1,0),IF(基本工資設定!$B$3&gt;$L375,1,0)),1,0)</f>
        <v>0</v>
      </c>
      <c r="W375" s="19">
        <f>IF(AND($Q375,OR(IF($G375="1.輕度",1,0),IF($G375="2.中度",1,0)),IF($K375="全時",1,0),IF($L375&gt;=基本工資設定!$B$2,1,0)),1,0)</f>
        <v>0</v>
      </c>
      <c r="X375" s="19">
        <f>IF(AND($Q375,OR(IF($G375="1.輕度",1,0),IF($G375="2.中度",1,0)),IF($K375="全時",1,0),IF(基本工資設定!$B$2&gt;$L375,1,0)),1,0)</f>
        <v>0</v>
      </c>
      <c r="Y375" s="19">
        <f>IF(AND($Q375,OR(IF($G375="1.輕度",1,0),IF($G375="2.中度",1,0)),IF($K375="部分工時",1,0),IF($L375&gt;=基本工資設定!$B$2,1,0)),1,0)</f>
        <v>0</v>
      </c>
      <c r="Z375" s="19">
        <f>IF(AND($Q375,OR(IF($G375="1.輕度",1,0),IF($G375="2.中度",1,0)),IF($K375="部分工時",1,0),IF(AND(基本工資設定!$B$2&gt;$L375,$L375&gt;=基本工資設定!$B$3),1,0)),1,0)</f>
        <v>0</v>
      </c>
      <c r="AA375" s="19">
        <f>IF(AND($Q375,OR(IF($G375="1.輕度",1,0),IF($G375="2.中度",1,0)),IF($K375="部分工時",1,0),IF(基本工資設定!$B$3&gt;$L375,1,0)),1,0)</f>
        <v>0</v>
      </c>
    </row>
    <row r="376" spans="1:27" ht="14.25">
      <c r="A376" s="19">
        <f t="shared" si="5"/>
        <v>374</v>
      </c>
      <c r="B376" s="8"/>
      <c r="C376" s="8"/>
      <c r="D376" s="9"/>
      <c r="E376" s="8"/>
      <c r="F376" s="8"/>
      <c r="G376" s="8"/>
      <c r="H376" s="9"/>
      <c r="I376" s="9"/>
      <c r="J376" s="9"/>
      <c r="K376" s="8"/>
      <c r="L376" s="10"/>
      <c r="M376" s="19" t="b">
        <f t="shared" si="3"/>
        <v>0</v>
      </c>
      <c r="N376" s="19">
        <f>IF(AND($M376,IF($H376&lt;=DATE(身障定額檢核總表!$F$7,身障定額檢核總表!$F$8,1),1,0)),1,0)</f>
        <v>0</v>
      </c>
      <c r="O376" s="19">
        <f>IF(AND(ISBLANK($I376),$M376),1,IF($E376="1.公保",
IF($I376&gt;DATE(身障定額檢核總表!$F$7,身障定額檢核總表!$F$8,1),1,0),
IF($I376&gt;=DATE(身障定額檢核總表!$F$7,身障定額檢核總表!$F$8,1),1,0)))</f>
        <v>0</v>
      </c>
      <c r="P376" s="19">
        <f>IF(AND($M376,IF($J376&lt;=DATE(身障定額檢核總表!$F$7,身障定額檢核總表!$F$8,1),1,0)),1,0)</f>
        <v>0</v>
      </c>
      <c r="Q376" s="19">
        <f t="shared" si="4"/>
        <v>0</v>
      </c>
      <c r="R376" s="19">
        <f>IF(AND($Q376,OR(IF($G376="3.重度",1,0),IF($G376="4.極重度",1,0)),IF($K376="全時",1,0),IF($L376&gt;=基本工資設定!$B$2,1,0)),1,0)</f>
        <v>0</v>
      </c>
      <c r="S376" s="19">
        <f>IF(AND($Q376,OR(IF($G376="3.重度",1,0),IF($G376="4.極重度",1,0)),IF($K376="全時",1,0),IF(基本工資設定!$B$2&gt;$L376,1,0)),1,0)</f>
        <v>0</v>
      </c>
      <c r="T376" s="19">
        <f>IF(AND($Q376,OR(IF($G376="3.重度",1,0),IF($G376="4.極重度",1,0)),IF($K376="部分工時",1,0),IF($L376&gt;=基本工資設定!$B$2,1,0)),1,0)</f>
        <v>0</v>
      </c>
      <c r="U376" s="19">
        <f>IF(AND($Q376,OR(IF($G376="3.重度",1,0),IF($G376="4.極重度",1,0)),IF($K376="部分工時",1,0),IF(AND(基本工資設定!$B$2&gt;$L376,$L376&gt;=基本工資設定!$B$3),1,0)),1,0)</f>
        <v>0</v>
      </c>
      <c r="V376" s="19">
        <f>IF(AND($Q376,OR(IF($G376="3.重度",1,0),IF($G376="4.極重度",1,0)),IF($K376="部分工時",1,0),IF(基本工資設定!$B$3&gt;$L376,1,0)),1,0)</f>
        <v>0</v>
      </c>
      <c r="W376" s="19">
        <f>IF(AND($Q376,OR(IF($G376="1.輕度",1,0),IF($G376="2.中度",1,0)),IF($K376="全時",1,0),IF($L376&gt;=基本工資設定!$B$2,1,0)),1,0)</f>
        <v>0</v>
      </c>
      <c r="X376" s="19">
        <f>IF(AND($Q376,OR(IF($G376="1.輕度",1,0),IF($G376="2.中度",1,0)),IF($K376="全時",1,0),IF(基本工資設定!$B$2&gt;$L376,1,0)),1,0)</f>
        <v>0</v>
      </c>
      <c r="Y376" s="19">
        <f>IF(AND($Q376,OR(IF($G376="1.輕度",1,0),IF($G376="2.中度",1,0)),IF($K376="部分工時",1,0),IF($L376&gt;=基本工資設定!$B$2,1,0)),1,0)</f>
        <v>0</v>
      </c>
      <c r="Z376" s="19">
        <f>IF(AND($Q376,OR(IF($G376="1.輕度",1,0),IF($G376="2.中度",1,0)),IF($K376="部分工時",1,0),IF(AND(基本工資設定!$B$2&gt;$L376,$L376&gt;=基本工資設定!$B$3),1,0)),1,0)</f>
        <v>0</v>
      </c>
      <c r="AA376" s="19">
        <f>IF(AND($Q376,OR(IF($G376="1.輕度",1,0),IF($G376="2.中度",1,0)),IF($K376="部分工時",1,0),IF(基本工資設定!$B$3&gt;$L376,1,0)),1,0)</f>
        <v>0</v>
      </c>
    </row>
    <row r="377" spans="1:27" ht="14.25">
      <c r="A377" s="19">
        <f t="shared" si="5"/>
        <v>375</v>
      </c>
      <c r="B377" s="8"/>
      <c r="C377" s="8"/>
      <c r="D377" s="9"/>
      <c r="E377" s="8"/>
      <c r="F377" s="8"/>
      <c r="G377" s="8"/>
      <c r="H377" s="9"/>
      <c r="I377" s="9"/>
      <c r="J377" s="9"/>
      <c r="K377" s="8"/>
      <c r="L377" s="10"/>
      <c r="M377" s="19" t="b">
        <f t="shared" si="3"/>
        <v>0</v>
      </c>
      <c r="N377" s="19">
        <f>IF(AND($M377,IF($H377&lt;=DATE(身障定額檢核總表!$F$7,身障定額檢核總表!$F$8,1),1,0)),1,0)</f>
        <v>0</v>
      </c>
      <c r="O377" s="19">
        <f>IF(AND(ISBLANK($I377),$M377),1,IF($E377="1.公保",
IF($I377&gt;DATE(身障定額檢核總表!$F$7,身障定額檢核總表!$F$8,1),1,0),
IF($I377&gt;=DATE(身障定額檢核總表!$F$7,身障定額檢核總表!$F$8,1),1,0)))</f>
        <v>0</v>
      </c>
      <c r="P377" s="19">
        <f>IF(AND($M377,IF($J377&lt;=DATE(身障定額檢核總表!$F$7,身障定額檢核總表!$F$8,1),1,0)),1,0)</f>
        <v>0</v>
      </c>
      <c r="Q377" s="19">
        <f t="shared" si="4"/>
        <v>0</v>
      </c>
      <c r="R377" s="19">
        <f>IF(AND($Q377,OR(IF($G377="3.重度",1,0),IF($G377="4.極重度",1,0)),IF($K377="全時",1,0),IF($L377&gt;=基本工資設定!$B$2,1,0)),1,0)</f>
        <v>0</v>
      </c>
      <c r="S377" s="19">
        <f>IF(AND($Q377,OR(IF($G377="3.重度",1,0),IF($G377="4.極重度",1,0)),IF($K377="全時",1,0),IF(基本工資設定!$B$2&gt;$L377,1,0)),1,0)</f>
        <v>0</v>
      </c>
      <c r="T377" s="19">
        <f>IF(AND($Q377,OR(IF($G377="3.重度",1,0),IF($G377="4.極重度",1,0)),IF($K377="部分工時",1,0),IF($L377&gt;=基本工資設定!$B$2,1,0)),1,0)</f>
        <v>0</v>
      </c>
      <c r="U377" s="19">
        <f>IF(AND($Q377,OR(IF($G377="3.重度",1,0),IF($G377="4.極重度",1,0)),IF($K377="部分工時",1,0),IF(AND(基本工資設定!$B$2&gt;$L377,$L377&gt;=基本工資設定!$B$3),1,0)),1,0)</f>
        <v>0</v>
      </c>
      <c r="V377" s="19">
        <f>IF(AND($Q377,OR(IF($G377="3.重度",1,0),IF($G377="4.極重度",1,0)),IF($K377="部分工時",1,0),IF(基本工資設定!$B$3&gt;$L377,1,0)),1,0)</f>
        <v>0</v>
      </c>
      <c r="W377" s="19">
        <f>IF(AND($Q377,OR(IF($G377="1.輕度",1,0),IF($G377="2.中度",1,0)),IF($K377="全時",1,0),IF($L377&gt;=基本工資設定!$B$2,1,0)),1,0)</f>
        <v>0</v>
      </c>
      <c r="X377" s="19">
        <f>IF(AND($Q377,OR(IF($G377="1.輕度",1,0),IF($G377="2.中度",1,0)),IF($K377="全時",1,0),IF(基本工資設定!$B$2&gt;$L377,1,0)),1,0)</f>
        <v>0</v>
      </c>
      <c r="Y377" s="19">
        <f>IF(AND($Q377,OR(IF($G377="1.輕度",1,0),IF($G377="2.中度",1,0)),IF($K377="部分工時",1,0),IF($L377&gt;=基本工資設定!$B$2,1,0)),1,0)</f>
        <v>0</v>
      </c>
      <c r="Z377" s="19">
        <f>IF(AND($Q377,OR(IF($G377="1.輕度",1,0),IF($G377="2.中度",1,0)),IF($K377="部分工時",1,0),IF(AND(基本工資設定!$B$2&gt;$L377,$L377&gt;=基本工資設定!$B$3),1,0)),1,0)</f>
        <v>0</v>
      </c>
      <c r="AA377" s="19">
        <f>IF(AND($Q377,OR(IF($G377="1.輕度",1,0),IF($G377="2.中度",1,0)),IF($K377="部分工時",1,0),IF(基本工資設定!$B$3&gt;$L377,1,0)),1,0)</f>
        <v>0</v>
      </c>
    </row>
    <row r="378" spans="1:27" ht="14.25">
      <c r="A378" s="19">
        <f t="shared" si="5"/>
        <v>376</v>
      </c>
      <c r="B378" s="8"/>
      <c r="C378" s="8"/>
      <c r="D378" s="9"/>
      <c r="E378" s="8"/>
      <c r="F378" s="8"/>
      <c r="G378" s="8"/>
      <c r="H378" s="9"/>
      <c r="I378" s="9"/>
      <c r="J378" s="9"/>
      <c r="K378" s="8"/>
      <c r="L378" s="10"/>
      <c r="M378" s="19" t="b">
        <f t="shared" si="3"/>
        <v>0</v>
      </c>
      <c r="N378" s="19">
        <f>IF(AND($M378,IF($H378&lt;=DATE(身障定額檢核總表!$F$7,身障定額檢核總表!$F$8,1),1,0)),1,0)</f>
        <v>0</v>
      </c>
      <c r="O378" s="19">
        <f>IF(AND(ISBLANK($I378),$M378),1,IF($E378="1.公保",
IF($I378&gt;DATE(身障定額檢核總表!$F$7,身障定額檢核總表!$F$8,1),1,0),
IF($I378&gt;=DATE(身障定額檢核總表!$F$7,身障定額檢核總表!$F$8,1),1,0)))</f>
        <v>0</v>
      </c>
      <c r="P378" s="19">
        <f>IF(AND($M378,IF($J378&lt;=DATE(身障定額檢核總表!$F$7,身障定額檢核總表!$F$8,1),1,0)),1,0)</f>
        <v>0</v>
      </c>
      <c r="Q378" s="19">
        <f t="shared" si="4"/>
        <v>0</v>
      </c>
      <c r="R378" s="19">
        <f>IF(AND($Q378,OR(IF($G378="3.重度",1,0),IF($G378="4.極重度",1,0)),IF($K378="全時",1,0),IF($L378&gt;=基本工資設定!$B$2,1,0)),1,0)</f>
        <v>0</v>
      </c>
      <c r="S378" s="19">
        <f>IF(AND($Q378,OR(IF($G378="3.重度",1,0),IF($G378="4.極重度",1,0)),IF($K378="全時",1,0),IF(基本工資設定!$B$2&gt;$L378,1,0)),1,0)</f>
        <v>0</v>
      </c>
      <c r="T378" s="19">
        <f>IF(AND($Q378,OR(IF($G378="3.重度",1,0),IF($G378="4.極重度",1,0)),IF($K378="部分工時",1,0),IF($L378&gt;=基本工資設定!$B$2,1,0)),1,0)</f>
        <v>0</v>
      </c>
      <c r="U378" s="19">
        <f>IF(AND($Q378,OR(IF($G378="3.重度",1,0),IF($G378="4.極重度",1,0)),IF($K378="部分工時",1,0),IF(AND(基本工資設定!$B$2&gt;$L378,$L378&gt;=基本工資設定!$B$3),1,0)),1,0)</f>
        <v>0</v>
      </c>
      <c r="V378" s="19">
        <f>IF(AND($Q378,OR(IF($G378="3.重度",1,0),IF($G378="4.極重度",1,0)),IF($K378="部分工時",1,0),IF(基本工資設定!$B$3&gt;$L378,1,0)),1,0)</f>
        <v>0</v>
      </c>
      <c r="W378" s="19">
        <f>IF(AND($Q378,OR(IF($G378="1.輕度",1,0),IF($G378="2.中度",1,0)),IF($K378="全時",1,0),IF($L378&gt;=基本工資設定!$B$2,1,0)),1,0)</f>
        <v>0</v>
      </c>
      <c r="X378" s="19">
        <f>IF(AND($Q378,OR(IF($G378="1.輕度",1,0),IF($G378="2.中度",1,0)),IF($K378="全時",1,0),IF(基本工資設定!$B$2&gt;$L378,1,0)),1,0)</f>
        <v>0</v>
      </c>
      <c r="Y378" s="19">
        <f>IF(AND($Q378,OR(IF($G378="1.輕度",1,0),IF($G378="2.中度",1,0)),IF($K378="部分工時",1,0),IF($L378&gt;=基本工資設定!$B$2,1,0)),1,0)</f>
        <v>0</v>
      </c>
      <c r="Z378" s="19">
        <f>IF(AND($Q378,OR(IF($G378="1.輕度",1,0),IF($G378="2.中度",1,0)),IF($K378="部分工時",1,0),IF(AND(基本工資設定!$B$2&gt;$L378,$L378&gt;=基本工資設定!$B$3),1,0)),1,0)</f>
        <v>0</v>
      </c>
      <c r="AA378" s="19">
        <f>IF(AND($Q378,OR(IF($G378="1.輕度",1,0),IF($G378="2.中度",1,0)),IF($K378="部分工時",1,0),IF(基本工資設定!$B$3&gt;$L378,1,0)),1,0)</f>
        <v>0</v>
      </c>
    </row>
    <row r="379" spans="1:27" ht="14.25">
      <c r="A379" s="19">
        <f t="shared" si="5"/>
        <v>377</v>
      </c>
      <c r="B379" s="8"/>
      <c r="C379" s="8"/>
      <c r="D379" s="9"/>
      <c r="E379" s="8"/>
      <c r="F379" s="8"/>
      <c r="G379" s="8"/>
      <c r="H379" s="9"/>
      <c r="I379" s="9"/>
      <c r="J379" s="9"/>
      <c r="K379" s="8"/>
      <c r="L379" s="10"/>
      <c r="M379" s="19" t="b">
        <f t="shared" si="3"/>
        <v>0</v>
      </c>
      <c r="N379" s="19">
        <f>IF(AND($M379,IF($H379&lt;=DATE(身障定額檢核總表!$F$7,身障定額檢核總表!$F$8,1),1,0)),1,0)</f>
        <v>0</v>
      </c>
      <c r="O379" s="19">
        <f>IF(AND(ISBLANK($I379),$M379),1,IF($E379="1.公保",
IF($I379&gt;DATE(身障定額檢核總表!$F$7,身障定額檢核總表!$F$8,1),1,0),
IF($I379&gt;=DATE(身障定額檢核總表!$F$7,身障定額檢核總表!$F$8,1),1,0)))</f>
        <v>0</v>
      </c>
      <c r="P379" s="19">
        <f>IF(AND($M379,IF($J379&lt;=DATE(身障定額檢核總表!$F$7,身障定額檢核總表!$F$8,1),1,0)),1,0)</f>
        <v>0</v>
      </c>
      <c r="Q379" s="19">
        <f t="shared" si="4"/>
        <v>0</v>
      </c>
      <c r="R379" s="19">
        <f>IF(AND($Q379,OR(IF($G379="3.重度",1,0),IF($G379="4.極重度",1,0)),IF($K379="全時",1,0),IF($L379&gt;=基本工資設定!$B$2,1,0)),1,0)</f>
        <v>0</v>
      </c>
      <c r="S379" s="19">
        <f>IF(AND($Q379,OR(IF($G379="3.重度",1,0),IF($G379="4.極重度",1,0)),IF($K379="全時",1,0),IF(基本工資設定!$B$2&gt;$L379,1,0)),1,0)</f>
        <v>0</v>
      </c>
      <c r="T379" s="19">
        <f>IF(AND($Q379,OR(IF($G379="3.重度",1,0),IF($G379="4.極重度",1,0)),IF($K379="部分工時",1,0),IF($L379&gt;=基本工資設定!$B$2,1,0)),1,0)</f>
        <v>0</v>
      </c>
      <c r="U379" s="19">
        <f>IF(AND($Q379,OR(IF($G379="3.重度",1,0),IF($G379="4.極重度",1,0)),IF($K379="部分工時",1,0),IF(AND(基本工資設定!$B$2&gt;$L379,$L379&gt;=基本工資設定!$B$3),1,0)),1,0)</f>
        <v>0</v>
      </c>
      <c r="V379" s="19">
        <f>IF(AND($Q379,OR(IF($G379="3.重度",1,0),IF($G379="4.極重度",1,0)),IF($K379="部分工時",1,0),IF(基本工資設定!$B$3&gt;$L379,1,0)),1,0)</f>
        <v>0</v>
      </c>
      <c r="W379" s="19">
        <f>IF(AND($Q379,OR(IF($G379="1.輕度",1,0),IF($G379="2.中度",1,0)),IF($K379="全時",1,0),IF($L379&gt;=基本工資設定!$B$2,1,0)),1,0)</f>
        <v>0</v>
      </c>
      <c r="X379" s="19">
        <f>IF(AND($Q379,OR(IF($G379="1.輕度",1,0),IF($G379="2.中度",1,0)),IF($K379="全時",1,0),IF(基本工資設定!$B$2&gt;$L379,1,0)),1,0)</f>
        <v>0</v>
      </c>
      <c r="Y379" s="19">
        <f>IF(AND($Q379,OR(IF($G379="1.輕度",1,0),IF($G379="2.中度",1,0)),IF($K379="部分工時",1,0),IF($L379&gt;=基本工資設定!$B$2,1,0)),1,0)</f>
        <v>0</v>
      </c>
      <c r="Z379" s="19">
        <f>IF(AND($Q379,OR(IF($G379="1.輕度",1,0),IF($G379="2.中度",1,0)),IF($K379="部分工時",1,0),IF(AND(基本工資設定!$B$2&gt;$L379,$L379&gt;=基本工資設定!$B$3),1,0)),1,0)</f>
        <v>0</v>
      </c>
      <c r="AA379" s="19">
        <f>IF(AND($Q379,OR(IF($G379="1.輕度",1,0),IF($G379="2.中度",1,0)),IF($K379="部分工時",1,0),IF(基本工資設定!$B$3&gt;$L379,1,0)),1,0)</f>
        <v>0</v>
      </c>
    </row>
    <row r="380" spans="1:27" ht="14.25">
      <c r="A380" s="19">
        <f t="shared" si="5"/>
        <v>378</v>
      </c>
      <c r="B380" s="8"/>
      <c r="C380" s="8"/>
      <c r="D380" s="9"/>
      <c r="E380" s="8"/>
      <c r="F380" s="8"/>
      <c r="G380" s="8"/>
      <c r="H380" s="9"/>
      <c r="I380" s="9"/>
      <c r="J380" s="9"/>
      <c r="K380" s="8"/>
      <c r="L380" s="10"/>
      <c r="M380" s="19" t="b">
        <f t="shared" si="3"/>
        <v>0</v>
      </c>
      <c r="N380" s="19">
        <f>IF(AND($M380,IF($H380&lt;=DATE(身障定額檢核總表!$F$7,身障定額檢核總表!$F$8,1),1,0)),1,0)</f>
        <v>0</v>
      </c>
      <c r="O380" s="19">
        <f>IF(AND(ISBLANK($I380),$M380),1,IF($E380="1.公保",
IF($I380&gt;DATE(身障定額檢核總表!$F$7,身障定額檢核總表!$F$8,1),1,0),
IF($I380&gt;=DATE(身障定額檢核總表!$F$7,身障定額檢核總表!$F$8,1),1,0)))</f>
        <v>0</v>
      </c>
      <c r="P380" s="19">
        <f>IF(AND($M380,IF($J380&lt;=DATE(身障定額檢核總表!$F$7,身障定額檢核總表!$F$8,1),1,0)),1,0)</f>
        <v>0</v>
      </c>
      <c r="Q380" s="19">
        <f t="shared" si="4"/>
        <v>0</v>
      </c>
      <c r="R380" s="19">
        <f>IF(AND($Q380,OR(IF($G380="3.重度",1,0),IF($G380="4.極重度",1,0)),IF($K380="全時",1,0),IF($L380&gt;=基本工資設定!$B$2,1,0)),1,0)</f>
        <v>0</v>
      </c>
      <c r="S380" s="19">
        <f>IF(AND($Q380,OR(IF($G380="3.重度",1,0),IF($G380="4.極重度",1,0)),IF($K380="全時",1,0),IF(基本工資設定!$B$2&gt;$L380,1,0)),1,0)</f>
        <v>0</v>
      </c>
      <c r="T380" s="19">
        <f>IF(AND($Q380,OR(IF($G380="3.重度",1,0),IF($G380="4.極重度",1,0)),IF($K380="部分工時",1,0),IF($L380&gt;=基本工資設定!$B$2,1,0)),1,0)</f>
        <v>0</v>
      </c>
      <c r="U380" s="19">
        <f>IF(AND($Q380,OR(IF($G380="3.重度",1,0),IF($G380="4.極重度",1,0)),IF($K380="部分工時",1,0),IF(AND(基本工資設定!$B$2&gt;$L380,$L380&gt;=基本工資設定!$B$3),1,0)),1,0)</f>
        <v>0</v>
      </c>
      <c r="V380" s="19">
        <f>IF(AND($Q380,OR(IF($G380="3.重度",1,0),IF($G380="4.極重度",1,0)),IF($K380="部分工時",1,0),IF(基本工資設定!$B$3&gt;$L380,1,0)),1,0)</f>
        <v>0</v>
      </c>
      <c r="W380" s="19">
        <f>IF(AND($Q380,OR(IF($G380="1.輕度",1,0),IF($G380="2.中度",1,0)),IF($K380="全時",1,0),IF($L380&gt;=基本工資設定!$B$2,1,0)),1,0)</f>
        <v>0</v>
      </c>
      <c r="X380" s="19">
        <f>IF(AND($Q380,OR(IF($G380="1.輕度",1,0),IF($G380="2.中度",1,0)),IF($K380="全時",1,0),IF(基本工資設定!$B$2&gt;$L380,1,0)),1,0)</f>
        <v>0</v>
      </c>
      <c r="Y380" s="19">
        <f>IF(AND($Q380,OR(IF($G380="1.輕度",1,0),IF($G380="2.中度",1,0)),IF($K380="部分工時",1,0),IF($L380&gt;=基本工資設定!$B$2,1,0)),1,0)</f>
        <v>0</v>
      </c>
      <c r="Z380" s="19">
        <f>IF(AND($Q380,OR(IF($G380="1.輕度",1,0),IF($G380="2.中度",1,0)),IF($K380="部分工時",1,0),IF(AND(基本工資設定!$B$2&gt;$L380,$L380&gt;=基本工資設定!$B$3),1,0)),1,0)</f>
        <v>0</v>
      </c>
      <c r="AA380" s="19">
        <f>IF(AND($Q380,OR(IF($G380="1.輕度",1,0),IF($G380="2.中度",1,0)),IF($K380="部分工時",1,0),IF(基本工資設定!$B$3&gt;$L380,1,0)),1,0)</f>
        <v>0</v>
      </c>
    </row>
    <row r="381" spans="1:27" ht="14.25">
      <c r="A381" s="19">
        <f t="shared" si="5"/>
        <v>379</v>
      </c>
      <c r="B381" s="8"/>
      <c r="C381" s="8"/>
      <c r="D381" s="9"/>
      <c r="E381" s="8"/>
      <c r="F381" s="8"/>
      <c r="G381" s="8"/>
      <c r="H381" s="9"/>
      <c r="I381" s="9"/>
      <c r="J381" s="9"/>
      <c r="K381" s="8"/>
      <c r="L381" s="10"/>
      <c r="M381" s="19" t="b">
        <f t="shared" si="3"/>
        <v>0</v>
      </c>
      <c r="N381" s="19">
        <f>IF(AND($M381,IF($H381&lt;=DATE(身障定額檢核總表!$F$7,身障定額檢核總表!$F$8,1),1,0)),1,0)</f>
        <v>0</v>
      </c>
      <c r="O381" s="19">
        <f>IF(AND(ISBLANK($I381),$M381),1,IF($E381="1.公保",
IF($I381&gt;DATE(身障定額檢核總表!$F$7,身障定額檢核總表!$F$8,1),1,0),
IF($I381&gt;=DATE(身障定額檢核總表!$F$7,身障定額檢核總表!$F$8,1),1,0)))</f>
        <v>0</v>
      </c>
      <c r="P381" s="19">
        <f>IF(AND($M381,IF($J381&lt;=DATE(身障定額檢核總表!$F$7,身障定額檢核總表!$F$8,1),1,0)),1,0)</f>
        <v>0</v>
      </c>
      <c r="Q381" s="19">
        <f t="shared" si="4"/>
        <v>0</v>
      </c>
      <c r="R381" s="19">
        <f>IF(AND($Q381,OR(IF($G381="3.重度",1,0),IF($G381="4.極重度",1,0)),IF($K381="全時",1,0),IF($L381&gt;=基本工資設定!$B$2,1,0)),1,0)</f>
        <v>0</v>
      </c>
      <c r="S381" s="19">
        <f>IF(AND($Q381,OR(IF($G381="3.重度",1,0),IF($G381="4.極重度",1,0)),IF($K381="全時",1,0),IF(基本工資設定!$B$2&gt;$L381,1,0)),1,0)</f>
        <v>0</v>
      </c>
      <c r="T381" s="19">
        <f>IF(AND($Q381,OR(IF($G381="3.重度",1,0),IF($G381="4.極重度",1,0)),IF($K381="部分工時",1,0),IF($L381&gt;=基本工資設定!$B$2,1,0)),1,0)</f>
        <v>0</v>
      </c>
      <c r="U381" s="19">
        <f>IF(AND($Q381,OR(IF($G381="3.重度",1,0),IF($G381="4.極重度",1,0)),IF($K381="部分工時",1,0),IF(AND(基本工資設定!$B$2&gt;$L381,$L381&gt;=基本工資設定!$B$3),1,0)),1,0)</f>
        <v>0</v>
      </c>
      <c r="V381" s="19">
        <f>IF(AND($Q381,OR(IF($G381="3.重度",1,0),IF($G381="4.極重度",1,0)),IF($K381="部分工時",1,0),IF(基本工資設定!$B$3&gt;$L381,1,0)),1,0)</f>
        <v>0</v>
      </c>
      <c r="W381" s="19">
        <f>IF(AND($Q381,OR(IF($G381="1.輕度",1,0),IF($G381="2.中度",1,0)),IF($K381="全時",1,0),IF($L381&gt;=基本工資設定!$B$2,1,0)),1,0)</f>
        <v>0</v>
      </c>
      <c r="X381" s="19">
        <f>IF(AND($Q381,OR(IF($G381="1.輕度",1,0),IF($G381="2.中度",1,0)),IF($K381="全時",1,0),IF(基本工資設定!$B$2&gt;$L381,1,0)),1,0)</f>
        <v>0</v>
      </c>
      <c r="Y381" s="19">
        <f>IF(AND($Q381,OR(IF($G381="1.輕度",1,0),IF($G381="2.中度",1,0)),IF($K381="部分工時",1,0),IF($L381&gt;=基本工資設定!$B$2,1,0)),1,0)</f>
        <v>0</v>
      </c>
      <c r="Z381" s="19">
        <f>IF(AND($Q381,OR(IF($G381="1.輕度",1,0),IF($G381="2.中度",1,0)),IF($K381="部分工時",1,0),IF(AND(基本工資設定!$B$2&gt;$L381,$L381&gt;=基本工資設定!$B$3),1,0)),1,0)</f>
        <v>0</v>
      </c>
      <c r="AA381" s="19">
        <f>IF(AND($Q381,OR(IF($G381="1.輕度",1,0),IF($G381="2.中度",1,0)),IF($K381="部分工時",1,0),IF(基本工資設定!$B$3&gt;$L381,1,0)),1,0)</f>
        <v>0</v>
      </c>
    </row>
    <row r="382" spans="1:27" ht="14.25">
      <c r="A382" s="19">
        <f t="shared" si="5"/>
        <v>380</v>
      </c>
      <c r="B382" s="8"/>
      <c r="C382" s="8"/>
      <c r="D382" s="9"/>
      <c r="E382" s="8"/>
      <c r="F382" s="8"/>
      <c r="G382" s="8"/>
      <c r="H382" s="9"/>
      <c r="I382" s="9"/>
      <c r="J382" s="9"/>
      <c r="K382" s="8"/>
      <c r="L382" s="10"/>
      <c r="M382" s="19" t="b">
        <f t="shared" si="3"/>
        <v>0</v>
      </c>
      <c r="N382" s="19">
        <f>IF(AND($M382,IF($H382&lt;=DATE(身障定額檢核總表!$F$7,身障定額檢核總表!$F$8,1),1,0)),1,0)</f>
        <v>0</v>
      </c>
      <c r="O382" s="19">
        <f>IF(AND(ISBLANK($I382),$M382),1,IF($E382="1.公保",
IF($I382&gt;DATE(身障定額檢核總表!$F$7,身障定額檢核總表!$F$8,1),1,0),
IF($I382&gt;=DATE(身障定額檢核總表!$F$7,身障定額檢核總表!$F$8,1),1,0)))</f>
        <v>0</v>
      </c>
      <c r="P382" s="19">
        <f>IF(AND($M382,IF($J382&lt;=DATE(身障定額檢核總表!$F$7,身障定額檢核總表!$F$8,1),1,0)),1,0)</f>
        <v>0</v>
      </c>
      <c r="Q382" s="19">
        <f t="shared" si="4"/>
        <v>0</v>
      </c>
      <c r="R382" s="19">
        <f>IF(AND($Q382,OR(IF($G382="3.重度",1,0),IF($G382="4.極重度",1,0)),IF($K382="全時",1,0),IF($L382&gt;=基本工資設定!$B$2,1,0)),1,0)</f>
        <v>0</v>
      </c>
      <c r="S382" s="19">
        <f>IF(AND($Q382,OR(IF($G382="3.重度",1,0),IF($G382="4.極重度",1,0)),IF($K382="全時",1,0),IF(基本工資設定!$B$2&gt;$L382,1,0)),1,0)</f>
        <v>0</v>
      </c>
      <c r="T382" s="19">
        <f>IF(AND($Q382,OR(IF($G382="3.重度",1,0),IF($G382="4.極重度",1,0)),IF($K382="部分工時",1,0),IF($L382&gt;=基本工資設定!$B$2,1,0)),1,0)</f>
        <v>0</v>
      </c>
      <c r="U382" s="19">
        <f>IF(AND($Q382,OR(IF($G382="3.重度",1,0),IF($G382="4.極重度",1,0)),IF($K382="部分工時",1,0),IF(AND(基本工資設定!$B$2&gt;$L382,$L382&gt;=基本工資設定!$B$3),1,0)),1,0)</f>
        <v>0</v>
      </c>
      <c r="V382" s="19">
        <f>IF(AND($Q382,OR(IF($G382="3.重度",1,0),IF($G382="4.極重度",1,0)),IF($K382="部分工時",1,0),IF(基本工資設定!$B$3&gt;$L382,1,0)),1,0)</f>
        <v>0</v>
      </c>
      <c r="W382" s="19">
        <f>IF(AND($Q382,OR(IF($G382="1.輕度",1,0),IF($G382="2.中度",1,0)),IF($K382="全時",1,0),IF($L382&gt;=基本工資設定!$B$2,1,0)),1,0)</f>
        <v>0</v>
      </c>
      <c r="X382" s="19">
        <f>IF(AND($Q382,OR(IF($G382="1.輕度",1,0),IF($G382="2.中度",1,0)),IF($K382="全時",1,0),IF(基本工資設定!$B$2&gt;$L382,1,0)),1,0)</f>
        <v>0</v>
      </c>
      <c r="Y382" s="19">
        <f>IF(AND($Q382,OR(IF($G382="1.輕度",1,0),IF($G382="2.中度",1,0)),IF($K382="部分工時",1,0),IF($L382&gt;=基本工資設定!$B$2,1,0)),1,0)</f>
        <v>0</v>
      </c>
      <c r="Z382" s="19">
        <f>IF(AND($Q382,OR(IF($G382="1.輕度",1,0),IF($G382="2.中度",1,0)),IF($K382="部分工時",1,0),IF(AND(基本工資設定!$B$2&gt;$L382,$L382&gt;=基本工資設定!$B$3),1,0)),1,0)</f>
        <v>0</v>
      </c>
      <c r="AA382" s="19">
        <f>IF(AND($Q382,OR(IF($G382="1.輕度",1,0),IF($G382="2.中度",1,0)),IF($K382="部分工時",1,0),IF(基本工資設定!$B$3&gt;$L382,1,0)),1,0)</f>
        <v>0</v>
      </c>
    </row>
    <row r="383" spans="1:27" ht="14.25">
      <c r="A383" s="19">
        <f t="shared" si="5"/>
        <v>381</v>
      </c>
      <c r="B383" s="8"/>
      <c r="C383" s="8"/>
      <c r="D383" s="9"/>
      <c r="E383" s="8"/>
      <c r="F383" s="8"/>
      <c r="G383" s="8"/>
      <c r="H383" s="9"/>
      <c r="I383" s="9"/>
      <c r="J383" s="9"/>
      <c r="K383" s="8"/>
      <c r="L383" s="10"/>
      <c r="M383" s="19" t="b">
        <f t="shared" si="3"/>
        <v>0</v>
      </c>
      <c r="N383" s="19">
        <f>IF(AND($M383,IF($H383&lt;=DATE(身障定額檢核總表!$F$7,身障定額檢核總表!$F$8,1),1,0)),1,0)</f>
        <v>0</v>
      </c>
      <c r="O383" s="19">
        <f>IF(AND(ISBLANK($I383),$M383),1,IF($E383="1.公保",
IF($I383&gt;DATE(身障定額檢核總表!$F$7,身障定額檢核總表!$F$8,1),1,0),
IF($I383&gt;=DATE(身障定額檢核總表!$F$7,身障定額檢核總表!$F$8,1),1,0)))</f>
        <v>0</v>
      </c>
      <c r="P383" s="19">
        <f>IF(AND($M383,IF($J383&lt;=DATE(身障定額檢核總表!$F$7,身障定額檢核總表!$F$8,1),1,0)),1,0)</f>
        <v>0</v>
      </c>
      <c r="Q383" s="19">
        <f t="shared" si="4"/>
        <v>0</v>
      </c>
      <c r="R383" s="19">
        <f>IF(AND($Q383,OR(IF($G383="3.重度",1,0),IF($G383="4.極重度",1,0)),IF($K383="全時",1,0),IF($L383&gt;=基本工資設定!$B$2,1,0)),1,0)</f>
        <v>0</v>
      </c>
      <c r="S383" s="19">
        <f>IF(AND($Q383,OR(IF($G383="3.重度",1,0),IF($G383="4.極重度",1,0)),IF($K383="全時",1,0),IF(基本工資設定!$B$2&gt;$L383,1,0)),1,0)</f>
        <v>0</v>
      </c>
      <c r="T383" s="19">
        <f>IF(AND($Q383,OR(IF($G383="3.重度",1,0),IF($G383="4.極重度",1,0)),IF($K383="部分工時",1,0),IF($L383&gt;=基本工資設定!$B$2,1,0)),1,0)</f>
        <v>0</v>
      </c>
      <c r="U383" s="19">
        <f>IF(AND($Q383,OR(IF($G383="3.重度",1,0),IF($G383="4.極重度",1,0)),IF($K383="部分工時",1,0),IF(AND(基本工資設定!$B$2&gt;$L383,$L383&gt;=基本工資設定!$B$3),1,0)),1,0)</f>
        <v>0</v>
      </c>
      <c r="V383" s="19">
        <f>IF(AND($Q383,OR(IF($G383="3.重度",1,0),IF($G383="4.極重度",1,0)),IF($K383="部分工時",1,0),IF(基本工資設定!$B$3&gt;$L383,1,0)),1,0)</f>
        <v>0</v>
      </c>
      <c r="W383" s="19">
        <f>IF(AND($Q383,OR(IF($G383="1.輕度",1,0),IF($G383="2.中度",1,0)),IF($K383="全時",1,0),IF($L383&gt;=基本工資設定!$B$2,1,0)),1,0)</f>
        <v>0</v>
      </c>
      <c r="X383" s="19">
        <f>IF(AND($Q383,OR(IF($G383="1.輕度",1,0),IF($G383="2.中度",1,0)),IF($K383="全時",1,0),IF(基本工資設定!$B$2&gt;$L383,1,0)),1,0)</f>
        <v>0</v>
      </c>
      <c r="Y383" s="19">
        <f>IF(AND($Q383,OR(IF($G383="1.輕度",1,0),IF($G383="2.中度",1,0)),IF($K383="部分工時",1,0),IF($L383&gt;=基本工資設定!$B$2,1,0)),1,0)</f>
        <v>0</v>
      </c>
      <c r="Z383" s="19">
        <f>IF(AND($Q383,OR(IF($G383="1.輕度",1,0),IF($G383="2.中度",1,0)),IF($K383="部分工時",1,0),IF(AND(基本工資設定!$B$2&gt;$L383,$L383&gt;=基本工資設定!$B$3),1,0)),1,0)</f>
        <v>0</v>
      </c>
      <c r="AA383" s="19">
        <f>IF(AND($Q383,OR(IF($G383="1.輕度",1,0),IF($G383="2.中度",1,0)),IF($K383="部分工時",1,0),IF(基本工資設定!$B$3&gt;$L383,1,0)),1,0)</f>
        <v>0</v>
      </c>
    </row>
    <row r="384" spans="1:27" ht="14.25">
      <c r="A384" s="19">
        <f t="shared" si="5"/>
        <v>382</v>
      </c>
      <c r="B384" s="8"/>
      <c r="C384" s="8"/>
      <c r="D384" s="9"/>
      <c r="E384" s="8"/>
      <c r="F384" s="8"/>
      <c r="G384" s="8"/>
      <c r="H384" s="9"/>
      <c r="I384" s="9"/>
      <c r="J384" s="9"/>
      <c r="K384" s="8"/>
      <c r="L384" s="10"/>
      <c r="M384" s="19" t="b">
        <f t="shared" si="3"/>
        <v>0</v>
      </c>
      <c r="N384" s="19">
        <f>IF(AND($M384,IF($H384&lt;=DATE(身障定額檢核總表!$F$7,身障定額檢核總表!$F$8,1),1,0)),1,0)</f>
        <v>0</v>
      </c>
      <c r="O384" s="19">
        <f>IF(AND(ISBLANK($I384),$M384),1,IF($E384="1.公保",
IF($I384&gt;DATE(身障定額檢核總表!$F$7,身障定額檢核總表!$F$8,1),1,0),
IF($I384&gt;=DATE(身障定額檢核總表!$F$7,身障定額檢核總表!$F$8,1),1,0)))</f>
        <v>0</v>
      </c>
      <c r="P384" s="19">
        <f>IF(AND($M384,IF($J384&lt;=DATE(身障定額檢核總表!$F$7,身障定額檢核總表!$F$8,1),1,0)),1,0)</f>
        <v>0</v>
      </c>
      <c r="Q384" s="19">
        <f t="shared" si="4"/>
        <v>0</v>
      </c>
      <c r="R384" s="19">
        <f>IF(AND($Q384,OR(IF($G384="3.重度",1,0),IF($G384="4.極重度",1,0)),IF($K384="全時",1,0),IF($L384&gt;=基本工資設定!$B$2,1,0)),1,0)</f>
        <v>0</v>
      </c>
      <c r="S384" s="19">
        <f>IF(AND($Q384,OR(IF($G384="3.重度",1,0),IF($G384="4.極重度",1,0)),IF($K384="全時",1,0),IF(基本工資設定!$B$2&gt;$L384,1,0)),1,0)</f>
        <v>0</v>
      </c>
      <c r="T384" s="19">
        <f>IF(AND($Q384,OR(IF($G384="3.重度",1,0),IF($G384="4.極重度",1,0)),IF($K384="部分工時",1,0),IF($L384&gt;=基本工資設定!$B$2,1,0)),1,0)</f>
        <v>0</v>
      </c>
      <c r="U384" s="19">
        <f>IF(AND($Q384,OR(IF($G384="3.重度",1,0),IF($G384="4.極重度",1,0)),IF($K384="部分工時",1,0),IF(AND(基本工資設定!$B$2&gt;$L384,$L384&gt;=基本工資設定!$B$3),1,0)),1,0)</f>
        <v>0</v>
      </c>
      <c r="V384" s="19">
        <f>IF(AND($Q384,OR(IF($G384="3.重度",1,0),IF($G384="4.極重度",1,0)),IF($K384="部分工時",1,0),IF(基本工資設定!$B$3&gt;$L384,1,0)),1,0)</f>
        <v>0</v>
      </c>
      <c r="W384" s="19">
        <f>IF(AND($Q384,OR(IF($G384="1.輕度",1,0),IF($G384="2.中度",1,0)),IF($K384="全時",1,0),IF($L384&gt;=基本工資設定!$B$2,1,0)),1,0)</f>
        <v>0</v>
      </c>
      <c r="X384" s="19">
        <f>IF(AND($Q384,OR(IF($G384="1.輕度",1,0),IF($G384="2.中度",1,0)),IF($K384="全時",1,0),IF(基本工資設定!$B$2&gt;$L384,1,0)),1,0)</f>
        <v>0</v>
      </c>
      <c r="Y384" s="19">
        <f>IF(AND($Q384,OR(IF($G384="1.輕度",1,0),IF($G384="2.中度",1,0)),IF($K384="部分工時",1,0),IF($L384&gt;=基本工資設定!$B$2,1,0)),1,0)</f>
        <v>0</v>
      </c>
      <c r="Z384" s="19">
        <f>IF(AND($Q384,OR(IF($G384="1.輕度",1,0),IF($G384="2.中度",1,0)),IF($K384="部分工時",1,0),IF(AND(基本工資設定!$B$2&gt;$L384,$L384&gt;=基本工資設定!$B$3),1,0)),1,0)</f>
        <v>0</v>
      </c>
      <c r="AA384" s="19">
        <f>IF(AND($Q384,OR(IF($G384="1.輕度",1,0),IF($G384="2.中度",1,0)),IF($K384="部分工時",1,0),IF(基本工資設定!$B$3&gt;$L384,1,0)),1,0)</f>
        <v>0</v>
      </c>
    </row>
    <row r="385" spans="1:27" ht="14.25">
      <c r="A385" s="19">
        <f t="shared" si="5"/>
        <v>383</v>
      </c>
      <c r="B385" s="8"/>
      <c r="C385" s="8"/>
      <c r="D385" s="9"/>
      <c r="E385" s="8"/>
      <c r="F385" s="8"/>
      <c r="G385" s="8"/>
      <c r="H385" s="9"/>
      <c r="I385" s="9"/>
      <c r="J385" s="9"/>
      <c r="K385" s="8"/>
      <c r="L385" s="10"/>
      <c r="M385" s="19" t="b">
        <f t="shared" si="3"/>
        <v>0</v>
      </c>
      <c r="N385" s="19">
        <f>IF(AND($M385,IF($H385&lt;=DATE(身障定額檢核總表!$F$7,身障定額檢核總表!$F$8,1),1,0)),1,0)</f>
        <v>0</v>
      </c>
      <c r="O385" s="19">
        <f>IF(AND(ISBLANK($I385),$M385),1,IF($E385="1.公保",
IF($I385&gt;DATE(身障定額檢核總表!$F$7,身障定額檢核總表!$F$8,1),1,0),
IF($I385&gt;=DATE(身障定額檢核總表!$F$7,身障定額檢核總表!$F$8,1),1,0)))</f>
        <v>0</v>
      </c>
      <c r="P385" s="19">
        <f>IF(AND($M385,IF($J385&lt;=DATE(身障定額檢核總表!$F$7,身障定額檢核總表!$F$8,1),1,0)),1,0)</f>
        <v>0</v>
      </c>
      <c r="Q385" s="19">
        <f t="shared" si="4"/>
        <v>0</v>
      </c>
      <c r="R385" s="19">
        <f>IF(AND($Q385,OR(IF($G385="3.重度",1,0),IF($G385="4.極重度",1,0)),IF($K385="全時",1,0),IF($L385&gt;=基本工資設定!$B$2,1,0)),1,0)</f>
        <v>0</v>
      </c>
      <c r="S385" s="19">
        <f>IF(AND($Q385,OR(IF($G385="3.重度",1,0),IF($G385="4.極重度",1,0)),IF($K385="全時",1,0),IF(基本工資設定!$B$2&gt;$L385,1,0)),1,0)</f>
        <v>0</v>
      </c>
      <c r="T385" s="19">
        <f>IF(AND($Q385,OR(IF($G385="3.重度",1,0),IF($G385="4.極重度",1,0)),IF($K385="部分工時",1,0),IF($L385&gt;=基本工資設定!$B$2,1,0)),1,0)</f>
        <v>0</v>
      </c>
      <c r="U385" s="19">
        <f>IF(AND($Q385,OR(IF($G385="3.重度",1,0),IF($G385="4.極重度",1,0)),IF($K385="部分工時",1,0),IF(AND(基本工資設定!$B$2&gt;$L385,$L385&gt;=基本工資設定!$B$3),1,0)),1,0)</f>
        <v>0</v>
      </c>
      <c r="V385" s="19">
        <f>IF(AND($Q385,OR(IF($G385="3.重度",1,0),IF($G385="4.極重度",1,0)),IF($K385="部分工時",1,0),IF(基本工資設定!$B$3&gt;$L385,1,0)),1,0)</f>
        <v>0</v>
      </c>
      <c r="W385" s="19">
        <f>IF(AND($Q385,OR(IF($G385="1.輕度",1,0),IF($G385="2.中度",1,0)),IF($K385="全時",1,0),IF($L385&gt;=基本工資設定!$B$2,1,0)),1,0)</f>
        <v>0</v>
      </c>
      <c r="X385" s="19">
        <f>IF(AND($Q385,OR(IF($G385="1.輕度",1,0),IF($G385="2.中度",1,0)),IF($K385="全時",1,0),IF(基本工資設定!$B$2&gt;$L385,1,0)),1,0)</f>
        <v>0</v>
      </c>
      <c r="Y385" s="19">
        <f>IF(AND($Q385,OR(IF($G385="1.輕度",1,0),IF($G385="2.中度",1,0)),IF($K385="部分工時",1,0),IF($L385&gt;=基本工資設定!$B$2,1,0)),1,0)</f>
        <v>0</v>
      </c>
      <c r="Z385" s="19">
        <f>IF(AND($Q385,OR(IF($G385="1.輕度",1,0),IF($G385="2.中度",1,0)),IF($K385="部分工時",1,0),IF(AND(基本工資設定!$B$2&gt;$L385,$L385&gt;=基本工資設定!$B$3),1,0)),1,0)</f>
        <v>0</v>
      </c>
      <c r="AA385" s="19">
        <f>IF(AND($Q385,OR(IF($G385="1.輕度",1,0),IF($G385="2.中度",1,0)),IF($K385="部分工時",1,0),IF(基本工資設定!$B$3&gt;$L385,1,0)),1,0)</f>
        <v>0</v>
      </c>
    </row>
    <row r="386" spans="1:27" ht="14.25">
      <c r="A386" s="19">
        <f t="shared" si="5"/>
        <v>384</v>
      </c>
      <c r="B386" s="8"/>
      <c r="C386" s="8"/>
      <c r="D386" s="9"/>
      <c r="E386" s="8"/>
      <c r="F386" s="8"/>
      <c r="G386" s="8"/>
      <c r="H386" s="9"/>
      <c r="I386" s="9"/>
      <c r="J386" s="9"/>
      <c r="K386" s="8"/>
      <c r="L386" s="10"/>
      <c r="M386" s="19" t="b">
        <f t="shared" si="3"/>
        <v>0</v>
      </c>
      <c r="N386" s="19">
        <f>IF(AND($M386,IF($H386&lt;=DATE(身障定額檢核總表!$F$7,身障定額檢核總表!$F$8,1),1,0)),1,0)</f>
        <v>0</v>
      </c>
      <c r="O386" s="19">
        <f>IF(AND(ISBLANK($I386),$M386),1,IF($E386="1.公保",
IF($I386&gt;DATE(身障定額檢核總表!$F$7,身障定額檢核總表!$F$8,1),1,0),
IF($I386&gt;=DATE(身障定額檢核總表!$F$7,身障定額檢核總表!$F$8,1),1,0)))</f>
        <v>0</v>
      </c>
      <c r="P386" s="19">
        <f>IF(AND($M386,IF($J386&lt;=DATE(身障定額檢核總表!$F$7,身障定額檢核總表!$F$8,1),1,0)),1,0)</f>
        <v>0</v>
      </c>
      <c r="Q386" s="19">
        <f t="shared" si="4"/>
        <v>0</v>
      </c>
      <c r="R386" s="19">
        <f>IF(AND($Q386,OR(IF($G386="3.重度",1,0),IF($G386="4.極重度",1,0)),IF($K386="全時",1,0),IF($L386&gt;=基本工資設定!$B$2,1,0)),1,0)</f>
        <v>0</v>
      </c>
      <c r="S386" s="19">
        <f>IF(AND($Q386,OR(IF($G386="3.重度",1,0),IF($G386="4.極重度",1,0)),IF($K386="全時",1,0),IF(基本工資設定!$B$2&gt;$L386,1,0)),1,0)</f>
        <v>0</v>
      </c>
      <c r="T386" s="19">
        <f>IF(AND($Q386,OR(IF($G386="3.重度",1,0),IF($G386="4.極重度",1,0)),IF($K386="部分工時",1,0),IF($L386&gt;=基本工資設定!$B$2,1,0)),1,0)</f>
        <v>0</v>
      </c>
      <c r="U386" s="19">
        <f>IF(AND($Q386,OR(IF($G386="3.重度",1,0),IF($G386="4.極重度",1,0)),IF($K386="部分工時",1,0),IF(AND(基本工資設定!$B$2&gt;$L386,$L386&gt;=基本工資設定!$B$3),1,0)),1,0)</f>
        <v>0</v>
      </c>
      <c r="V386" s="19">
        <f>IF(AND($Q386,OR(IF($G386="3.重度",1,0),IF($G386="4.極重度",1,0)),IF($K386="部分工時",1,0),IF(基本工資設定!$B$3&gt;$L386,1,0)),1,0)</f>
        <v>0</v>
      </c>
      <c r="W386" s="19">
        <f>IF(AND($Q386,OR(IF($G386="1.輕度",1,0),IF($G386="2.中度",1,0)),IF($K386="全時",1,0),IF($L386&gt;=基本工資設定!$B$2,1,0)),1,0)</f>
        <v>0</v>
      </c>
      <c r="X386" s="19">
        <f>IF(AND($Q386,OR(IF($G386="1.輕度",1,0),IF($G386="2.中度",1,0)),IF($K386="全時",1,0),IF(基本工資設定!$B$2&gt;$L386,1,0)),1,0)</f>
        <v>0</v>
      </c>
      <c r="Y386" s="19">
        <f>IF(AND($Q386,OR(IF($G386="1.輕度",1,0),IF($G386="2.中度",1,0)),IF($K386="部分工時",1,0),IF($L386&gt;=基本工資設定!$B$2,1,0)),1,0)</f>
        <v>0</v>
      </c>
      <c r="Z386" s="19">
        <f>IF(AND($Q386,OR(IF($G386="1.輕度",1,0),IF($G386="2.中度",1,0)),IF($K386="部分工時",1,0),IF(AND(基本工資設定!$B$2&gt;$L386,$L386&gt;=基本工資設定!$B$3),1,0)),1,0)</f>
        <v>0</v>
      </c>
      <c r="AA386" s="19">
        <f>IF(AND($Q386,OR(IF($G386="1.輕度",1,0),IF($G386="2.中度",1,0)),IF($K386="部分工時",1,0),IF(基本工資設定!$B$3&gt;$L386,1,0)),1,0)</f>
        <v>0</v>
      </c>
    </row>
    <row r="387" spans="1:27" ht="14.25">
      <c r="A387" s="19">
        <f t="shared" si="5"/>
        <v>385</v>
      </c>
      <c r="B387" s="8"/>
      <c r="C387" s="8"/>
      <c r="D387" s="9"/>
      <c r="E387" s="8"/>
      <c r="F387" s="8"/>
      <c r="G387" s="8"/>
      <c r="H387" s="9"/>
      <c r="I387" s="9"/>
      <c r="J387" s="9"/>
      <c r="K387" s="8"/>
      <c r="L387" s="10"/>
      <c r="M387" s="19" t="b">
        <f t="shared" si="3"/>
        <v>0</v>
      </c>
      <c r="N387" s="19">
        <f>IF(AND($M387,IF($H387&lt;=DATE(身障定額檢核總表!$F$7,身障定額檢核總表!$F$8,1),1,0)),1,0)</f>
        <v>0</v>
      </c>
      <c r="O387" s="19">
        <f>IF(AND(ISBLANK($I387),$M387),1,IF($E387="1.公保",
IF($I387&gt;DATE(身障定額檢核總表!$F$7,身障定額檢核總表!$F$8,1),1,0),
IF($I387&gt;=DATE(身障定額檢核總表!$F$7,身障定額檢核總表!$F$8,1),1,0)))</f>
        <v>0</v>
      </c>
      <c r="P387" s="19">
        <f>IF(AND($M387,IF($J387&lt;=DATE(身障定額檢核總表!$F$7,身障定額檢核總表!$F$8,1),1,0)),1,0)</f>
        <v>0</v>
      </c>
      <c r="Q387" s="19">
        <f t="shared" si="4"/>
        <v>0</v>
      </c>
      <c r="R387" s="19">
        <f>IF(AND($Q387,OR(IF($G387="3.重度",1,0),IF($G387="4.極重度",1,0)),IF($K387="全時",1,0),IF($L387&gt;=基本工資設定!$B$2,1,0)),1,0)</f>
        <v>0</v>
      </c>
      <c r="S387" s="19">
        <f>IF(AND($Q387,OR(IF($G387="3.重度",1,0),IF($G387="4.極重度",1,0)),IF($K387="全時",1,0),IF(基本工資設定!$B$2&gt;$L387,1,0)),1,0)</f>
        <v>0</v>
      </c>
      <c r="T387" s="19">
        <f>IF(AND($Q387,OR(IF($G387="3.重度",1,0),IF($G387="4.極重度",1,0)),IF($K387="部分工時",1,0),IF($L387&gt;=基本工資設定!$B$2,1,0)),1,0)</f>
        <v>0</v>
      </c>
      <c r="U387" s="19">
        <f>IF(AND($Q387,OR(IF($G387="3.重度",1,0),IF($G387="4.極重度",1,0)),IF($K387="部分工時",1,0),IF(AND(基本工資設定!$B$2&gt;$L387,$L387&gt;=基本工資設定!$B$3),1,0)),1,0)</f>
        <v>0</v>
      </c>
      <c r="V387" s="19">
        <f>IF(AND($Q387,OR(IF($G387="3.重度",1,0),IF($G387="4.極重度",1,0)),IF($K387="部分工時",1,0),IF(基本工資設定!$B$3&gt;$L387,1,0)),1,0)</f>
        <v>0</v>
      </c>
      <c r="W387" s="19">
        <f>IF(AND($Q387,OR(IF($G387="1.輕度",1,0),IF($G387="2.中度",1,0)),IF($K387="全時",1,0),IF($L387&gt;=基本工資設定!$B$2,1,0)),1,0)</f>
        <v>0</v>
      </c>
      <c r="X387" s="19">
        <f>IF(AND($Q387,OR(IF($G387="1.輕度",1,0),IF($G387="2.中度",1,0)),IF($K387="全時",1,0),IF(基本工資設定!$B$2&gt;$L387,1,0)),1,0)</f>
        <v>0</v>
      </c>
      <c r="Y387" s="19">
        <f>IF(AND($Q387,OR(IF($G387="1.輕度",1,0),IF($G387="2.中度",1,0)),IF($K387="部分工時",1,0),IF($L387&gt;=基本工資設定!$B$2,1,0)),1,0)</f>
        <v>0</v>
      </c>
      <c r="Z387" s="19">
        <f>IF(AND($Q387,OR(IF($G387="1.輕度",1,0),IF($G387="2.中度",1,0)),IF($K387="部分工時",1,0),IF(AND(基本工資設定!$B$2&gt;$L387,$L387&gt;=基本工資設定!$B$3),1,0)),1,0)</f>
        <v>0</v>
      </c>
      <c r="AA387" s="19">
        <f>IF(AND($Q387,OR(IF($G387="1.輕度",1,0),IF($G387="2.中度",1,0)),IF($K387="部分工時",1,0),IF(基本工資設定!$B$3&gt;$L387,1,0)),1,0)</f>
        <v>0</v>
      </c>
    </row>
    <row r="388" spans="1:27" ht="14.25">
      <c r="A388" s="19">
        <f t="shared" si="5"/>
        <v>386</v>
      </c>
      <c r="B388" s="8"/>
      <c r="C388" s="8"/>
      <c r="D388" s="9"/>
      <c r="E388" s="8"/>
      <c r="F388" s="8"/>
      <c r="G388" s="8"/>
      <c r="H388" s="9"/>
      <c r="I388" s="9"/>
      <c r="J388" s="9"/>
      <c r="K388" s="8"/>
      <c r="L388" s="10"/>
      <c r="M388" s="19" t="b">
        <f t="shared" si="3"/>
        <v>0</v>
      </c>
      <c r="N388" s="19">
        <f>IF(AND($M388,IF($H388&lt;=DATE(身障定額檢核總表!$F$7,身障定額檢核總表!$F$8,1),1,0)),1,0)</f>
        <v>0</v>
      </c>
      <c r="O388" s="19">
        <f>IF(AND(ISBLANK($I388),$M388),1,IF($E388="1.公保",
IF($I388&gt;DATE(身障定額檢核總表!$F$7,身障定額檢核總表!$F$8,1),1,0),
IF($I388&gt;=DATE(身障定額檢核總表!$F$7,身障定額檢核總表!$F$8,1),1,0)))</f>
        <v>0</v>
      </c>
      <c r="P388" s="19">
        <f>IF(AND($M388,IF($J388&lt;=DATE(身障定額檢核總表!$F$7,身障定額檢核總表!$F$8,1),1,0)),1,0)</f>
        <v>0</v>
      </c>
      <c r="Q388" s="19">
        <f t="shared" si="4"/>
        <v>0</v>
      </c>
      <c r="R388" s="19">
        <f>IF(AND($Q388,OR(IF($G388="3.重度",1,0),IF($G388="4.極重度",1,0)),IF($K388="全時",1,0),IF($L388&gt;=基本工資設定!$B$2,1,0)),1,0)</f>
        <v>0</v>
      </c>
      <c r="S388" s="19">
        <f>IF(AND($Q388,OR(IF($G388="3.重度",1,0),IF($G388="4.極重度",1,0)),IF($K388="全時",1,0),IF(基本工資設定!$B$2&gt;$L388,1,0)),1,0)</f>
        <v>0</v>
      </c>
      <c r="T388" s="19">
        <f>IF(AND($Q388,OR(IF($G388="3.重度",1,0),IF($G388="4.極重度",1,0)),IF($K388="部分工時",1,0),IF($L388&gt;=基本工資設定!$B$2,1,0)),1,0)</f>
        <v>0</v>
      </c>
      <c r="U388" s="19">
        <f>IF(AND($Q388,OR(IF($G388="3.重度",1,0),IF($G388="4.極重度",1,0)),IF($K388="部分工時",1,0),IF(AND(基本工資設定!$B$2&gt;$L388,$L388&gt;=基本工資設定!$B$3),1,0)),1,0)</f>
        <v>0</v>
      </c>
      <c r="V388" s="19">
        <f>IF(AND($Q388,OR(IF($G388="3.重度",1,0),IF($G388="4.極重度",1,0)),IF($K388="部分工時",1,0),IF(基本工資設定!$B$3&gt;$L388,1,0)),1,0)</f>
        <v>0</v>
      </c>
      <c r="W388" s="19">
        <f>IF(AND($Q388,OR(IF($G388="1.輕度",1,0),IF($G388="2.中度",1,0)),IF($K388="全時",1,0),IF($L388&gt;=基本工資設定!$B$2,1,0)),1,0)</f>
        <v>0</v>
      </c>
      <c r="X388" s="19">
        <f>IF(AND($Q388,OR(IF($G388="1.輕度",1,0),IF($G388="2.中度",1,0)),IF($K388="全時",1,0),IF(基本工資設定!$B$2&gt;$L388,1,0)),1,0)</f>
        <v>0</v>
      </c>
      <c r="Y388" s="19">
        <f>IF(AND($Q388,OR(IF($G388="1.輕度",1,0),IF($G388="2.中度",1,0)),IF($K388="部分工時",1,0),IF($L388&gt;=基本工資設定!$B$2,1,0)),1,0)</f>
        <v>0</v>
      </c>
      <c r="Z388" s="19">
        <f>IF(AND($Q388,OR(IF($G388="1.輕度",1,0),IF($G388="2.中度",1,0)),IF($K388="部分工時",1,0),IF(AND(基本工資設定!$B$2&gt;$L388,$L388&gt;=基本工資設定!$B$3),1,0)),1,0)</f>
        <v>0</v>
      </c>
      <c r="AA388" s="19">
        <f>IF(AND($Q388,OR(IF($G388="1.輕度",1,0),IF($G388="2.中度",1,0)),IF($K388="部分工時",1,0),IF(基本工資設定!$B$3&gt;$L388,1,0)),1,0)</f>
        <v>0</v>
      </c>
    </row>
    <row r="389" spans="1:27" ht="14.25">
      <c r="A389" s="19">
        <f t="shared" si="5"/>
        <v>387</v>
      </c>
      <c r="B389" s="8"/>
      <c r="C389" s="8"/>
      <c r="D389" s="9"/>
      <c r="E389" s="8"/>
      <c r="F389" s="8"/>
      <c r="G389" s="8"/>
      <c r="H389" s="9"/>
      <c r="I389" s="9"/>
      <c r="J389" s="9"/>
      <c r="K389" s="8"/>
      <c r="L389" s="10"/>
      <c r="M389" s="19" t="b">
        <f t="shared" si="3"/>
        <v>0</v>
      </c>
      <c r="N389" s="19">
        <f>IF(AND($M389,IF($H389&lt;=DATE(身障定額檢核總表!$F$7,身障定額檢核總表!$F$8,1),1,0)),1,0)</f>
        <v>0</v>
      </c>
      <c r="O389" s="19">
        <f>IF(AND(ISBLANK($I389),$M389),1,IF($E389="1.公保",
IF($I389&gt;DATE(身障定額檢核總表!$F$7,身障定額檢核總表!$F$8,1),1,0),
IF($I389&gt;=DATE(身障定額檢核總表!$F$7,身障定額檢核總表!$F$8,1),1,0)))</f>
        <v>0</v>
      </c>
      <c r="P389" s="19">
        <f>IF(AND($M389,IF($J389&lt;=DATE(身障定額檢核總表!$F$7,身障定額檢核總表!$F$8,1),1,0)),1,0)</f>
        <v>0</v>
      </c>
      <c r="Q389" s="19">
        <f t="shared" si="4"/>
        <v>0</v>
      </c>
      <c r="R389" s="19">
        <f>IF(AND($Q389,OR(IF($G389="3.重度",1,0),IF($G389="4.極重度",1,0)),IF($K389="全時",1,0),IF($L389&gt;=基本工資設定!$B$2,1,0)),1,0)</f>
        <v>0</v>
      </c>
      <c r="S389" s="19">
        <f>IF(AND($Q389,OR(IF($G389="3.重度",1,0),IF($G389="4.極重度",1,0)),IF($K389="全時",1,0),IF(基本工資設定!$B$2&gt;$L389,1,0)),1,0)</f>
        <v>0</v>
      </c>
      <c r="T389" s="19">
        <f>IF(AND($Q389,OR(IF($G389="3.重度",1,0),IF($G389="4.極重度",1,0)),IF($K389="部分工時",1,0),IF($L389&gt;=基本工資設定!$B$2,1,0)),1,0)</f>
        <v>0</v>
      </c>
      <c r="U389" s="19">
        <f>IF(AND($Q389,OR(IF($G389="3.重度",1,0),IF($G389="4.極重度",1,0)),IF($K389="部分工時",1,0),IF(AND(基本工資設定!$B$2&gt;$L389,$L389&gt;=基本工資設定!$B$3),1,0)),1,0)</f>
        <v>0</v>
      </c>
      <c r="V389" s="19">
        <f>IF(AND($Q389,OR(IF($G389="3.重度",1,0),IF($G389="4.極重度",1,0)),IF($K389="部分工時",1,0),IF(基本工資設定!$B$3&gt;$L389,1,0)),1,0)</f>
        <v>0</v>
      </c>
      <c r="W389" s="19">
        <f>IF(AND($Q389,OR(IF($G389="1.輕度",1,0),IF($G389="2.中度",1,0)),IF($K389="全時",1,0),IF($L389&gt;=基本工資設定!$B$2,1,0)),1,0)</f>
        <v>0</v>
      </c>
      <c r="X389" s="19">
        <f>IF(AND($Q389,OR(IF($G389="1.輕度",1,0),IF($G389="2.中度",1,0)),IF($K389="全時",1,0),IF(基本工資設定!$B$2&gt;$L389,1,0)),1,0)</f>
        <v>0</v>
      </c>
      <c r="Y389" s="19">
        <f>IF(AND($Q389,OR(IF($G389="1.輕度",1,0),IF($G389="2.中度",1,0)),IF($K389="部分工時",1,0),IF($L389&gt;=基本工資設定!$B$2,1,0)),1,0)</f>
        <v>0</v>
      </c>
      <c r="Z389" s="19">
        <f>IF(AND($Q389,OR(IF($G389="1.輕度",1,0),IF($G389="2.中度",1,0)),IF($K389="部分工時",1,0),IF(AND(基本工資設定!$B$2&gt;$L389,$L389&gt;=基本工資設定!$B$3),1,0)),1,0)</f>
        <v>0</v>
      </c>
      <c r="AA389" s="19">
        <f>IF(AND($Q389,OR(IF($G389="1.輕度",1,0),IF($G389="2.中度",1,0)),IF($K389="部分工時",1,0),IF(基本工資設定!$B$3&gt;$L389,1,0)),1,0)</f>
        <v>0</v>
      </c>
    </row>
    <row r="390" spans="1:27" ht="14.25">
      <c r="A390" s="19">
        <f t="shared" si="5"/>
        <v>388</v>
      </c>
      <c r="B390" s="8"/>
      <c r="C390" s="8"/>
      <c r="D390" s="9"/>
      <c r="E390" s="8"/>
      <c r="F390" s="8"/>
      <c r="G390" s="8"/>
      <c r="H390" s="9"/>
      <c r="I390" s="9"/>
      <c r="J390" s="9"/>
      <c r="K390" s="8"/>
      <c r="L390" s="10"/>
      <c r="M390" s="19" t="b">
        <f t="shared" si="3"/>
        <v>0</v>
      </c>
      <c r="N390" s="19">
        <f>IF(AND($M390,IF($H390&lt;=DATE(身障定額檢核總表!$F$7,身障定額檢核總表!$F$8,1),1,0)),1,0)</f>
        <v>0</v>
      </c>
      <c r="O390" s="19">
        <f>IF(AND(ISBLANK($I390),$M390),1,IF($E390="1.公保",
IF($I390&gt;DATE(身障定額檢核總表!$F$7,身障定額檢核總表!$F$8,1),1,0),
IF($I390&gt;=DATE(身障定額檢核總表!$F$7,身障定額檢核總表!$F$8,1),1,0)))</f>
        <v>0</v>
      </c>
      <c r="P390" s="19">
        <f>IF(AND($M390,IF($J390&lt;=DATE(身障定額檢核總表!$F$7,身障定額檢核總表!$F$8,1),1,0)),1,0)</f>
        <v>0</v>
      </c>
      <c r="Q390" s="19">
        <f t="shared" si="4"/>
        <v>0</v>
      </c>
      <c r="R390" s="19">
        <f>IF(AND($Q390,OR(IF($G390="3.重度",1,0),IF($G390="4.極重度",1,0)),IF($K390="全時",1,0),IF($L390&gt;=基本工資設定!$B$2,1,0)),1,0)</f>
        <v>0</v>
      </c>
      <c r="S390" s="19">
        <f>IF(AND($Q390,OR(IF($G390="3.重度",1,0),IF($G390="4.極重度",1,0)),IF($K390="全時",1,0),IF(基本工資設定!$B$2&gt;$L390,1,0)),1,0)</f>
        <v>0</v>
      </c>
      <c r="T390" s="19">
        <f>IF(AND($Q390,OR(IF($G390="3.重度",1,0),IF($G390="4.極重度",1,0)),IF($K390="部分工時",1,0),IF($L390&gt;=基本工資設定!$B$2,1,0)),1,0)</f>
        <v>0</v>
      </c>
      <c r="U390" s="19">
        <f>IF(AND($Q390,OR(IF($G390="3.重度",1,0),IF($G390="4.極重度",1,0)),IF($K390="部分工時",1,0),IF(AND(基本工資設定!$B$2&gt;$L390,$L390&gt;=基本工資設定!$B$3),1,0)),1,0)</f>
        <v>0</v>
      </c>
      <c r="V390" s="19">
        <f>IF(AND($Q390,OR(IF($G390="3.重度",1,0),IF($G390="4.極重度",1,0)),IF($K390="部分工時",1,0),IF(基本工資設定!$B$3&gt;$L390,1,0)),1,0)</f>
        <v>0</v>
      </c>
      <c r="W390" s="19">
        <f>IF(AND($Q390,OR(IF($G390="1.輕度",1,0),IF($G390="2.中度",1,0)),IF($K390="全時",1,0),IF($L390&gt;=基本工資設定!$B$2,1,0)),1,0)</f>
        <v>0</v>
      </c>
      <c r="X390" s="19">
        <f>IF(AND($Q390,OR(IF($G390="1.輕度",1,0),IF($G390="2.中度",1,0)),IF($K390="全時",1,0),IF(基本工資設定!$B$2&gt;$L390,1,0)),1,0)</f>
        <v>0</v>
      </c>
      <c r="Y390" s="19">
        <f>IF(AND($Q390,OR(IF($G390="1.輕度",1,0),IF($G390="2.中度",1,0)),IF($K390="部分工時",1,0),IF($L390&gt;=基本工資設定!$B$2,1,0)),1,0)</f>
        <v>0</v>
      </c>
      <c r="Z390" s="19">
        <f>IF(AND($Q390,OR(IF($G390="1.輕度",1,0),IF($G390="2.中度",1,0)),IF($K390="部分工時",1,0),IF(AND(基本工資設定!$B$2&gt;$L390,$L390&gt;=基本工資設定!$B$3),1,0)),1,0)</f>
        <v>0</v>
      </c>
      <c r="AA390" s="19">
        <f>IF(AND($Q390,OR(IF($G390="1.輕度",1,0),IF($G390="2.中度",1,0)),IF($K390="部分工時",1,0),IF(基本工資設定!$B$3&gt;$L390,1,0)),1,0)</f>
        <v>0</v>
      </c>
    </row>
    <row r="391" spans="1:27" ht="14.25">
      <c r="A391" s="19">
        <f t="shared" si="5"/>
        <v>389</v>
      </c>
      <c r="B391" s="8"/>
      <c r="C391" s="8"/>
      <c r="D391" s="9"/>
      <c r="E391" s="8"/>
      <c r="F391" s="8"/>
      <c r="G391" s="8"/>
      <c r="H391" s="9"/>
      <c r="I391" s="9"/>
      <c r="J391" s="9"/>
      <c r="K391" s="8"/>
      <c r="L391" s="10"/>
      <c r="M391" s="19" t="b">
        <f t="shared" si="3"/>
        <v>0</v>
      </c>
      <c r="N391" s="19">
        <f>IF(AND($M391,IF($H391&lt;=DATE(身障定額檢核總表!$F$7,身障定額檢核總表!$F$8,1),1,0)),1,0)</f>
        <v>0</v>
      </c>
      <c r="O391" s="19">
        <f>IF(AND(ISBLANK($I391),$M391),1,IF($E391="1.公保",
IF($I391&gt;DATE(身障定額檢核總表!$F$7,身障定額檢核總表!$F$8,1),1,0),
IF($I391&gt;=DATE(身障定額檢核總表!$F$7,身障定額檢核總表!$F$8,1),1,0)))</f>
        <v>0</v>
      </c>
      <c r="P391" s="19">
        <f>IF(AND($M391,IF($J391&lt;=DATE(身障定額檢核總表!$F$7,身障定額檢核總表!$F$8,1),1,0)),1,0)</f>
        <v>0</v>
      </c>
      <c r="Q391" s="19">
        <f t="shared" si="4"/>
        <v>0</v>
      </c>
      <c r="R391" s="19">
        <f>IF(AND($Q391,OR(IF($G391="3.重度",1,0),IF($G391="4.極重度",1,0)),IF($K391="全時",1,0),IF($L391&gt;=基本工資設定!$B$2,1,0)),1,0)</f>
        <v>0</v>
      </c>
      <c r="S391" s="19">
        <f>IF(AND($Q391,OR(IF($G391="3.重度",1,0),IF($G391="4.極重度",1,0)),IF($K391="全時",1,0),IF(基本工資設定!$B$2&gt;$L391,1,0)),1,0)</f>
        <v>0</v>
      </c>
      <c r="T391" s="19">
        <f>IF(AND($Q391,OR(IF($G391="3.重度",1,0),IF($G391="4.極重度",1,0)),IF($K391="部分工時",1,0),IF($L391&gt;=基本工資設定!$B$2,1,0)),1,0)</f>
        <v>0</v>
      </c>
      <c r="U391" s="19">
        <f>IF(AND($Q391,OR(IF($G391="3.重度",1,0),IF($G391="4.極重度",1,0)),IF($K391="部分工時",1,0),IF(AND(基本工資設定!$B$2&gt;$L391,$L391&gt;=基本工資設定!$B$3),1,0)),1,0)</f>
        <v>0</v>
      </c>
      <c r="V391" s="19">
        <f>IF(AND($Q391,OR(IF($G391="3.重度",1,0),IF($G391="4.極重度",1,0)),IF($K391="部分工時",1,0),IF(基本工資設定!$B$3&gt;$L391,1,0)),1,0)</f>
        <v>0</v>
      </c>
      <c r="W391" s="19">
        <f>IF(AND($Q391,OR(IF($G391="1.輕度",1,0),IF($G391="2.中度",1,0)),IF($K391="全時",1,0),IF($L391&gt;=基本工資設定!$B$2,1,0)),1,0)</f>
        <v>0</v>
      </c>
      <c r="X391" s="19">
        <f>IF(AND($Q391,OR(IF($G391="1.輕度",1,0),IF($G391="2.中度",1,0)),IF($K391="全時",1,0),IF(基本工資設定!$B$2&gt;$L391,1,0)),1,0)</f>
        <v>0</v>
      </c>
      <c r="Y391" s="19">
        <f>IF(AND($Q391,OR(IF($G391="1.輕度",1,0),IF($G391="2.中度",1,0)),IF($K391="部分工時",1,0),IF($L391&gt;=基本工資設定!$B$2,1,0)),1,0)</f>
        <v>0</v>
      </c>
      <c r="Z391" s="19">
        <f>IF(AND($Q391,OR(IF($G391="1.輕度",1,0),IF($G391="2.中度",1,0)),IF($K391="部分工時",1,0),IF(AND(基本工資設定!$B$2&gt;$L391,$L391&gt;=基本工資設定!$B$3),1,0)),1,0)</f>
        <v>0</v>
      </c>
      <c r="AA391" s="19">
        <f>IF(AND($Q391,OR(IF($G391="1.輕度",1,0),IF($G391="2.中度",1,0)),IF($K391="部分工時",1,0),IF(基本工資設定!$B$3&gt;$L391,1,0)),1,0)</f>
        <v>0</v>
      </c>
    </row>
    <row r="392" spans="1:27" ht="14.25">
      <c r="A392" s="19">
        <f t="shared" si="5"/>
        <v>390</v>
      </c>
      <c r="B392" s="8"/>
      <c r="C392" s="8"/>
      <c r="D392" s="9"/>
      <c r="E392" s="8"/>
      <c r="F392" s="8"/>
      <c r="G392" s="8"/>
      <c r="H392" s="9"/>
      <c r="I392" s="9"/>
      <c r="J392" s="9"/>
      <c r="K392" s="8"/>
      <c r="L392" s="10"/>
      <c r="M392" s="19" t="b">
        <f t="shared" si="3"/>
        <v>0</v>
      </c>
      <c r="N392" s="19">
        <f>IF(AND($M392,IF($H392&lt;=DATE(身障定額檢核總表!$F$7,身障定額檢核總表!$F$8,1),1,0)),1,0)</f>
        <v>0</v>
      </c>
      <c r="O392" s="19">
        <f>IF(AND(ISBLANK($I392),$M392),1,IF($E392="1.公保",
IF($I392&gt;DATE(身障定額檢核總表!$F$7,身障定額檢核總表!$F$8,1),1,0),
IF($I392&gt;=DATE(身障定額檢核總表!$F$7,身障定額檢核總表!$F$8,1),1,0)))</f>
        <v>0</v>
      </c>
      <c r="P392" s="19">
        <f>IF(AND($M392,IF($J392&lt;=DATE(身障定額檢核總表!$F$7,身障定額檢核總表!$F$8,1),1,0)),1,0)</f>
        <v>0</v>
      </c>
      <c r="Q392" s="19">
        <f t="shared" si="4"/>
        <v>0</v>
      </c>
      <c r="R392" s="19">
        <f>IF(AND($Q392,OR(IF($G392="3.重度",1,0),IF($G392="4.極重度",1,0)),IF($K392="全時",1,0),IF($L392&gt;=基本工資設定!$B$2,1,0)),1,0)</f>
        <v>0</v>
      </c>
      <c r="S392" s="19">
        <f>IF(AND($Q392,OR(IF($G392="3.重度",1,0),IF($G392="4.極重度",1,0)),IF($K392="全時",1,0),IF(基本工資設定!$B$2&gt;$L392,1,0)),1,0)</f>
        <v>0</v>
      </c>
      <c r="T392" s="19">
        <f>IF(AND($Q392,OR(IF($G392="3.重度",1,0),IF($G392="4.極重度",1,0)),IF($K392="部分工時",1,0),IF($L392&gt;=基本工資設定!$B$2,1,0)),1,0)</f>
        <v>0</v>
      </c>
      <c r="U392" s="19">
        <f>IF(AND($Q392,OR(IF($G392="3.重度",1,0),IF($G392="4.極重度",1,0)),IF($K392="部分工時",1,0),IF(AND(基本工資設定!$B$2&gt;$L392,$L392&gt;=基本工資設定!$B$3),1,0)),1,0)</f>
        <v>0</v>
      </c>
      <c r="V392" s="19">
        <f>IF(AND($Q392,OR(IF($G392="3.重度",1,0),IF($G392="4.極重度",1,0)),IF($K392="部分工時",1,0),IF(基本工資設定!$B$3&gt;$L392,1,0)),1,0)</f>
        <v>0</v>
      </c>
      <c r="W392" s="19">
        <f>IF(AND($Q392,OR(IF($G392="1.輕度",1,0),IF($G392="2.中度",1,0)),IF($K392="全時",1,0),IF($L392&gt;=基本工資設定!$B$2,1,0)),1,0)</f>
        <v>0</v>
      </c>
      <c r="X392" s="19">
        <f>IF(AND($Q392,OR(IF($G392="1.輕度",1,0),IF($G392="2.中度",1,0)),IF($K392="全時",1,0),IF(基本工資設定!$B$2&gt;$L392,1,0)),1,0)</f>
        <v>0</v>
      </c>
      <c r="Y392" s="19">
        <f>IF(AND($Q392,OR(IF($G392="1.輕度",1,0),IF($G392="2.中度",1,0)),IF($K392="部分工時",1,0),IF($L392&gt;=基本工資設定!$B$2,1,0)),1,0)</f>
        <v>0</v>
      </c>
      <c r="Z392" s="19">
        <f>IF(AND($Q392,OR(IF($G392="1.輕度",1,0),IF($G392="2.中度",1,0)),IF($K392="部分工時",1,0),IF(AND(基本工資設定!$B$2&gt;$L392,$L392&gt;=基本工資設定!$B$3),1,0)),1,0)</f>
        <v>0</v>
      </c>
      <c r="AA392" s="19">
        <f>IF(AND($Q392,OR(IF($G392="1.輕度",1,0),IF($G392="2.中度",1,0)),IF($K392="部分工時",1,0),IF(基本工資設定!$B$3&gt;$L392,1,0)),1,0)</f>
        <v>0</v>
      </c>
    </row>
    <row r="393" spans="1:27" ht="14.25">
      <c r="A393" s="19">
        <f t="shared" si="5"/>
        <v>391</v>
      </c>
      <c r="B393" s="8"/>
      <c r="C393" s="8"/>
      <c r="D393" s="9"/>
      <c r="E393" s="8"/>
      <c r="F393" s="8"/>
      <c r="G393" s="8"/>
      <c r="H393" s="9"/>
      <c r="I393" s="9"/>
      <c r="J393" s="9"/>
      <c r="K393" s="8"/>
      <c r="L393" s="10"/>
      <c r="M393" s="19" t="b">
        <f t="shared" si="3"/>
        <v>0</v>
      </c>
      <c r="N393" s="19">
        <f>IF(AND($M393,IF($H393&lt;=DATE(身障定額檢核總表!$F$7,身障定額檢核總表!$F$8,1),1,0)),1,0)</f>
        <v>0</v>
      </c>
      <c r="O393" s="19">
        <f>IF(AND(ISBLANK($I393),$M393),1,IF($E393="1.公保",
IF($I393&gt;DATE(身障定額檢核總表!$F$7,身障定額檢核總表!$F$8,1),1,0),
IF($I393&gt;=DATE(身障定額檢核總表!$F$7,身障定額檢核總表!$F$8,1),1,0)))</f>
        <v>0</v>
      </c>
      <c r="P393" s="19">
        <f>IF(AND($M393,IF($J393&lt;=DATE(身障定額檢核總表!$F$7,身障定額檢核總表!$F$8,1),1,0)),1,0)</f>
        <v>0</v>
      </c>
      <c r="Q393" s="19">
        <f t="shared" si="4"/>
        <v>0</v>
      </c>
      <c r="R393" s="19">
        <f>IF(AND($Q393,OR(IF($G393="3.重度",1,0),IF($G393="4.極重度",1,0)),IF($K393="全時",1,0),IF($L393&gt;=基本工資設定!$B$2,1,0)),1,0)</f>
        <v>0</v>
      </c>
      <c r="S393" s="19">
        <f>IF(AND($Q393,OR(IF($G393="3.重度",1,0),IF($G393="4.極重度",1,0)),IF($K393="全時",1,0),IF(基本工資設定!$B$2&gt;$L393,1,0)),1,0)</f>
        <v>0</v>
      </c>
      <c r="T393" s="19">
        <f>IF(AND($Q393,OR(IF($G393="3.重度",1,0),IF($G393="4.極重度",1,0)),IF($K393="部分工時",1,0),IF($L393&gt;=基本工資設定!$B$2,1,0)),1,0)</f>
        <v>0</v>
      </c>
      <c r="U393" s="19">
        <f>IF(AND($Q393,OR(IF($G393="3.重度",1,0),IF($G393="4.極重度",1,0)),IF($K393="部分工時",1,0),IF(AND(基本工資設定!$B$2&gt;$L393,$L393&gt;=基本工資設定!$B$3),1,0)),1,0)</f>
        <v>0</v>
      </c>
      <c r="V393" s="19">
        <f>IF(AND($Q393,OR(IF($G393="3.重度",1,0),IF($G393="4.極重度",1,0)),IF($K393="部分工時",1,0),IF(基本工資設定!$B$3&gt;$L393,1,0)),1,0)</f>
        <v>0</v>
      </c>
      <c r="W393" s="19">
        <f>IF(AND($Q393,OR(IF($G393="1.輕度",1,0),IF($G393="2.中度",1,0)),IF($K393="全時",1,0),IF($L393&gt;=基本工資設定!$B$2,1,0)),1,0)</f>
        <v>0</v>
      </c>
      <c r="X393" s="19">
        <f>IF(AND($Q393,OR(IF($G393="1.輕度",1,0),IF($G393="2.中度",1,0)),IF($K393="全時",1,0),IF(基本工資設定!$B$2&gt;$L393,1,0)),1,0)</f>
        <v>0</v>
      </c>
      <c r="Y393" s="19">
        <f>IF(AND($Q393,OR(IF($G393="1.輕度",1,0),IF($G393="2.中度",1,0)),IF($K393="部分工時",1,0),IF($L393&gt;=基本工資設定!$B$2,1,0)),1,0)</f>
        <v>0</v>
      </c>
      <c r="Z393" s="19">
        <f>IF(AND($Q393,OR(IF($G393="1.輕度",1,0),IF($G393="2.中度",1,0)),IF($K393="部分工時",1,0),IF(AND(基本工資設定!$B$2&gt;$L393,$L393&gt;=基本工資設定!$B$3),1,0)),1,0)</f>
        <v>0</v>
      </c>
      <c r="AA393" s="19">
        <f>IF(AND($Q393,OR(IF($G393="1.輕度",1,0),IF($G393="2.中度",1,0)),IF($K393="部分工時",1,0),IF(基本工資設定!$B$3&gt;$L393,1,0)),1,0)</f>
        <v>0</v>
      </c>
    </row>
    <row r="394" spans="1:27" ht="14.25">
      <c r="A394" s="19">
        <f t="shared" si="5"/>
        <v>392</v>
      </c>
      <c r="B394" s="8"/>
      <c r="C394" s="8"/>
      <c r="D394" s="9"/>
      <c r="E394" s="8"/>
      <c r="F394" s="8"/>
      <c r="G394" s="8"/>
      <c r="H394" s="9"/>
      <c r="I394" s="9"/>
      <c r="J394" s="9"/>
      <c r="K394" s="8"/>
      <c r="L394" s="10"/>
      <c r="M394" s="19" t="b">
        <f t="shared" si="3"/>
        <v>0</v>
      </c>
      <c r="N394" s="19">
        <f>IF(AND($M394,IF($H394&lt;=DATE(身障定額檢核總表!$F$7,身障定額檢核總表!$F$8,1),1,0)),1,0)</f>
        <v>0</v>
      </c>
      <c r="O394" s="19">
        <f>IF(AND(ISBLANK($I394),$M394),1,IF($E394="1.公保",
IF($I394&gt;DATE(身障定額檢核總表!$F$7,身障定額檢核總表!$F$8,1),1,0),
IF($I394&gt;=DATE(身障定額檢核總表!$F$7,身障定額檢核總表!$F$8,1),1,0)))</f>
        <v>0</v>
      </c>
      <c r="P394" s="19">
        <f>IF(AND($M394,IF($J394&lt;=DATE(身障定額檢核總表!$F$7,身障定額檢核總表!$F$8,1),1,0)),1,0)</f>
        <v>0</v>
      </c>
      <c r="Q394" s="19">
        <f t="shared" si="4"/>
        <v>0</v>
      </c>
      <c r="R394" s="19">
        <f>IF(AND($Q394,OR(IF($G394="3.重度",1,0),IF($G394="4.極重度",1,0)),IF($K394="全時",1,0),IF($L394&gt;=基本工資設定!$B$2,1,0)),1,0)</f>
        <v>0</v>
      </c>
      <c r="S394" s="19">
        <f>IF(AND($Q394,OR(IF($G394="3.重度",1,0),IF($G394="4.極重度",1,0)),IF($K394="全時",1,0),IF(基本工資設定!$B$2&gt;$L394,1,0)),1,0)</f>
        <v>0</v>
      </c>
      <c r="T394" s="19">
        <f>IF(AND($Q394,OR(IF($G394="3.重度",1,0),IF($G394="4.極重度",1,0)),IF($K394="部分工時",1,0),IF($L394&gt;=基本工資設定!$B$2,1,0)),1,0)</f>
        <v>0</v>
      </c>
      <c r="U394" s="19">
        <f>IF(AND($Q394,OR(IF($G394="3.重度",1,0),IF($G394="4.極重度",1,0)),IF($K394="部分工時",1,0),IF(AND(基本工資設定!$B$2&gt;$L394,$L394&gt;=基本工資設定!$B$3),1,0)),1,0)</f>
        <v>0</v>
      </c>
      <c r="V394" s="19">
        <f>IF(AND($Q394,OR(IF($G394="3.重度",1,0),IF($G394="4.極重度",1,0)),IF($K394="部分工時",1,0),IF(基本工資設定!$B$3&gt;$L394,1,0)),1,0)</f>
        <v>0</v>
      </c>
      <c r="W394" s="19">
        <f>IF(AND($Q394,OR(IF($G394="1.輕度",1,0),IF($G394="2.中度",1,0)),IF($K394="全時",1,0),IF($L394&gt;=基本工資設定!$B$2,1,0)),1,0)</f>
        <v>0</v>
      </c>
      <c r="X394" s="19">
        <f>IF(AND($Q394,OR(IF($G394="1.輕度",1,0),IF($G394="2.中度",1,0)),IF($K394="全時",1,0),IF(基本工資設定!$B$2&gt;$L394,1,0)),1,0)</f>
        <v>0</v>
      </c>
      <c r="Y394" s="19">
        <f>IF(AND($Q394,OR(IF($G394="1.輕度",1,0),IF($G394="2.中度",1,0)),IF($K394="部分工時",1,0),IF($L394&gt;=基本工資設定!$B$2,1,0)),1,0)</f>
        <v>0</v>
      </c>
      <c r="Z394" s="19">
        <f>IF(AND($Q394,OR(IF($G394="1.輕度",1,0),IF($G394="2.中度",1,0)),IF($K394="部分工時",1,0),IF(AND(基本工資設定!$B$2&gt;$L394,$L394&gt;=基本工資設定!$B$3),1,0)),1,0)</f>
        <v>0</v>
      </c>
      <c r="AA394" s="19">
        <f>IF(AND($Q394,OR(IF($G394="1.輕度",1,0),IF($G394="2.中度",1,0)),IF($K394="部分工時",1,0),IF(基本工資設定!$B$3&gt;$L394,1,0)),1,0)</f>
        <v>0</v>
      </c>
    </row>
    <row r="395" spans="1:27" ht="14.25">
      <c r="A395" s="19">
        <f t="shared" si="5"/>
        <v>393</v>
      </c>
      <c r="B395" s="8"/>
      <c r="C395" s="8"/>
      <c r="D395" s="9"/>
      <c r="E395" s="8"/>
      <c r="F395" s="8"/>
      <c r="G395" s="8"/>
      <c r="H395" s="9"/>
      <c r="I395" s="9"/>
      <c r="J395" s="9"/>
      <c r="K395" s="8"/>
      <c r="L395" s="10"/>
      <c r="M395" s="19" t="b">
        <f t="shared" si="3"/>
        <v>0</v>
      </c>
      <c r="N395" s="19">
        <f>IF(AND($M395,IF($H395&lt;=DATE(身障定額檢核總表!$F$7,身障定額檢核總表!$F$8,1),1,0)),1,0)</f>
        <v>0</v>
      </c>
      <c r="O395" s="19">
        <f>IF(AND(ISBLANK($I395),$M395),1,IF($E395="1.公保",
IF($I395&gt;DATE(身障定額檢核總表!$F$7,身障定額檢核總表!$F$8,1),1,0),
IF($I395&gt;=DATE(身障定額檢核總表!$F$7,身障定額檢核總表!$F$8,1),1,0)))</f>
        <v>0</v>
      </c>
      <c r="P395" s="19">
        <f>IF(AND($M395,IF($J395&lt;=DATE(身障定額檢核總表!$F$7,身障定額檢核總表!$F$8,1),1,0)),1,0)</f>
        <v>0</v>
      </c>
      <c r="Q395" s="19">
        <f t="shared" si="4"/>
        <v>0</v>
      </c>
      <c r="R395" s="19">
        <f>IF(AND($Q395,OR(IF($G395="3.重度",1,0),IF($G395="4.極重度",1,0)),IF($K395="全時",1,0),IF($L395&gt;=基本工資設定!$B$2,1,0)),1,0)</f>
        <v>0</v>
      </c>
      <c r="S395" s="19">
        <f>IF(AND($Q395,OR(IF($G395="3.重度",1,0),IF($G395="4.極重度",1,0)),IF($K395="全時",1,0),IF(基本工資設定!$B$2&gt;$L395,1,0)),1,0)</f>
        <v>0</v>
      </c>
      <c r="T395" s="19">
        <f>IF(AND($Q395,OR(IF($G395="3.重度",1,0),IF($G395="4.極重度",1,0)),IF($K395="部分工時",1,0),IF($L395&gt;=基本工資設定!$B$2,1,0)),1,0)</f>
        <v>0</v>
      </c>
      <c r="U395" s="19">
        <f>IF(AND($Q395,OR(IF($G395="3.重度",1,0),IF($G395="4.極重度",1,0)),IF($K395="部分工時",1,0),IF(AND(基本工資設定!$B$2&gt;$L395,$L395&gt;=基本工資設定!$B$3),1,0)),1,0)</f>
        <v>0</v>
      </c>
      <c r="V395" s="19">
        <f>IF(AND($Q395,OR(IF($G395="3.重度",1,0),IF($G395="4.極重度",1,0)),IF($K395="部分工時",1,0),IF(基本工資設定!$B$3&gt;$L395,1,0)),1,0)</f>
        <v>0</v>
      </c>
      <c r="W395" s="19">
        <f>IF(AND($Q395,OR(IF($G395="1.輕度",1,0),IF($G395="2.中度",1,0)),IF($K395="全時",1,0),IF($L395&gt;=基本工資設定!$B$2,1,0)),1,0)</f>
        <v>0</v>
      </c>
      <c r="X395" s="19">
        <f>IF(AND($Q395,OR(IF($G395="1.輕度",1,0),IF($G395="2.中度",1,0)),IF($K395="全時",1,0),IF(基本工資設定!$B$2&gt;$L395,1,0)),1,0)</f>
        <v>0</v>
      </c>
      <c r="Y395" s="19">
        <f>IF(AND($Q395,OR(IF($G395="1.輕度",1,0),IF($G395="2.中度",1,0)),IF($K395="部分工時",1,0),IF($L395&gt;=基本工資設定!$B$2,1,0)),1,0)</f>
        <v>0</v>
      </c>
      <c r="Z395" s="19">
        <f>IF(AND($Q395,OR(IF($G395="1.輕度",1,0),IF($G395="2.中度",1,0)),IF($K395="部分工時",1,0),IF(AND(基本工資設定!$B$2&gt;$L395,$L395&gt;=基本工資設定!$B$3),1,0)),1,0)</f>
        <v>0</v>
      </c>
      <c r="AA395" s="19">
        <f>IF(AND($Q395,OR(IF($G395="1.輕度",1,0),IF($G395="2.中度",1,0)),IF($K395="部分工時",1,0),IF(基本工資設定!$B$3&gt;$L395,1,0)),1,0)</f>
        <v>0</v>
      </c>
    </row>
    <row r="396" spans="1:27" ht="14.25">
      <c r="A396" s="19">
        <f t="shared" si="5"/>
        <v>394</v>
      </c>
      <c r="B396" s="8"/>
      <c r="C396" s="8"/>
      <c r="D396" s="9"/>
      <c r="E396" s="8"/>
      <c r="F396" s="8"/>
      <c r="G396" s="8"/>
      <c r="H396" s="9"/>
      <c r="I396" s="9"/>
      <c r="J396" s="9"/>
      <c r="K396" s="8"/>
      <c r="L396" s="10"/>
      <c r="M396" s="19" t="b">
        <f t="shared" si="3"/>
        <v>0</v>
      </c>
      <c r="N396" s="19">
        <f>IF(AND($M396,IF($H396&lt;=DATE(身障定額檢核總表!$F$7,身障定額檢核總表!$F$8,1),1,0)),1,0)</f>
        <v>0</v>
      </c>
      <c r="O396" s="19">
        <f>IF(AND(ISBLANK($I396),$M396),1,IF($E396="1.公保",
IF($I396&gt;DATE(身障定額檢核總表!$F$7,身障定額檢核總表!$F$8,1),1,0),
IF($I396&gt;=DATE(身障定額檢核總表!$F$7,身障定額檢核總表!$F$8,1),1,0)))</f>
        <v>0</v>
      </c>
      <c r="P396" s="19">
        <f>IF(AND($M396,IF($J396&lt;=DATE(身障定額檢核總表!$F$7,身障定額檢核總表!$F$8,1),1,0)),1,0)</f>
        <v>0</v>
      </c>
      <c r="Q396" s="19">
        <f t="shared" si="4"/>
        <v>0</v>
      </c>
      <c r="R396" s="19">
        <f>IF(AND($Q396,OR(IF($G396="3.重度",1,0),IF($G396="4.極重度",1,0)),IF($K396="全時",1,0),IF($L396&gt;=基本工資設定!$B$2,1,0)),1,0)</f>
        <v>0</v>
      </c>
      <c r="S396" s="19">
        <f>IF(AND($Q396,OR(IF($G396="3.重度",1,0),IF($G396="4.極重度",1,0)),IF($K396="全時",1,0),IF(基本工資設定!$B$2&gt;$L396,1,0)),1,0)</f>
        <v>0</v>
      </c>
      <c r="T396" s="19">
        <f>IF(AND($Q396,OR(IF($G396="3.重度",1,0),IF($G396="4.極重度",1,0)),IF($K396="部分工時",1,0),IF($L396&gt;=基本工資設定!$B$2,1,0)),1,0)</f>
        <v>0</v>
      </c>
      <c r="U396" s="19">
        <f>IF(AND($Q396,OR(IF($G396="3.重度",1,0),IF($G396="4.極重度",1,0)),IF($K396="部分工時",1,0),IF(AND(基本工資設定!$B$2&gt;$L396,$L396&gt;=基本工資設定!$B$3),1,0)),1,0)</f>
        <v>0</v>
      </c>
      <c r="V396" s="19">
        <f>IF(AND($Q396,OR(IF($G396="3.重度",1,0),IF($G396="4.極重度",1,0)),IF($K396="部分工時",1,0),IF(基本工資設定!$B$3&gt;$L396,1,0)),1,0)</f>
        <v>0</v>
      </c>
      <c r="W396" s="19">
        <f>IF(AND($Q396,OR(IF($G396="1.輕度",1,0),IF($G396="2.中度",1,0)),IF($K396="全時",1,0),IF($L396&gt;=基本工資設定!$B$2,1,0)),1,0)</f>
        <v>0</v>
      </c>
      <c r="X396" s="19">
        <f>IF(AND($Q396,OR(IF($G396="1.輕度",1,0),IF($G396="2.中度",1,0)),IF($K396="全時",1,0),IF(基本工資設定!$B$2&gt;$L396,1,0)),1,0)</f>
        <v>0</v>
      </c>
      <c r="Y396" s="19">
        <f>IF(AND($Q396,OR(IF($G396="1.輕度",1,0),IF($G396="2.中度",1,0)),IF($K396="部分工時",1,0),IF($L396&gt;=基本工資設定!$B$2,1,0)),1,0)</f>
        <v>0</v>
      </c>
      <c r="Z396" s="19">
        <f>IF(AND($Q396,OR(IF($G396="1.輕度",1,0),IF($G396="2.中度",1,0)),IF($K396="部分工時",1,0),IF(AND(基本工資設定!$B$2&gt;$L396,$L396&gt;=基本工資設定!$B$3),1,0)),1,0)</f>
        <v>0</v>
      </c>
      <c r="AA396" s="19">
        <f>IF(AND($Q396,OR(IF($G396="1.輕度",1,0),IF($G396="2.中度",1,0)),IF($K396="部分工時",1,0),IF(基本工資設定!$B$3&gt;$L396,1,0)),1,0)</f>
        <v>0</v>
      </c>
    </row>
    <row r="397" spans="1:27" ht="14.25">
      <c r="A397" s="19">
        <f t="shared" si="5"/>
        <v>395</v>
      </c>
      <c r="B397" s="8"/>
      <c r="C397" s="8"/>
      <c r="D397" s="9"/>
      <c r="E397" s="8"/>
      <c r="F397" s="8"/>
      <c r="G397" s="8"/>
      <c r="H397" s="9"/>
      <c r="I397" s="9"/>
      <c r="J397" s="9"/>
      <c r="K397" s="8"/>
      <c r="L397" s="10"/>
      <c r="M397" s="19" t="b">
        <f t="shared" si="3"/>
        <v>0</v>
      </c>
      <c r="N397" s="19">
        <f>IF(AND($M397,IF($H397&lt;=DATE(身障定額檢核總表!$F$7,身障定額檢核總表!$F$8,1),1,0)),1,0)</f>
        <v>0</v>
      </c>
      <c r="O397" s="19">
        <f>IF(AND(ISBLANK($I397),$M397),1,IF($E397="1.公保",
IF($I397&gt;DATE(身障定額檢核總表!$F$7,身障定額檢核總表!$F$8,1),1,0),
IF($I397&gt;=DATE(身障定額檢核總表!$F$7,身障定額檢核總表!$F$8,1),1,0)))</f>
        <v>0</v>
      </c>
      <c r="P397" s="19">
        <f>IF(AND($M397,IF($J397&lt;=DATE(身障定額檢核總表!$F$7,身障定額檢核總表!$F$8,1),1,0)),1,0)</f>
        <v>0</v>
      </c>
      <c r="Q397" s="19">
        <f t="shared" si="4"/>
        <v>0</v>
      </c>
      <c r="R397" s="19">
        <f>IF(AND($Q397,OR(IF($G397="3.重度",1,0),IF($G397="4.極重度",1,0)),IF($K397="全時",1,0),IF($L397&gt;=基本工資設定!$B$2,1,0)),1,0)</f>
        <v>0</v>
      </c>
      <c r="S397" s="19">
        <f>IF(AND($Q397,OR(IF($G397="3.重度",1,0),IF($G397="4.極重度",1,0)),IF($K397="全時",1,0),IF(基本工資設定!$B$2&gt;$L397,1,0)),1,0)</f>
        <v>0</v>
      </c>
      <c r="T397" s="19">
        <f>IF(AND($Q397,OR(IF($G397="3.重度",1,0),IF($G397="4.極重度",1,0)),IF($K397="部分工時",1,0),IF($L397&gt;=基本工資設定!$B$2,1,0)),1,0)</f>
        <v>0</v>
      </c>
      <c r="U397" s="19">
        <f>IF(AND($Q397,OR(IF($G397="3.重度",1,0),IF($G397="4.極重度",1,0)),IF($K397="部分工時",1,0),IF(AND(基本工資設定!$B$2&gt;$L397,$L397&gt;=基本工資設定!$B$3),1,0)),1,0)</f>
        <v>0</v>
      </c>
      <c r="V397" s="19">
        <f>IF(AND($Q397,OR(IF($G397="3.重度",1,0),IF($G397="4.極重度",1,0)),IF($K397="部分工時",1,0),IF(基本工資設定!$B$3&gt;$L397,1,0)),1,0)</f>
        <v>0</v>
      </c>
      <c r="W397" s="19">
        <f>IF(AND($Q397,OR(IF($G397="1.輕度",1,0),IF($G397="2.中度",1,0)),IF($K397="全時",1,0),IF($L397&gt;=基本工資設定!$B$2,1,0)),1,0)</f>
        <v>0</v>
      </c>
      <c r="X397" s="19">
        <f>IF(AND($Q397,OR(IF($G397="1.輕度",1,0),IF($G397="2.中度",1,0)),IF($K397="全時",1,0),IF(基本工資設定!$B$2&gt;$L397,1,0)),1,0)</f>
        <v>0</v>
      </c>
      <c r="Y397" s="19">
        <f>IF(AND($Q397,OR(IF($G397="1.輕度",1,0),IF($G397="2.中度",1,0)),IF($K397="部分工時",1,0),IF($L397&gt;=基本工資設定!$B$2,1,0)),1,0)</f>
        <v>0</v>
      </c>
      <c r="Z397" s="19">
        <f>IF(AND($Q397,OR(IF($G397="1.輕度",1,0),IF($G397="2.中度",1,0)),IF($K397="部分工時",1,0),IF(AND(基本工資設定!$B$2&gt;$L397,$L397&gt;=基本工資設定!$B$3),1,0)),1,0)</f>
        <v>0</v>
      </c>
      <c r="AA397" s="19">
        <f>IF(AND($Q397,OR(IF($G397="1.輕度",1,0),IF($G397="2.中度",1,0)),IF($K397="部分工時",1,0),IF(基本工資設定!$B$3&gt;$L397,1,0)),1,0)</f>
        <v>0</v>
      </c>
    </row>
    <row r="398" spans="1:27" ht="14.25">
      <c r="A398" s="19">
        <f t="shared" si="5"/>
        <v>396</v>
      </c>
      <c r="B398" s="8"/>
      <c r="C398" s="8"/>
      <c r="D398" s="9"/>
      <c r="E398" s="8"/>
      <c r="F398" s="8"/>
      <c r="G398" s="8"/>
      <c r="H398" s="9"/>
      <c r="I398" s="9"/>
      <c r="J398" s="9"/>
      <c r="K398" s="8"/>
      <c r="L398" s="10"/>
      <c r="M398" s="19" t="b">
        <f t="shared" si="3"/>
        <v>0</v>
      </c>
      <c r="N398" s="19">
        <f>IF(AND($M398,IF($H398&lt;=DATE(身障定額檢核總表!$F$7,身障定額檢核總表!$F$8,1),1,0)),1,0)</f>
        <v>0</v>
      </c>
      <c r="O398" s="19">
        <f>IF(AND(ISBLANK($I398),$M398),1,IF($E398="1.公保",
IF($I398&gt;DATE(身障定額檢核總表!$F$7,身障定額檢核總表!$F$8,1),1,0),
IF($I398&gt;=DATE(身障定額檢核總表!$F$7,身障定額檢核總表!$F$8,1),1,0)))</f>
        <v>0</v>
      </c>
      <c r="P398" s="19">
        <f>IF(AND($M398,IF($J398&lt;=DATE(身障定額檢核總表!$F$7,身障定額檢核總表!$F$8,1),1,0)),1,0)</f>
        <v>0</v>
      </c>
      <c r="Q398" s="19">
        <f t="shared" si="4"/>
        <v>0</v>
      </c>
      <c r="R398" s="19">
        <f>IF(AND($Q398,OR(IF($G398="3.重度",1,0),IF($G398="4.極重度",1,0)),IF($K398="全時",1,0),IF($L398&gt;=基本工資設定!$B$2,1,0)),1,0)</f>
        <v>0</v>
      </c>
      <c r="S398" s="19">
        <f>IF(AND($Q398,OR(IF($G398="3.重度",1,0),IF($G398="4.極重度",1,0)),IF($K398="全時",1,0),IF(基本工資設定!$B$2&gt;$L398,1,0)),1,0)</f>
        <v>0</v>
      </c>
      <c r="T398" s="19">
        <f>IF(AND($Q398,OR(IF($G398="3.重度",1,0),IF($G398="4.極重度",1,0)),IF($K398="部分工時",1,0),IF($L398&gt;=基本工資設定!$B$2,1,0)),1,0)</f>
        <v>0</v>
      </c>
      <c r="U398" s="19">
        <f>IF(AND($Q398,OR(IF($G398="3.重度",1,0),IF($G398="4.極重度",1,0)),IF($K398="部分工時",1,0),IF(AND(基本工資設定!$B$2&gt;$L398,$L398&gt;=基本工資設定!$B$3),1,0)),1,0)</f>
        <v>0</v>
      </c>
      <c r="V398" s="19">
        <f>IF(AND($Q398,OR(IF($G398="3.重度",1,0),IF($G398="4.極重度",1,0)),IF($K398="部分工時",1,0),IF(基本工資設定!$B$3&gt;$L398,1,0)),1,0)</f>
        <v>0</v>
      </c>
      <c r="W398" s="19">
        <f>IF(AND($Q398,OR(IF($G398="1.輕度",1,0),IF($G398="2.中度",1,0)),IF($K398="全時",1,0),IF($L398&gt;=基本工資設定!$B$2,1,0)),1,0)</f>
        <v>0</v>
      </c>
      <c r="X398" s="19">
        <f>IF(AND($Q398,OR(IF($G398="1.輕度",1,0),IF($G398="2.中度",1,0)),IF($K398="全時",1,0),IF(基本工資設定!$B$2&gt;$L398,1,0)),1,0)</f>
        <v>0</v>
      </c>
      <c r="Y398" s="19">
        <f>IF(AND($Q398,OR(IF($G398="1.輕度",1,0),IF($G398="2.中度",1,0)),IF($K398="部分工時",1,0),IF($L398&gt;=基本工資設定!$B$2,1,0)),1,0)</f>
        <v>0</v>
      </c>
      <c r="Z398" s="19">
        <f>IF(AND($Q398,OR(IF($G398="1.輕度",1,0),IF($G398="2.中度",1,0)),IF($K398="部分工時",1,0),IF(AND(基本工資設定!$B$2&gt;$L398,$L398&gt;=基本工資設定!$B$3),1,0)),1,0)</f>
        <v>0</v>
      </c>
      <c r="AA398" s="19">
        <f>IF(AND($Q398,OR(IF($G398="1.輕度",1,0),IF($G398="2.中度",1,0)),IF($K398="部分工時",1,0),IF(基本工資設定!$B$3&gt;$L398,1,0)),1,0)</f>
        <v>0</v>
      </c>
    </row>
    <row r="399" spans="1:27" ht="14.25">
      <c r="A399" s="19">
        <f t="shared" si="5"/>
        <v>397</v>
      </c>
      <c r="B399" s="8"/>
      <c r="C399" s="8"/>
      <c r="D399" s="9"/>
      <c r="E399" s="8"/>
      <c r="F399" s="8"/>
      <c r="G399" s="8"/>
      <c r="H399" s="9"/>
      <c r="I399" s="9"/>
      <c r="J399" s="9"/>
      <c r="K399" s="8"/>
      <c r="L399" s="10"/>
      <c r="M399" s="19" t="b">
        <f t="shared" si="3"/>
        <v>0</v>
      </c>
      <c r="N399" s="19">
        <f>IF(AND($M399,IF($H399&lt;=DATE(身障定額檢核總表!$F$7,身障定額檢核總表!$F$8,1),1,0)),1,0)</f>
        <v>0</v>
      </c>
      <c r="O399" s="19">
        <f>IF(AND(ISBLANK($I399),$M399),1,IF($E399="1.公保",
IF($I399&gt;DATE(身障定額檢核總表!$F$7,身障定額檢核總表!$F$8,1),1,0),
IF($I399&gt;=DATE(身障定額檢核總表!$F$7,身障定額檢核總表!$F$8,1),1,0)))</f>
        <v>0</v>
      </c>
      <c r="P399" s="19">
        <f>IF(AND($M399,IF($J399&lt;=DATE(身障定額檢核總表!$F$7,身障定額檢核總表!$F$8,1),1,0)),1,0)</f>
        <v>0</v>
      </c>
      <c r="Q399" s="19">
        <f t="shared" si="4"/>
        <v>0</v>
      </c>
      <c r="R399" s="19">
        <f>IF(AND($Q399,OR(IF($G399="3.重度",1,0),IF($G399="4.極重度",1,0)),IF($K399="全時",1,0),IF($L399&gt;=基本工資設定!$B$2,1,0)),1,0)</f>
        <v>0</v>
      </c>
      <c r="S399" s="19">
        <f>IF(AND($Q399,OR(IF($G399="3.重度",1,0),IF($G399="4.極重度",1,0)),IF($K399="全時",1,0),IF(基本工資設定!$B$2&gt;$L399,1,0)),1,0)</f>
        <v>0</v>
      </c>
      <c r="T399" s="19">
        <f>IF(AND($Q399,OR(IF($G399="3.重度",1,0),IF($G399="4.極重度",1,0)),IF($K399="部分工時",1,0),IF($L399&gt;=基本工資設定!$B$2,1,0)),1,0)</f>
        <v>0</v>
      </c>
      <c r="U399" s="19">
        <f>IF(AND($Q399,OR(IF($G399="3.重度",1,0),IF($G399="4.極重度",1,0)),IF($K399="部分工時",1,0),IF(AND(基本工資設定!$B$2&gt;$L399,$L399&gt;=基本工資設定!$B$3),1,0)),1,0)</f>
        <v>0</v>
      </c>
      <c r="V399" s="19">
        <f>IF(AND($Q399,OR(IF($G399="3.重度",1,0),IF($G399="4.極重度",1,0)),IF($K399="部分工時",1,0),IF(基本工資設定!$B$3&gt;$L399,1,0)),1,0)</f>
        <v>0</v>
      </c>
      <c r="W399" s="19">
        <f>IF(AND($Q399,OR(IF($G399="1.輕度",1,0),IF($G399="2.中度",1,0)),IF($K399="全時",1,0),IF($L399&gt;=基本工資設定!$B$2,1,0)),1,0)</f>
        <v>0</v>
      </c>
      <c r="X399" s="19">
        <f>IF(AND($Q399,OR(IF($G399="1.輕度",1,0),IF($G399="2.中度",1,0)),IF($K399="全時",1,0),IF(基本工資設定!$B$2&gt;$L399,1,0)),1,0)</f>
        <v>0</v>
      </c>
      <c r="Y399" s="19">
        <f>IF(AND($Q399,OR(IF($G399="1.輕度",1,0),IF($G399="2.中度",1,0)),IF($K399="部分工時",1,0),IF($L399&gt;=基本工資設定!$B$2,1,0)),1,0)</f>
        <v>0</v>
      </c>
      <c r="Z399" s="19">
        <f>IF(AND($Q399,OR(IF($G399="1.輕度",1,0),IF($G399="2.中度",1,0)),IF($K399="部分工時",1,0),IF(AND(基本工資設定!$B$2&gt;$L399,$L399&gt;=基本工資設定!$B$3),1,0)),1,0)</f>
        <v>0</v>
      </c>
      <c r="AA399" s="19">
        <f>IF(AND($Q399,OR(IF($G399="1.輕度",1,0),IF($G399="2.中度",1,0)),IF($K399="部分工時",1,0),IF(基本工資設定!$B$3&gt;$L399,1,0)),1,0)</f>
        <v>0</v>
      </c>
    </row>
    <row r="400" spans="1:27" ht="14.25">
      <c r="A400" s="19">
        <f t="shared" si="5"/>
        <v>398</v>
      </c>
      <c r="B400" s="8"/>
      <c r="C400" s="8"/>
      <c r="D400" s="9"/>
      <c r="E400" s="8"/>
      <c r="F400" s="8"/>
      <c r="G400" s="8"/>
      <c r="H400" s="9"/>
      <c r="I400" s="9"/>
      <c r="J400" s="9"/>
      <c r="K400" s="8"/>
      <c r="L400" s="10"/>
      <c r="M400" s="19" t="b">
        <f t="shared" si="3"/>
        <v>0</v>
      </c>
      <c r="N400" s="19">
        <f>IF(AND($M400,IF($H400&lt;=DATE(身障定額檢核總表!$F$7,身障定額檢核總表!$F$8,1),1,0)),1,0)</f>
        <v>0</v>
      </c>
      <c r="O400" s="19">
        <f>IF(AND(ISBLANK($I400),$M400),1,IF($E400="1.公保",
IF($I400&gt;DATE(身障定額檢核總表!$F$7,身障定額檢核總表!$F$8,1),1,0),
IF($I400&gt;=DATE(身障定額檢核總表!$F$7,身障定額檢核總表!$F$8,1),1,0)))</f>
        <v>0</v>
      </c>
      <c r="P400" s="19">
        <f>IF(AND($M400,IF($J400&lt;=DATE(身障定額檢核總表!$F$7,身障定額檢核總表!$F$8,1),1,0)),1,0)</f>
        <v>0</v>
      </c>
      <c r="Q400" s="19">
        <f t="shared" si="4"/>
        <v>0</v>
      </c>
      <c r="R400" s="19">
        <f>IF(AND($Q400,OR(IF($G400="3.重度",1,0),IF($G400="4.極重度",1,0)),IF($K400="全時",1,0),IF($L400&gt;=基本工資設定!$B$2,1,0)),1,0)</f>
        <v>0</v>
      </c>
      <c r="S400" s="19">
        <f>IF(AND($Q400,OR(IF($G400="3.重度",1,0),IF($G400="4.極重度",1,0)),IF($K400="全時",1,0),IF(基本工資設定!$B$2&gt;$L400,1,0)),1,0)</f>
        <v>0</v>
      </c>
      <c r="T400" s="19">
        <f>IF(AND($Q400,OR(IF($G400="3.重度",1,0),IF($G400="4.極重度",1,0)),IF($K400="部分工時",1,0),IF($L400&gt;=基本工資設定!$B$2,1,0)),1,0)</f>
        <v>0</v>
      </c>
      <c r="U400" s="19">
        <f>IF(AND($Q400,OR(IF($G400="3.重度",1,0),IF($G400="4.極重度",1,0)),IF($K400="部分工時",1,0),IF(AND(基本工資設定!$B$2&gt;$L400,$L400&gt;=基本工資設定!$B$3),1,0)),1,0)</f>
        <v>0</v>
      </c>
      <c r="V400" s="19">
        <f>IF(AND($Q400,OR(IF($G400="3.重度",1,0),IF($G400="4.極重度",1,0)),IF($K400="部分工時",1,0),IF(基本工資設定!$B$3&gt;$L400,1,0)),1,0)</f>
        <v>0</v>
      </c>
      <c r="W400" s="19">
        <f>IF(AND($Q400,OR(IF($G400="1.輕度",1,0),IF($G400="2.中度",1,0)),IF($K400="全時",1,0),IF($L400&gt;=基本工資設定!$B$2,1,0)),1,0)</f>
        <v>0</v>
      </c>
      <c r="X400" s="19">
        <f>IF(AND($Q400,OR(IF($G400="1.輕度",1,0),IF($G400="2.中度",1,0)),IF($K400="全時",1,0),IF(基本工資設定!$B$2&gt;$L400,1,0)),1,0)</f>
        <v>0</v>
      </c>
      <c r="Y400" s="19">
        <f>IF(AND($Q400,OR(IF($G400="1.輕度",1,0),IF($G400="2.中度",1,0)),IF($K400="部分工時",1,0),IF($L400&gt;=基本工資設定!$B$2,1,0)),1,0)</f>
        <v>0</v>
      </c>
      <c r="Z400" s="19">
        <f>IF(AND($Q400,OR(IF($G400="1.輕度",1,0),IF($G400="2.中度",1,0)),IF($K400="部分工時",1,0),IF(AND(基本工資設定!$B$2&gt;$L400,$L400&gt;=基本工資設定!$B$3),1,0)),1,0)</f>
        <v>0</v>
      </c>
      <c r="AA400" s="19">
        <f>IF(AND($Q400,OR(IF($G400="1.輕度",1,0),IF($G400="2.中度",1,0)),IF($K400="部分工時",1,0),IF(基本工資設定!$B$3&gt;$L400,1,0)),1,0)</f>
        <v>0</v>
      </c>
    </row>
    <row r="401" spans="1:27" ht="14.25">
      <c r="A401" s="19">
        <f t="shared" si="5"/>
        <v>399</v>
      </c>
      <c r="B401" s="8"/>
      <c r="C401" s="8"/>
      <c r="D401" s="9"/>
      <c r="E401" s="8"/>
      <c r="F401" s="8"/>
      <c r="G401" s="8"/>
      <c r="H401" s="9"/>
      <c r="I401" s="9"/>
      <c r="J401" s="9"/>
      <c r="K401" s="8"/>
      <c r="L401" s="10"/>
      <c r="M401" s="19" t="b">
        <f t="shared" si="3"/>
        <v>0</v>
      </c>
      <c r="N401" s="19">
        <f>IF(AND($M401,IF($H401&lt;=DATE(身障定額檢核總表!$F$7,身障定額檢核總表!$F$8,1),1,0)),1,0)</f>
        <v>0</v>
      </c>
      <c r="O401" s="19">
        <f>IF(AND(ISBLANK($I401),$M401),1,IF($E401="1.公保",
IF($I401&gt;DATE(身障定額檢核總表!$F$7,身障定額檢核總表!$F$8,1),1,0),
IF($I401&gt;=DATE(身障定額檢核總表!$F$7,身障定額檢核總表!$F$8,1),1,0)))</f>
        <v>0</v>
      </c>
      <c r="P401" s="19">
        <f>IF(AND($M401,IF($J401&lt;=DATE(身障定額檢核總表!$F$7,身障定額檢核總表!$F$8,1),1,0)),1,0)</f>
        <v>0</v>
      </c>
      <c r="Q401" s="19">
        <f t="shared" si="4"/>
        <v>0</v>
      </c>
      <c r="R401" s="19">
        <f>IF(AND($Q401,OR(IF($G401="3.重度",1,0),IF($G401="4.極重度",1,0)),IF($K401="全時",1,0),IF($L401&gt;=基本工資設定!$B$2,1,0)),1,0)</f>
        <v>0</v>
      </c>
      <c r="S401" s="19">
        <f>IF(AND($Q401,OR(IF($G401="3.重度",1,0),IF($G401="4.極重度",1,0)),IF($K401="全時",1,0),IF(基本工資設定!$B$2&gt;$L401,1,0)),1,0)</f>
        <v>0</v>
      </c>
      <c r="T401" s="19">
        <f>IF(AND($Q401,OR(IF($G401="3.重度",1,0),IF($G401="4.極重度",1,0)),IF($K401="部分工時",1,0),IF($L401&gt;=基本工資設定!$B$2,1,0)),1,0)</f>
        <v>0</v>
      </c>
      <c r="U401" s="19">
        <f>IF(AND($Q401,OR(IF($G401="3.重度",1,0),IF($G401="4.極重度",1,0)),IF($K401="部分工時",1,0),IF(AND(基本工資設定!$B$2&gt;$L401,$L401&gt;=基本工資設定!$B$3),1,0)),1,0)</f>
        <v>0</v>
      </c>
      <c r="V401" s="19">
        <f>IF(AND($Q401,OR(IF($G401="3.重度",1,0),IF($G401="4.極重度",1,0)),IF($K401="部分工時",1,0),IF(基本工資設定!$B$3&gt;$L401,1,0)),1,0)</f>
        <v>0</v>
      </c>
      <c r="W401" s="19">
        <f>IF(AND($Q401,OR(IF($G401="1.輕度",1,0),IF($G401="2.中度",1,0)),IF($K401="全時",1,0),IF($L401&gt;=基本工資設定!$B$2,1,0)),1,0)</f>
        <v>0</v>
      </c>
      <c r="X401" s="19">
        <f>IF(AND($Q401,OR(IF($G401="1.輕度",1,0),IF($G401="2.中度",1,0)),IF($K401="全時",1,0),IF(基本工資設定!$B$2&gt;$L401,1,0)),1,0)</f>
        <v>0</v>
      </c>
      <c r="Y401" s="19">
        <f>IF(AND($Q401,OR(IF($G401="1.輕度",1,0),IF($G401="2.中度",1,0)),IF($K401="部分工時",1,0),IF($L401&gt;=基本工資設定!$B$2,1,0)),1,0)</f>
        <v>0</v>
      </c>
      <c r="Z401" s="19">
        <f>IF(AND($Q401,OR(IF($G401="1.輕度",1,0),IF($G401="2.中度",1,0)),IF($K401="部分工時",1,0),IF(AND(基本工資設定!$B$2&gt;$L401,$L401&gt;=基本工資設定!$B$3),1,0)),1,0)</f>
        <v>0</v>
      </c>
      <c r="AA401" s="19">
        <f>IF(AND($Q401,OR(IF($G401="1.輕度",1,0),IF($G401="2.中度",1,0)),IF($K401="部分工時",1,0),IF(基本工資設定!$B$3&gt;$L401,1,0)),1,0)</f>
        <v>0</v>
      </c>
    </row>
    <row r="402" spans="1:27" ht="14.25">
      <c r="A402" s="19">
        <f t="shared" si="5"/>
        <v>400</v>
      </c>
      <c r="B402" s="8"/>
      <c r="C402" s="8"/>
      <c r="D402" s="9"/>
      <c r="E402" s="8"/>
      <c r="F402" s="8"/>
      <c r="G402" s="8"/>
      <c r="H402" s="9"/>
      <c r="I402" s="9"/>
      <c r="J402" s="9"/>
      <c r="K402" s="8"/>
      <c r="L402" s="10"/>
      <c r="M402" s="19" t="b">
        <f t="shared" si="3"/>
        <v>0</v>
      </c>
      <c r="N402" s="19">
        <f>IF(AND($M402,IF($H402&lt;=DATE(身障定額檢核總表!$F$7,身障定額檢核總表!$F$8,1),1,0)),1,0)</f>
        <v>0</v>
      </c>
      <c r="O402" s="19">
        <f>IF(AND(ISBLANK($I402),$M402),1,IF($E402="1.公保",
IF($I402&gt;DATE(身障定額檢核總表!$F$7,身障定額檢核總表!$F$8,1),1,0),
IF($I402&gt;=DATE(身障定額檢核總表!$F$7,身障定額檢核總表!$F$8,1),1,0)))</f>
        <v>0</v>
      </c>
      <c r="P402" s="19">
        <f>IF(AND($M402,IF($J402&lt;=DATE(身障定額檢核總表!$F$7,身障定額檢核總表!$F$8,1),1,0)),1,0)</f>
        <v>0</v>
      </c>
      <c r="Q402" s="19">
        <f t="shared" si="4"/>
        <v>0</v>
      </c>
      <c r="R402" s="19">
        <f>IF(AND($Q402,OR(IF($G402="3.重度",1,0),IF($G402="4.極重度",1,0)),IF($K402="全時",1,0),IF($L402&gt;=基本工資設定!$B$2,1,0)),1,0)</f>
        <v>0</v>
      </c>
      <c r="S402" s="19">
        <f>IF(AND($Q402,OR(IF($G402="3.重度",1,0),IF($G402="4.極重度",1,0)),IF($K402="全時",1,0),IF(基本工資設定!$B$2&gt;$L402,1,0)),1,0)</f>
        <v>0</v>
      </c>
      <c r="T402" s="19">
        <f>IF(AND($Q402,OR(IF($G402="3.重度",1,0),IF($G402="4.極重度",1,0)),IF($K402="部分工時",1,0),IF($L402&gt;=基本工資設定!$B$2,1,0)),1,0)</f>
        <v>0</v>
      </c>
      <c r="U402" s="19">
        <f>IF(AND($Q402,OR(IF($G402="3.重度",1,0),IF($G402="4.極重度",1,0)),IF($K402="部分工時",1,0),IF(AND(基本工資設定!$B$2&gt;$L402,$L402&gt;=基本工資設定!$B$3),1,0)),1,0)</f>
        <v>0</v>
      </c>
      <c r="V402" s="19">
        <f>IF(AND($Q402,OR(IF($G402="3.重度",1,0),IF($G402="4.極重度",1,0)),IF($K402="部分工時",1,0),IF(基本工資設定!$B$3&gt;$L402,1,0)),1,0)</f>
        <v>0</v>
      </c>
      <c r="W402" s="19">
        <f>IF(AND($Q402,OR(IF($G402="1.輕度",1,0),IF($G402="2.中度",1,0)),IF($K402="全時",1,0),IF($L402&gt;=基本工資設定!$B$2,1,0)),1,0)</f>
        <v>0</v>
      </c>
      <c r="X402" s="19">
        <f>IF(AND($Q402,OR(IF($G402="1.輕度",1,0),IF($G402="2.中度",1,0)),IF($K402="全時",1,0),IF(基本工資設定!$B$2&gt;$L402,1,0)),1,0)</f>
        <v>0</v>
      </c>
      <c r="Y402" s="19">
        <f>IF(AND($Q402,OR(IF($G402="1.輕度",1,0),IF($G402="2.中度",1,0)),IF($K402="部分工時",1,0),IF($L402&gt;=基本工資設定!$B$2,1,0)),1,0)</f>
        <v>0</v>
      </c>
      <c r="Z402" s="19">
        <f>IF(AND($Q402,OR(IF($G402="1.輕度",1,0),IF($G402="2.中度",1,0)),IF($K402="部分工時",1,0),IF(AND(基本工資設定!$B$2&gt;$L402,$L402&gt;=基本工資設定!$B$3),1,0)),1,0)</f>
        <v>0</v>
      </c>
      <c r="AA402" s="19">
        <f>IF(AND($Q402,OR(IF($G402="1.輕度",1,0),IF($G402="2.中度",1,0)),IF($K402="部分工時",1,0),IF(基本工資設定!$B$3&gt;$L402,1,0)),1,0)</f>
        <v>0</v>
      </c>
    </row>
    <row r="403" spans="1:27" ht="14.25">
      <c r="A403" s="19">
        <f t="shared" si="5"/>
        <v>401</v>
      </c>
      <c r="B403" s="8"/>
      <c r="C403" s="8"/>
      <c r="D403" s="9"/>
      <c r="E403" s="8"/>
      <c r="F403" s="8"/>
      <c r="G403" s="8"/>
      <c r="H403" s="9"/>
      <c r="I403" s="9"/>
      <c r="J403" s="9"/>
      <c r="K403" s="8"/>
      <c r="L403" s="10"/>
      <c r="M403" s="19" t="b">
        <f t="shared" si="3"/>
        <v>0</v>
      </c>
      <c r="N403" s="19">
        <f>IF(AND($M403,IF($H403&lt;=DATE(身障定額檢核總表!$F$7,身障定額檢核總表!$F$8,1),1,0)),1,0)</f>
        <v>0</v>
      </c>
      <c r="O403" s="19">
        <f>IF(AND(ISBLANK($I403),$M403),1,IF($E403="1.公保",
IF($I403&gt;DATE(身障定額檢核總表!$F$7,身障定額檢核總表!$F$8,1),1,0),
IF($I403&gt;=DATE(身障定額檢核總表!$F$7,身障定額檢核總表!$F$8,1),1,0)))</f>
        <v>0</v>
      </c>
      <c r="P403" s="19">
        <f>IF(AND($M403,IF($J403&lt;=DATE(身障定額檢核總表!$F$7,身障定額檢核總表!$F$8,1),1,0)),1,0)</f>
        <v>0</v>
      </c>
      <c r="Q403" s="19">
        <f t="shared" si="4"/>
        <v>0</v>
      </c>
      <c r="R403" s="19">
        <f>IF(AND($Q403,OR(IF($G403="3.重度",1,0),IF($G403="4.極重度",1,0)),IF($K403="全時",1,0),IF($L403&gt;=基本工資設定!$B$2,1,0)),1,0)</f>
        <v>0</v>
      </c>
      <c r="S403" s="19">
        <f>IF(AND($Q403,OR(IF($G403="3.重度",1,0),IF($G403="4.極重度",1,0)),IF($K403="全時",1,0),IF(基本工資設定!$B$2&gt;$L403,1,0)),1,0)</f>
        <v>0</v>
      </c>
      <c r="T403" s="19">
        <f>IF(AND($Q403,OR(IF($G403="3.重度",1,0),IF($G403="4.極重度",1,0)),IF($K403="部分工時",1,0),IF($L403&gt;=基本工資設定!$B$2,1,0)),1,0)</f>
        <v>0</v>
      </c>
      <c r="U403" s="19">
        <f>IF(AND($Q403,OR(IF($G403="3.重度",1,0),IF($G403="4.極重度",1,0)),IF($K403="部分工時",1,0),IF(AND(基本工資設定!$B$2&gt;$L403,$L403&gt;=基本工資設定!$B$3),1,0)),1,0)</f>
        <v>0</v>
      </c>
      <c r="V403" s="19">
        <f>IF(AND($Q403,OR(IF($G403="3.重度",1,0),IF($G403="4.極重度",1,0)),IF($K403="部分工時",1,0),IF(基本工資設定!$B$3&gt;$L403,1,0)),1,0)</f>
        <v>0</v>
      </c>
      <c r="W403" s="19">
        <f>IF(AND($Q403,OR(IF($G403="1.輕度",1,0),IF($G403="2.中度",1,0)),IF($K403="全時",1,0),IF($L403&gt;=基本工資設定!$B$2,1,0)),1,0)</f>
        <v>0</v>
      </c>
      <c r="X403" s="19">
        <f>IF(AND($Q403,OR(IF($G403="1.輕度",1,0),IF($G403="2.中度",1,0)),IF($K403="全時",1,0),IF(基本工資設定!$B$2&gt;$L403,1,0)),1,0)</f>
        <v>0</v>
      </c>
      <c r="Y403" s="19">
        <f>IF(AND($Q403,OR(IF($G403="1.輕度",1,0),IF($G403="2.中度",1,0)),IF($K403="部分工時",1,0),IF($L403&gt;=基本工資設定!$B$2,1,0)),1,0)</f>
        <v>0</v>
      </c>
      <c r="Z403" s="19">
        <f>IF(AND($Q403,OR(IF($G403="1.輕度",1,0),IF($G403="2.中度",1,0)),IF($K403="部分工時",1,0),IF(AND(基本工資設定!$B$2&gt;$L403,$L403&gt;=基本工資設定!$B$3),1,0)),1,0)</f>
        <v>0</v>
      </c>
      <c r="AA403" s="19">
        <f>IF(AND($Q403,OR(IF($G403="1.輕度",1,0),IF($G403="2.中度",1,0)),IF($K403="部分工時",1,0),IF(基本工資設定!$B$3&gt;$L403,1,0)),1,0)</f>
        <v>0</v>
      </c>
    </row>
    <row r="404" spans="1:27" ht="14.25">
      <c r="A404" s="19">
        <f t="shared" si="5"/>
        <v>402</v>
      </c>
      <c r="B404" s="8"/>
      <c r="C404" s="8"/>
      <c r="D404" s="9"/>
      <c r="E404" s="8"/>
      <c r="F404" s="8"/>
      <c r="G404" s="8"/>
      <c r="H404" s="9"/>
      <c r="I404" s="9"/>
      <c r="J404" s="9"/>
      <c r="K404" s="8"/>
      <c r="L404" s="10"/>
      <c r="M404" s="19" t="b">
        <f t="shared" si="3"/>
        <v>0</v>
      </c>
      <c r="N404" s="19">
        <f>IF(AND($M404,IF($H404&lt;=DATE(身障定額檢核總表!$F$7,身障定額檢核總表!$F$8,1),1,0)),1,0)</f>
        <v>0</v>
      </c>
      <c r="O404" s="19">
        <f>IF(AND(ISBLANK($I404),$M404),1,IF($E404="1.公保",
IF($I404&gt;DATE(身障定額檢核總表!$F$7,身障定額檢核總表!$F$8,1),1,0),
IF($I404&gt;=DATE(身障定額檢核總表!$F$7,身障定額檢核總表!$F$8,1),1,0)))</f>
        <v>0</v>
      </c>
      <c r="P404" s="19">
        <f>IF(AND($M404,IF($J404&lt;=DATE(身障定額檢核總表!$F$7,身障定額檢核總表!$F$8,1),1,0)),1,0)</f>
        <v>0</v>
      </c>
      <c r="Q404" s="19">
        <f t="shared" si="4"/>
        <v>0</v>
      </c>
      <c r="R404" s="19">
        <f>IF(AND($Q404,OR(IF($G404="3.重度",1,0),IF($G404="4.極重度",1,0)),IF($K404="全時",1,0),IF($L404&gt;=基本工資設定!$B$2,1,0)),1,0)</f>
        <v>0</v>
      </c>
      <c r="S404" s="19">
        <f>IF(AND($Q404,OR(IF($G404="3.重度",1,0),IF($G404="4.極重度",1,0)),IF($K404="全時",1,0),IF(基本工資設定!$B$2&gt;$L404,1,0)),1,0)</f>
        <v>0</v>
      </c>
      <c r="T404" s="19">
        <f>IF(AND($Q404,OR(IF($G404="3.重度",1,0),IF($G404="4.極重度",1,0)),IF($K404="部分工時",1,0),IF($L404&gt;=基本工資設定!$B$2,1,0)),1,0)</f>
        <v>0</v>
      </c>
      <c r="U404" s="19">
        <f>IF(AND($Q404,OR(IF($G404="3.重度",1,0),IF($G404="4.極重度",1,0)),IF($K404="部分工時",1,0),IF(AND(基本工資設定!$B$2&gt;$L404,$L404&gt;=基本工資設定!$B$3),1,0)),1,0)</f>
        <v>0</v>
      </c>
      <c r="V404" s="19">
        <f>IF(AND($Q404,OR(IF($G404="3.重度",1,0),IF($G404="4.極重度",1,0)),IF($K404="部分工時",1,0),IF(基本工資設定!$B$3&gt;$L404,1,0)),1,0)</f>
        <v>0</v>
      </c>
      <c r="W404" s="19">
        <f>IF(AND($Q404,OR(IF($G404="1.輕度",1,0),IF($G404="2.中度",1,0)),IF($K404="全時",1,0),IF($L404&gt;=基本工資設定!$B$2,1,0)),1,0)</f>
        <v>0</v>
      </c>
      <c r="X404" s="19">
        <f>IF(AND($Q404,OR(IF($G404="1.輕度",1,0),IF($G404="2.中度",1,0)),IF($K404="全時",1,0),IF(基本工資設定!$B$2&gt;$L404,1,0)),1,0)</f>
        <v>0</v>
      </c>
      <c r="Y404" s="19">
        <f>IF(AND($Q404,OR(IF($G404="1.輕度",1,0),IF($G404="2.中度",1,0)),IF($K404="部分工時",1,0),IF($L404&gt;=基本工資設定!$B$2,1,0)),1,0)</f>
        <v>0</v>
      </c>
      <c r="Z404" s="19">
        <f>IF(AND($Q404,OR(IF($G404="1.輕度",1,0),IF($G404="2.中度",1,0)),IF($K404="部分工時",1,0),IF(AND(基本工資設定!$B$2&gt;$L404,$L404&gt;=基本工資設定!$B$3),1,0)),1,0)</f>
        <v>0</v>
      </c>
      <c r="AA404" s="19">
        <f>IF(AND($Q404,OR(IF($G404="1.輕度",1,0),IF($G404="2.中度",1,0)),IF($K404="部分工時",1,0),IF(基本工資設定!$B$3&gt;$L404,1,0)),1,0)</f>
        <v>0</v>
      </c>
    </row>
    <row r="405" spans="1:27" ht="14.25">
      <c r="A405" s="19">
        <f t="shared" si="5"/>
        <v>403</v>
      </c>
      <c r="B405" s="8"/>
      <c r="C405" s="8"/>
      <c r="D405" s="9"/>
      <c r="E405" s="8"/>
      <c r="F405" s="8"/>
      <c r="G405" s="8"/>
      <c r="H405" s="9"/>
      <c r="I405" s="9"/>
      <c r="J405" s="9"/>
      <c r="K405" s="8"/>
      <c r="L405" s="10"/>
      <c r="M405" s="19" t="b">
        <f t="shared" si="3"/>
        <v>0</v>
      </c>
      <c r="N405" s="19">
        <f>IF(AND($M405,IF($H405&lt;=DATE(身障定額檢核總表!$F$7,身障定額檢核總表!$F$8,1),1,0)),1,0)</f>
        <v>0</v>
      </c>
      <c r="O405" s="19">
        <f>IF(AND(ISBLANK($I405),$M405),1,IF($E405="1.公保",
IF($I405&gt;DATE(身障定額檢核總表!$F$7,身障定額檢核總表!$F$8,1),1,0),
IF($I405&gt;=DATE(身障定額檢核總表!$F$7,身障定額檢核總表!$F$8,1),1,0)))</f>
        <v>0</v>
      </c>
      <c r="P405" s="19">
        <f>IF(AND($M405,IF($J405&lt;=DATE(身障定額檢核總表!$F$7,身障定額檢核總表!$F$8,1),1,0)),1,0)</f>
        <v>0</v>
      </c>
      <c r="Q405" s="19">
        <f t="shared" si="4"/>
        <v>0</v>
      </c>
      <c r="R405" s="19">
        <f>IF(AND($Q405,OR(IF($G405="3.重度",1,0),IF($G405="4.極重度",1,0)),IF($K405="全時",1,0),IF($L405&gt;=基本工資設定!$B$2,1,0)),1,0)</f>
        <v>0</v>
      </c>
      <c r="S405" s="19">
        <f>IF(AND($Q405,OR(IF($G405="3.重度",1,0),IF($G405="4.極重度",1,0)),IF($K405="全時",1,0),IF(基本工資設定!$B$2&gt;$L405,1,0)),1,0)</f>
        <v>0</v>
      </c>
      <c r="T405" s="19">
        <f>IF(AND($Q405,OR(IF($G405="3.重度",1,0),IF($G405="4.極重度",1,0)),IF($K405="部分工時",1,0),IF($L405&gt;=基本工資設定!$B$2,1,0)),1,0)</f>
        <v>0</v>
      </c>
      <c r="U405" s="19">
        <f>IF(AND($Q405,OR(IF($G405="3.重度",1,0),IF($G405="4.極重度",1,0)),IF($K405="部分工時",1,0),IF(AND(基本工資設定!$B$2&gt;$L405,$L405&gt;=基本工資設定!$B$3),1,0)),1,0)</f>
        <v>0</v>
      </c>
      <c r="V405" s="19">
        <f>IF(AND($Q405,OR(IF($G405="3.重度",1,0),IF($G405="4.極重度",1,0)),IF($K405="部分工時",1,0),IF(基本工資設定!$B$3&gt;$L405,1,0)),1,0)</f>
        <v>0</v>
      </c>
      <c r="W405" s="19">
        <f>IF(AND($Q405,OR(IF($G405="1.輕度",1,0),IF($G405="2.中度",1,0)),IF($K405="全時",1,0),IF($L405&gt;=基本工資設定!$B$2,1,0)),1,0)</f>
        <v>0</v>
      </c>
      <c r="X405" s="19">
        <f>IF(AND($Q405,OR(IF($G405="1.輕度",1,0),IF($G405="2.中度",1,0)),IF($K405="全時",1,0),IF(基本工資設定!$B$2&gt;$L405,1,0)),1,0)</f>
        <v>0</v>
      </c>
      <c r="Y405" s="19">
        <f>IF(AND($Q405,OR(IF($G405="1.輕度",1,0),IF($G405="2.中度",1,0)),IF($K405="部分工時",1,0),IF($L405&gt;=基本工資設定!$B$2,1,0)),1,0)</f>
        <v>0</v>
      </c>
      <c r="Z405" s="19">
        <f>IF(AND($Q405,OR(IF($G405="1.輕度",1,0),IF($G405="2.中度",1,0)),IF($K405="部分工時",1,0),IF(AND(基本工資設定!$B$2&gt;$L405,$L405&gt;=基本工資設定!$B$3),1,0)),1,0)</f>
        <v>0</v>
      </c>
      <c r="AA405" s="19">
        <f>IF(AND($Q405,OR(IF($G405="1.輕度",1,0),IF($G405="2.中度",1,0)),IF($K405="部分工時",1,0),IF(基本工資設定!$B$3&gt;$L405,1,0)),1,0)</f>
        <v>0</v>
      </c>
    </row>
    <row r="406" spans="1:27" ht="14.25">
      <c r="A406" s="19">
        <f t="shared" si="5"/>
        <v>404</v>
      </c>
      <c r="B406" s="8"/>
      <c r="C406" s="8"/>
      <c r="D406" s="9"/>
      <c r="E406" s="8"/>
      <c r="F406" s="8"/>
      <c r="G406" s="8"/>
      <c r="H406" s="9"/>
      <c r="I406" s="9"/>
      <c r="J406" s="9"/>
      <c r="K406" s="8"/>
      <c r="L406" s="10"/>
      <c r="M406" s="19" t="b">
        <f t="shared" si="3"/>
        <v>0</v>
      </c>
      <c r="N406" s="19">
        <f>IF(AND($M406,IF($H406&lt;=DATE(身障定額檢核總表!$F$7,身障定額檢核總表!$F$8,1),1,0)),1,0)</f>
        <v>0</v>
      </c>
      <c r="O406" s="19">
        <f>IF(AND(ISBLANK($I406),$M406),1,IF($E406="1.公保",
IF($I406&gt;DATE(身障定額檢核總表!$F$7,身障定額檢核總表!$F$8,1),1,0),
IF($I406&gt;=DATE(身障定額檢核總表!$F$7,身障定額檢核總表!$F$8,1),1,0)))</f>
        <v>0</v>
      </c>
      <c r="P406" s="19">
        <f>IF(AND($M406,IF($J406&lt;=DATE(身障定額檢核總表!$F$7,身障定額檢核總表!$F$8,1),1,0)),1,0)</f>
        <v>0</v>
      </c>
      <c r="Q406" s="19">
        <f t="shared" si="4"/>
        <v>0</v>
      </c>
      <c r="R406" s="19">
        <f>IF(AND($Q406,OR(IF($G406="3.重度",1,0),IF($G406="4.極重度",1,0)),IF($K406="全時",1,0),IF($L406&gt;=基本工資設定!$B$2,1,0)),1,0)</f>
        <v>0</v>
      </c>
      <c r="S406" s="19">
        <f>IF(AND($Q406,OR(IF($G406="3.重度",1,0),IF($G406="4.極重度",1,0)),IF($K406="全時",1,0),IF(基本工資設定!$B$2&gt;$L406,1,0)),1,0)</f>
        <v>0</v>
      </c>
      <c r="T406" s="19">
        <f>IF(AND($Q406,OR(IF($G406="3.重度",1,0),IF($G406="4.極重度",1,0)),IF($K406="部分工時",1,0),IF($L406&gt;=基本工資設定!$B$2,1,0)),1,0)</f>
        <v>0</v>
      </c>
      <c r="U406" s="19">
        <f>IF(AND($Q406,OR(IF($G406="3.重度",1,0),IF($G406="4.極重度",1,0)),IF($K406="部分工時",1,0),IF(AND(基本工資設定!$B$2&gt;$L406,$L406&gt;=基本工資設定!$B$3),1,0)),1,0)</f>
        <v>0</v>
      </c>
      <c r="V406" s="19">
        <f>IF(AND($Q406,OR(IF($G406="3.重度",1,0),IF($G406="4.極重度",1,0)),IF($K406="部分工時",1,0),IF(基本工資設定!$B$3&gt;$L406,1,0)),1,0)</f>
        <v>0</v>
      </c>
      <c r="W406" s="19">
        <f>IF(AND($Q406,OR(IF($G406="1.輕度",1,0),IF($G406="2.中度",1,0)),IF($K406="全時",1,0),IF($L406&gt;=基本工資設定!$B$2,1,0)),1,0)</f>
        <v>0</v>
      </c>
      <c r="X406" s="19">
        <f>IF(AND($Q406,OR(IF($G406="1.輕度",1,0),IF($G406="2.中度",1,0)),IF($K406="全時",1,0),IF(基本工資設定!$B$2&gt;$L406,1,0)),1,0)</f>
        <v>0</v>
      </c>
      <c r="Y406" s="19">
        <f>IF(AND($Q406,OR(IF($G406="1.輕度",1,0),IF($G406="2.中度",1,0)),IF($K406="部分工時",1,0),IF($L406&gt;=基本工資設定!$B$2,1,0)),1,0)</f>
        <v>0</v>
      </c>
      <c r="Z406" s="19">
        <f>IF(AND($Q406,OR(IF($G406="1.輕度",1,0),IF($G406="2.中度",1,0)),IF($K406="部分工時",1,0),IF(AND(基本工資設定!$B$2&gt;$L406,$L406&gt;=基本工資設定!$B$3),1,0)),1,0)</f>
        <v>0</v>
      </c>
      <c r="AA406" s="19">
        <f>IF(AND($Q406,OR(IF($G406="1.輕度",1,0),IF($G406="2.中度",1,0)),IF($K406="部分工時",1,0),IF(基本工資設定!$B$3&gt;$L406,1,0)),1,0)</f>
        <v>0</v>
      </c>
    </row>
    <row r="407" spans="1:27" ht="14.25">
      <c r="A407" s="19">
        <f t="shared" si="5"/>
        <v>405</v>
      </c>
      <c r="B407" s="8"/>
      <c r="C407" s="8"/>
      <c r="D407" s="9"/>
      <c r="E407" s="8"/>
      <c r="F407" s="8"/>
      <c r="G407" s="8"/>
      <c r="H407" s="9"/>
      <c r="I407" s="9"/>
      <c r="J407" s="9"/>
      <c r="K407" s="8"/>
      <c r="L407" s="10"/>
      <c r="M407" s="19" t="b">
        <f t="shared" si="3"/>
        <v>0</v>
      </c>
      <c r="N407" s="19">
        <f>IF(AND($M407,IF($H407&lt;=DATE(身障定額檢核總表!$F$7,身障定額檢核總表!$F$8,1),1,0)),1,0)</f>
        <v>0</v>
      </c>
      <c r="O407" s="19">
        <f>IF(AND(ISBLANK($I407),$M407),1,IF($E407="1.公保",
IF($I407&gt;DATE(身障定額檢核總表!$F$7,身障定額檢核總表!$F$8,1),1,0),
IF($I407&gt;=DATE(身障定額檢核總表!$F$7,身障定額檢核總表!$F$8,1),1,0)))</f>
        <v>0</v>
      </c>
      <c r="P407" s="19">
        <f>IF(AND($M407,IF($J407&lt;=DATE(身障定額檢核總表!$F$7,身障定額檢核總表!$F$8,1),1,0)),1,0)</f>
        <v>0</v>
      </c>
      <c r="Q407" s="19">
        <f t="shared" si="4"/>
        <v>0</v>
      </c>
      <c r="R407" s="19">
        <f>IF(AND($Q407,OR(IF($G407="3.重度",1,0),IF($G407="4.極重度",1,0)),IF($K407="全時",1,0),IF($L407&gt;=基本工資設定!$B$2,1,0)),1,0)</f>
        <v>0</v>
      </c>
      <c r="S407" s="19">
        <f>IF(AND($Q407,OR(IF($G407="3.重度",1,0),IF($G407="4.極重度",1,0)),IF($K407="全時",1,0),IF(基本工資設定!$B$2&gt;$L407,1,0)),1,0)</f>
        <v>0</v>
      </c>
      <c r="T407" s="19">
        <f>IF(AND($Q407,OR(IF($G407="3.重度",1,0),IF($G407="4.極重度",1,0)),IF($K407="部分工時",1,0),IF($L407&gt;=基本工資設定!$B$2,1,0)),1,0)</f>
        <v>0</v>
      </c>
      <c r="U407" s="19">
        <f>IF(AND($Q407,OR(IF($G407="3.重度",1,0),IF($G407="4.極重度",1,0)),IF($K407="部分工時",1,0),IF(AND(基本工資設定!$B$2&gt;$L407,$L407&gt;=基本工資設定!$B$3),1,0)),1,0)</f>
        <v>0</v>
      </c>
      <c r="V407" s="19">
        <f>IF(AND($Q407,OR(IF($G407="3.重度",1,0),IF($G407="4.極重度",1,0)),IF($K407="部分工時",1,0),IF(基本工資設定!$B$3&gt;$L407,1,0)),1,0)</f>
        <v>0</v>
      </c>
      <c r="W407" s="19">
        <f>IF(AND($Q407,OR(IF($G407="1.輕度",1,0),IF($G407="2.中度",1,0)),IF($K407="全時",1,0),IF($L407&gt;=基本工資設定!$B$2,1,0)),1,0)</f>
        <v>0</v>
      </c>
      <c r="X407" s="19">
        <f>IF(AND($Q407,OR(IF($G407="1.輕度",1,0),IF($G407="2.中度",1,0)),IF($K407="全時",1,0),IF(基本工資設定!$B$2&gt;$L407,1,0)),1,0)</f>
        <v>0</v>
      </c>
      <c r="Y407" s="19">
        <f>IF(AND($Q407,OR(IF($G407="1.輕度",1,0),IF($G407="2.中度",1,0)),IF($K407="部分工時",1,0),IF($L407&gt;=基本工資設定!$B$2,1,0)),1,0)</f>
        <v>0</v>
      </c>
      <c r="Z407" s="19">
        <f>IF(AND($Q407,OR(IF($G407="1.輕度",1,0),IF($G407="2.中度",1,0)),IF($K407="部分工時",1,0),IF(AND(基本工資設定!$B$2&gt;$L407,$L407&gt;=基本工資設定!$B$3),1,0)),1,0)</f>
        <v>0</v>
      </c>
      <c r="AA407" s="19">
        <f>IF(AND($Q407,OR(IF($G407="1.輕度",1,0),IF($G407="2.中度",1,0)),IF($K407="部分工時",1,0),IF(基本工資設定!$B$3&gt;$L407,1,0)),1,0)</f>
        <v>0</v>
      </c>
    </row>
    <row r="408" spans="1:27" ht="14.25">
      <c r="A408" s="19">
        <f t="shared" si="5"/>
        <v>406</v>
      </c>
      <c r="B408" s="8"/>
      <c r="C408" s="8"/>
      <c r="D408" s="9"/>
      <c r="E408" s="8"/>
      <c r="F408" s="8"/>
      <c r="G408" s="8"/>
      <c r="H408" s="9"/>
      <c r="I408" s="9"/>
      <c r="J408" s="9"/>
      <c r="K408" s="8"/>
      <c r="L408" s="10"/>
      <c r="M408" s="19" t="b">
        <f t="shared" si="3"/>
        <v>0</v>
      </c>
      <c r="N408" s="19">
        <f>IF(AND($M408,IF($H408&lt;=DATE(身障定額檢核總表!$F$7,身障定額檢核總表!$F$8,1),1,0)),1,0)</f>
        <v>0</v>
      </c>
      <c r="O408" s="19">
        <f>IF(AND(ISBLANK($I408),$M408),1,IF($E408="1.公保",
IF($I408&gt;DATE(身障定額檢核總表!$F$7,身障定額檢核總表!$F$8,1),1,0),
IF($I408&gt;=DATE(身障定額檢核總表!$F$7,身障定額檢核總表!$F$8,1),1,0)))</f>
        <v>0</v>
      </c>
      <c r="P408" s="19">
        <f>IF(AND($M408,IF($J408&lt;=DATE(身障定額檢核總表!$F$7,身障定額檢核總表!$F$8,1),1,0)),1,0)</f>
        <v>0</v>
      </c>
      <c r="Q408" s="19">
        <f t="shared" si="4"/>
        <v>0</v>
      </c>
      <c r="R408" s="19">
        <f>IF(AND($Q408,OR(IF($G408="3.重度",1,0),IF($G408="4.極重度",1,0)),IF($K408="全時",1,0),IF($L408&gt;=基本工資設定!$B$2,1,0)),1,0)</f>
        <v>0</v>
      </c>
      <c r="S408" s="19">
        <f>IF(AND($Q408,OR(IF($G408="3.重度",1,0),IF($G408="4.極重度",1,0)),IF($K408="全時",1,0),IF(基本工資設定!$B$2&gt;$L408,1,0)),1,0)</f>
        <v>0</v>
      </c>
      <c r="T408" s="19">
        <f>IF(AND($Q408,OR(IF($G408="3.重度",1,0),IF($G408="4.極重度",1,0)),IF($K408="部分工時",1,0),IF($L408&gt;=基本工資設定!$B$2,1,0)),1,0)</f>
        <v>0</v>
      </c>
      <c r="U408" s="19">
        <f>IF(AND($Q408,OR(IF($G408="3.重度",1,0),IF($G408="4.極重度",1,0)),IF($K408="部分工時",1,0),IF(AND(基本工資設定!$B$2&gt;$L408,$L408&gt;=基本工資設定!$B$3),1,0)),1,0)</f>
        <v>0</v>
      </c>
      <c r="V408" s="19">
        <f>IF(AND($Q408,OR(IF($G408="3.重度",1,0),IF($G408="4.極重度",1,0)),IF($K408="部分工時",1,0),IF(基本工資設定!$B$3&gt;$L408,1,0)),1,0)</f>
        <v>0</v>
      </c>
      <c r="W408" s="19">
        <f>IF(AND($Q408,OR(IF($G408="1.輕度",1,0),IF($G408="2.中度",1,0)),IF($K408="全時",1,0),IF($L408&gt;=基本工資設定!$B$2,1,0)),1,0)</f>
        <v>0</v>
      </c>
      <c r="X408" s="19">
        <f>IF(AND($Q408,OR(IF($G408="1.輕度",1,0),IF($G408="2.中度",1,0)),IF($K408="全時",1,0),IF(基本工資設定!$B$2&gt;$L408,1,0)),1,0)</f>
        <v>0</v>
      </c>
      <c r="Y408" s="19">
        <f>IF(AND($Q408,OR(IF($G408="1.輕度",1,0),IF($G408="2.中度",1,0)),IF($K408="部分工時",1,0),IF($L408&gt;=基本工資設定!$B$2,1,0)),1,0)</f>
        <v>0</v>
      </c>
      <c r="Z408" s="19">
        <f>IF(AND($Q408,OR(IF($G408="1.輕度",1,0),IF($G408="2.中度",1,0)),IF($K408="部分工時",1,0),IF(AND(基本工資設定!$B$2&gt;$L408,$L408&gt;=基本工資設定!$B$3),1,0)),1,0)</f>
        <v>0</v>
      </c>
      <c r="AA408" s="19">
        <f>IF(AND($Q408,OR(IF($G408="1.輕度",1,0),IF($G408="2.中度",1,0)),IF($K408="部分工時",1,0),IF(基本工資設定!$B$3&gt;$L408,1,0)),1,0)</f>
        <v>0</v>
      </c>
    </row>
    <row r="409" spans="1:27" ht="14.25">
      <c r="A409" s="19">
        <f t="shared" si="5"/>
        <v>407</v>
      </c>
      <c r="B409" s="8"/>
      <c r="C409" s="8"/>
      <c r="D409" s="9"/>
      <c r="E409" s="8"/>
      <c r="F409" s="8"/>
      <c r="G409" s="8"/>
      <c r="H409" s="9"/>
      <c r="I409" s="9"/>
      <c r="J409" s="9"/>
      <c r="K409" s="8"/>
      <c r="L409" s="10"/>
      <c r="M409" s="19" t="b">
        <f t="shared" si="3"/>
        <v>0</v>
      </c>
      <c r="N409" s="19">
        <f>IF(AND($M409,IF($H409&lt;=DATE(身障定額檢核總表!$F$7,身障定額檢核總表!$F$8,1),1,0)),1,0)</f>
        <v>0</v>
      </c>
      <c r="O409" s="19">
        <f>IF(AND(ISBLANK($I409),$M409),1,IF($E409="1.公保",
IF($I409&gt;DATE(身障定額檢核總表!$F$7,身障定額檢核總表!$F$8,1),1,0),
IF($I409&gt;=DATE(身障定額檢核總表!$F$7,身障定額檢核總表!$F$8,1),1,0)))</f>
        <v>0</v>
      </c>
      <c r="P409" s="19">
        <f>IF(AND($M409,IF($J409&lt;=DATE(身障定額檢核總表!$F$7,身障定額檢核總表!$F$8,1),1,0)),1,0)</f>
        <v>0</v>
      </c>
      <c r="Q409" s="19">
        <f t="shared" si="4"/>
        <v>0</v>
      </c>
      <c r="R409" s="19">
        <f>IF(AND($Q409,OR(IF($G409="3.重度",1,0),IF($G409="4.極重度",1,0)),IF($K409="全時",1,0),IF($L409&gt;=基本工資設定!$B$2,1,0)),1,0)</f>
        <v>0</v>
      </c>
      <c r="S409" s="19">
        <f>IF(AND($Q409,OR(IF($G409="3.重度",1,0),IF($G409="4.極重度",1,0)),IF($K409="全時",1,0),IF(基本工資設定!$B$2&gt;$L409,1,0)),1,0)</f>
        <v>0</v>
      </c>
      <c r="T409" s="19">
        <f>IF(AND($Q409,OR(IF($G409="3.重度",1,0),IF($G409="4.極重度",1,0)),IF($K409="部分工時",1,0),IF($L409&gt;=基本工資設定!$B$2,1,0)),1,0)</f>
        <v>0</v>
      </c>
      <c r="U409" s="19">
        <f>IF(AND($Q409,OR(IF($G409="3.重度",1,0),IF($G409="4.極重度",1,0)),IF($K409="部分工時",1,0),IF(AND(基本工資設定!$B$2&gt;$L409,$L409&gt;=基本工資設定!$B$3),1,0)),1,0)</f>
        <v>0</v>
      </c>
      <c r="V409" s="19">
        <f>IF(AND($Q409,OR(IF($G409="3.重度",1,0),IF($G409="4.極重度",1,0)),IF($K409="部分工時",1,0),IF(基本工資設定!$B$3&gt;$L409,1,0)),1,0)</f>
        <v>0</v>
      </c>
      <c r="W409" s="19">
        <f>IF(AND($Q409,OR(IF($G409="1.輕度",1,0),IF($G409="2.中度",1,0)),IF($K409="全時",1,0),IF($L409&gt;=基本工資設定!$B$2,1,0)),1,0)</f>
        <v>0</v>
      </c>
      <c r="X409" s="19">
        <f>IF(AND($Q409,OR(IF($G409="1.輕度",1,0),IF($G409="2.中度",1,0)),IF($K409="全時",1,0),IF(基本工資設定!$B$2&gt;$L409,1,0)),1,0)</f>
        <v>0</v>
      </c>
      <c r="Y409" s="19">
        <f>IF(AND($Q409,OR(IF($G409="1.輕度",1,0),IF($G409="2.中度",1,0)),IF($K409="部分工時",1,0),IF($L409&gt;=基本工資設定!$B$2,1,0)),1,0)</f>
        <v>0</v>
      </c>
      <c r="Z409" s="19">
        <f>IF(AND($Q409,OR(IF($G409="1.輕度",1,0),IF($G409="2.中度",1,0)),IF($K409="部分工時",1,0),IF(AND(基本工資設定!$B$2&gt;$L409,$L409&gt;=基本工資設定!$B$3),1,0)),1,0)</f>
        <v>0</v>
      </c>
      <c r="AA409" s="19">
        <f>IF(AND($Q409,OR(IF($G409="1.輕度",1,0),IF($G409="2.中度",1,0)),IF($K409="部分工時",1,0),IF(基本工資設定!$B$3&gt;$L409,1,0)),1,0)</f>
        <v>0</v>
      </c>
    </row>
    <row r="410" spans="1:27" ht="14.25">
      <c r="A410" s="19">
        <f t="shared" si="5"/>
        <v>408</v>
      </c>
      <c r="B410" s="8"/>
      <c r="C410" s="8"/>
      <c r="D410" s="9"/>
      <c r="E410" s="8"/>
      <c r="F410" s="8"/>
      <c r="G410" s="8"/>
      <c r="H410" s="9"/>
      <c r="I410" s="9"/>
      <c r="J410" s="9"/>
      <c r="K410" s="8"/>
      <c r="L410" s="10"/>
      <c r="M410" s="19" t="b">
        <f t="shared" si="3"/>
        <v>0</v>
      </c>
      <c r="N410" s="19">
        <f>IF(AND($M410,IF($H410&lt;=DATE(身障定額檢核總表!$F$7,身障定額檢核總表!$F$8,1),1,0)),1,0)</f>
        <v>0</v>
      </c>
      <c r="O410" s="19">
        <f>IF(AND(ISBLANK($I410),$M410),1,IF($E410="1.公保",
IF($I410&gt;DATE(身障定額檢核總表!$F$7,身障定額檢核總表!$F$8,1),1,0),
IF($I410&gt;=DATE(身障定額檢核總表!$F$7,身障定額檢核總表!$F$8,1),1,0)))</f>
        <v>0</v>
      </c>
      <c r="P410" s="19">
        <f>IF(AND($M410,IF($J410&lt;=DATE(身障定額檢核總表!$F$7,身障定額檢核總表!$F$8,1),1,0)),1,0)</f>
        <v>0</v>
      </c>
      <c r="Q410" s="19">
        <f t="shared" si="4"/>
        <v>0</v>
      </c>
      <c r="R410" s="19">
        <f>IF(AND($Q410,OR(IF($G410="3.重度",1,0),IF($G410="4.極重度",1,0)),IF($K410="全時",1,0),IF($L410&gt;=基本工資設定!$B$2,1,0)),1,0)</f>
        <v>0</v>
      </c>
      <c r="S410" s="19">
        <f>IF(AND($Q410,OR(IF($G410="3.重度",1,0),IF($G410="4.極重度",1,0)),IF($K410="全時",1,0),IF(基本工資設定!$B$2&gt;$L410,1,0)),1,0)</f>
        <v>0</v>
      </c>
      <c r="T410" s="19">
        <f>IF(AND($Q410,OR(IF($G410="3.重度",1,0),IF($G410="4.極重度",1,0)),IF($K410="部分工時",1,0),IF($L410&gt;=基本工資設定!$B$2,1,0)),1,0)</f>
        <v>0</v>
      </c>
      <c r="U410" s="19">
        <f>IF(AND($Q410,OR(IF($G410="3.重度",1,0),IF($G410="4.極重度",1,0)),IF($K410="部分工時",1,0),IF(AND(基本工資設定!$B$2&gt;$L410,$L410&gt;=基本工資設定!$B$3),1,0)),1,0)</f>
        <v>0</v>
      </c>
      <c r="V410" s="19">
        <f>IF(AND($Q410,OR(IF($G410="3.重度",1,0),IF($G410="4.極重度",1,0)),IF($K410="部分工時",1,0),IF(基本工資設定!$B$3&gt;$L410,1,0)),1,0)</f>
        <v>0</v>
      </c>
      <c r="W410" s="19">
        <f>IF(AND($Q410,OR(IF($G410="1.輕度",1,0),IF($G410="2.中度",1,0)),IF($K410="全時",1,0),IF($L410&gt;=基本工資設定!$B$2,1,0)),1,0)</f>
        <v>0</v>
      </c>
      <c r="X410" s="19">
        <f>IF(AND($Q410,OR(IF($G410="1.輕度",1,0),IF($G410="2.中度",1,0)),IF($K410="全時",1,0),IF(基本工資設定!$B$2&gt;$L410,1,0)),1,0)</f>
        <v>0</v>
      </c>
      <c r="Y410" s="19">
        <f>IF(AND($Q410,OR(IF($G410="1.輕度",1,0),IF($G410="2.中度",1,0)),IF($K410="部分工時",1,0),IF($L410&gt;=基本工資設定!$B$2,1,0)),1,0)</f>
        <v>0</v>
      </c>
      <c r="Z410" s="19">
        <f>IF(AND($Q410,OR(IF($G410="1.輕度",1,0),IF($G410="2.中度",1,0)),IF($K410="部分工時",1,0),IF(AND(基本工資設定!$B$2&gt;$L410,$L410&gt;=基本工資設定!$B$3),1,0)),1,0)</f>
        <v>0</v>
      </c>
      <c r="AA410" s="19">
        <f>IF(AND($Q410,OR(IF($G410="1.輕度",1,0),IF($G410="2.中度",1,0)),IF($K410="部分工時",1,0),IF(基本工資設定!$B$3&gt;$L410,1,0)),1,0)</f>
        <v>0</v>
      </c>
    </row>
    <row r="411" spans="1:27" ht="14.25">
      <c r="A411" s="19">
        <f t="shared" si="5"/>
        <v>409</v>
      </c>
      <c r="B411" s="8"/>
      <c r="C411" s="8"/>
      <c r="D411" s="9"/>
      <c r="E411" s="8"/>
      <c r="F411" s="8"/>
      <c r="G411" s="8"/>
      <c r="H411" s="9"/>
      <c r="I411" s="9"/>
      <c r="J411" s="9"/>
      <c r="K411" s="8"/>
      <c r="L411" s="10"/>
      <c r="M411" s="19" t="b">
        <f t="shared" si="3"/>
        <v>0</v>
      </c>
      <c r="N411" s="19">
        <f>IF(AND($M411,IF($H411&lt;=DATE(身障定額檢核總表!$F$7,身障定額檢核總表!$F$8,1),1,0)),1,0)</f>
        <v>0</v>
      </c>
      <c r="O411" s="19">
        <f>IF(AND(ISBLANK($I411),$M411),1,IF($E411="1.公保",
IF($I411&gt;DATE(身障定額檢核總表!$F$7,身障定額檢核總表!$F$8,1),1,0),
IF($I411&gt;=DATE(身障定額檢核總表!$F$7,身障定額檢核總表!$F$8,1),1,0)))</f>
        <v>0</v>
      </c>
      <c r="P411" s="19">
        <f>IF(AND($M411,IF($J411&lt;=DATE(身障定額檢核總表!$F$7,身障定額檢核總表!$F$8,1),1,0)),1,0)</f>
        <v>0</v>
      </c>
      <c r="Q411" s="19">
        <f t="shared" si="4"/>
        <v>0</v>
      </c>
      <c r="R411" s="19">
        <f>IF(AND($Q411,OR(IF($G411="3.重度",1,0),IF($G411="4.極重度",1,0)),IF($K411="全時",1,0),IF($L411&gt;=基本工資設定!$B$2,1,0)),1,0)</f>
        <v>0</v>
      </c>
      <c r="S411" s="19">
        <f>IF(AND($Q411,OR(IF($G411="3.重度",1,0),IF($G411="4.極重度",1,0)),IF($K411="全時",1,0),IF(基本工資設定!$B$2&gt;$L411,1,0)),1,0)</f>
        <v>0</v>
      </c>
      <c r="T411" s="19">
        <f>IF(AND($Q411,OR(IF($G411="3.重度",1,0),IF($G411="4.極重度",1,0)),IF($K411="部分工時",1,0),IF($L411&gt;=基本工資設定!$B$2,1,0)),1,0)</f>
        <v>0</v>
      </c>
      <c r="U411" s="19">
        <f>IF(AND($Q411,OR(IF($G411="3.重度",1,0),IF($G411="4.極重度",1,0)),IF($K411="部分工時",1,0),IF(AND(基本工資設定!$B$2&gt;$L411,$L411&gt;=基本工資設定!$B$3),1,0)),1,0)</f>
        <v>0</v>
      </c>
      <c r="V411" s="19">
        <f>IF(AND($Q411,OR(IF($G411="3.重度",1,0),IF($G411="4.極重度",1,0)),IF($K411="部分工時",1,0),IF(基本工資設定!$B$3&gt;$L411,1,0)),1,0)</f>
        <v>0</v>
      </c>
      <c r="W411" s="19">
        <f>IF(AND($Q411,OR(IF($G411="1.輕度",1,0),IF($G411="2.中度",1,0)),IF($K411="全時",1,0),IF($L411&gt;=基本工資設定!$B$2,1,0)),1,0)</f>
        <v>0</v>
      </c>
      <c r="X411" s="19">
        <f>IF(AND($Q411,OR(IF($G411="1.輕度",1,0),IF($G411="2.中度",1,0)),IF($K411="全時",1,0),IF(基本工資設定!$B$2&gt;$L411,1,0)),1,0)</f>
        <v>0</v>
      </c>
      <c r="Y411" s="19">
        <f>IF(AND($Q411,OR(IF($G411="1.輕度",1,0),IF($G411="2.中度",1,0)),IF($K411="部分工時",1,0),IF($L411&gt;=基本工資設定!$B$2,1,0)),1,0)</f>
        <v>0</v>
      </c>
      <c r="Z411" s="19">
        <f>IF(AND($Q411,OR(IF($G411="1.輕度",1,0),IF($G411="2.中度",1,0)),IF($K411="部分工時",1,0),IF(AND(基本工資設定!$B$2&gt;$L411,$L411&gt;=基本工資設定!$B$3),1,0)),1,0)</f>
        <v>0</v>
      </c>
      <c r="AA411" s="19">
        <f>IF(AND($Q411,OR(IF($G411="1.輕度",1,0),IF($G411="2.中度",1,0)),IF($K411="部分工時",1,0),IF(基本工資設定!$B$3&gt;$L411,1,0)),1,0)</f>
        <v>0</v>
      </c>
    </row>
    <row r="412" spans="1:27" ht="14.25">
      <c r="A412" s="19">
        <f t="shared" si="5"/>
        <v>410</v>
      </c>
      <c r="B412" s="8"/>
      <c r="C412" s="8"/>
      <c r="D412" s="9"/>
      <c r="E412" s="8"/>
      <c r="F412" s="8"/>
      <c r="G412" s="8"/>
      <c r="H412" s="9"/>
      <c r="I412" s="9"/>
      <c r="J412" s="9"/>
      <c r="K412" s="8"/>
      <c r="L412" s="10"/>
      <c r="M412" s="19" t="b">
        <f t="shared" si="3"/>
        <v>0</v>
      </c>
      <c r="N412" s="19">
        <f>IF(AND($M412,IF($H412&lt;=DATE(身障定額檢核總表!$F$7,身障定額檢核總表!$F$8,1),1,0)),1,0)</f>
        <v>0</v>
      </c>
      <c r="O412" s="19">
        <f>IF(AND(ISBLANK($I412),$M412),1,IF($E412="1.公保",
IF($I412&gt;DATE(身障定額檢核總表!$F$7,身障定額檢核總表!$F$8,1),1,0),
IF($I412&gt;=DATE(身障定額檢核總表!$F$7,身障定額檢核總表!$F$8,1),1,0)))</f>
        <v>0</v>
      </c>
      <c r="P412" s="19">
        <f>IF(AND($M412,IF($J412&lt;=DATE(身障定額檢核總表!$F$7,身障定額檢核總表!$F$8,1),1,0)),1,0)</f>
        <v>0</v>
      </c>
      <c r="Q412" s="19">
        <f t="shared" si="4"/>
        <v>0</v>
      </c>
      <c r="R412" s="19">
        <f>IF(AND($Q412,OR(IF($G412="3.重度",1,0),IF($G412="4.極重度",1,0)),IF($K412="全時",1,0),IF($L412&gt;=基本工資設定!$B$2,1,0)),1,0)</f>
        <v>0</v>
      </c>
      <c r="S412" s="19">
        <f>IF(AND($Q412,OR(IF($G412="3.重度",1,0),IF($G412="4.極重度",1,0)),IF($K412="全時",1,0),IF(基本工資設定!$B$2&gt;$L412,1,0)),1,0)</f>
        <v>0</v>
      </c>
      <c r="T412" s="19">
        <f>IF(AND($Q412,OR(IF($G412="3.重度",1,0),IF($G412="4.極重度",1,0)),IF($K412="部分工時",1,0),IF($L412&gt;=基本工資設定!$B$2,1,0)),1,0)</f>
        <v>0</v>
      </c>
      <c r="U412" s="19">
        <f>IF(AND($Q412,OR(IF($G412="3.重度",1,0),IF($G412="4.極重度",1,0)),IF($K412="部分工時",1,0),IF(AND(基本工資設定!$B$2&gt;$L412,$L412&gt;=基本工資設定!$B$3),1,0)),1,0)</f>
        <v>0</v>
      </c>
      <c r="V412" s="19">
        <f>IF(AND($Q412,OR(IF($G412="3.重度",1,0),IF($G412="4.極重度",1,0)),IF($K412="部分工時",1,0),IF(基本工資設定!$B$3&gt;$L412,1,0)),1,0)</f>
        <v>0</v>
      </c>
      <c r="W412" s="19">
        <f>IF(AND($Q412,OR(IF($G412="1.輕度",1,0),IF($G412="2.中度",1,0)),IF($K412="全時",1,0),IF($L412&gt;=基本工資設定!$B$2,1,0)),1,0)</f>
        <v>0</v>
      </c>
      <c r="X412" s="19">
        <f>IF(AND($Q412,OR(IF($G412="1.輕度",1,0),IF($G412="2.中度",1,0)),IF($K412="全時",1,0),IF(基本工資設定!$B$2&gt;$L412,1,0)),1,0)</f>
        <v>0</v>
      </c>
      <c r="Y412" s="19">
        <f>IF(AND($Q412,OR(IF($G412="1.輕度",1,0),IF($G412="2.中度",1,0)),IF($K412="部分工時",1,0),IF($L412&gt;=基本工資設定!$B$2,1,0)),1,0)</f>
        <v>0</v>
      </c>
      <c r="Z412" s="19">
        <f>IF(AND($Q412,OR(IF($G412="1.輕度",1,0),IF($G412="2.中度",1,0)),IF($K412="部分工時",1,0),IF(AND(基本工資設定!$B$2&gt;$L412,$L412&gt;=基本工資設定!$B$3),1,0)),1,0)</f>
        <v>0</v>
      </c>
      <c r="AA412" s="19">
        <f>IF(AND($Q412,OR(IF($G412="1.輕度",1,0),IF($G412="2.中度",1,0)),IF($K412="部分工時",1,0),IF(基本工資設定!$B$3&gt;$L412,1,0)),1,0)</f>
        <v>0</v>
      </c>
    </row>
    <row r="413" spans="1:27" ht="14.25">
      <c r="A413" s="19">
        <f t="shared" si="5"/>
        <v>411</v>
      </c>
      <c r="B413" s="8"/>
      <c r="C413" s="8"/>
      <c r="D413" s="9"/>
      <c r="E413" s="8"/>
      <c r="F413" s="8"/>
      <c r="G413" s="8"/>
      <c r="H413" s="9"/>
      <c r="I413" s="9"/>
      <c r="J413" s="9"/>
      <c r="K413" s="8"/>
      <c r="L413" s="10"/>
      <c r="M413" s="19" t="b">
        <f t="shared" si="3"/>
        <v>0</v>
      </c>
      <c r="N413" s="19">
        <f>IF(AND($M413,IF($H413&lt;=DATE(身障定額檢核總表!$F$7,身障定額檢核總表!$F$8,1),1,0)),1,0)</f>
        <v>0</v>
      </c>
      <c r="O413" s="19">
        <f>IF(AND(ISBLANK($I413),$M413),1,IF($E413="1.公保",
IF($I413&gt;DATE(身障定額檢核總表!$F$7,身障定額檢核總表!$F$8,1),1,0),
IF($I413&gt;=DATE(身障定額檢核總表!$F$7,身障定額檢核總表!$F$8,1),1,0)))</f>
        <v>0</v>
      </c>
      <c r="P413" s="19">
        <f>IF(AND($M413,IF($J413&lt;=DATE(身障定額檢核總表!$F$7,身障定額檢核總表!$F$8,1),1,0)),1,0)</f>
        <v>0</v>
      </c>
      <c r="Q413" s="19">
        <f t="shared" si="4"/>
        <v>0</v>
      </c>
      <c r="R413" s="19">
        <f>IF(AND($Q413,OR(IF($G413="3.重度",1,0),IF($G413="4.極重度",1,0)),IF($K413="全時",1,0),IF($L413&gt;=基本工資設定!$B$2,1,0)),1,0)</f>
        <v>0</v>
      </c>
      <c r="S413" s="19">
        <f>IF(AND($Q413,OR(IF($G413="3.重度",1,0),IF($G413="4.極重度",1,0)),IF($K413="全時",1,0),IF(基本工資設定!$B$2&gt;$L413,1,0)),1,0)</f>
        <v>0</v>
      </c>
      <c r="T413" s="19">
        <f>IF(AND($Q413,OR(IF($G413="3.重度",1,0),IF($G413="4.極重度",1,0)),IF($K413="部分工時",1,0),IF($L413&gt;=基本工資設定!$B$2,1,0)),1,0)</f>
        <v>0</v>
      </c>
      <c r="U413" s="19">
        <f>IF(AND($Q413,OR(IF($G413="3.重度",1,0),IF($G413="4.極重度",1,0)),IF($K413="部分工時",1,0),IF(AND(基本工資設定!$B$2&gt;$L413,$L413&gt;=基本工資設定!$B$3),1,0)),1,0)</f>
        <v>0</v>
      </c>
      <c r="V413" s="19">
        <f>IF(AND($Q413,OR(IF($G413="3.重度",1,0),IF($G413="4.極重度",1,0)),IF($K413="部分工時",1,0),IF(基本工資設定!$B$3&gt;$L413,1,0)),1,0)</f>
        <v>0</v>
      </c>
      <c r="W413" s="19">
        <f>IF(AND($Q413,OR(IF($G413="1.輕度",1,0),IF($G413="2.中度",1,0)),IF($K413="全時",1,0),IF($L413&gt;=基本工資設定!$B$2,1,0)),1,0)</f>
        <v>0</v>
      </c>
      <c r="X413" s="19">
        <f>IF(AND($Q413,OR(IF($G413="1.輕度",1,0),IF($G413="2.中度",1,0)),IF($K413="全時",1,0),IF(基本工資設定!$B$2&gt;$L413,1,0)),1,0)</f>
        <v>0</v>
      </c>
      <c r="Y413" s="19">
        <f>IF(AND($Q413,OR(IF($G413="1.輕度",1,0),IF($G413="2.中度",1,0)),IF($K413="部分工時",1,0),IF($L413&gt;=基本工資設定!$B$2,1,0)),1,0)</f>
        <v>0</v>
      </c>
      <c r="Z413" s="19">
        <f>IF(AND($Q413,OR(IF($G413="1.輕度",1,0),IF($G413="2.中度",1,0)),IF($K413="部分工時",1,0),IF(AND(基本工資設定!$B$2&gt;$L413,$L413&gt;=基本工資設定!$B$3),1,0)),1,0)</f>
        <v>0</v>
      </c>
      <c r="AA413" s="19">
        <f>IF(AND($Q413,OR(IF($G413="1.輕度",1,0),IF($G413="2.中度",1,0)),IF($K413="部分工時",1,0),IF(基本工資設定!$B$3&gt;$L413,1,0)),1,0)</f>
        <v>0</v>
      </c>
    </row>
    <row r="414" spans="1:27" ht="14.25">
      <c r="A414" s="19">
        <f t="shared" si="5"/>
        <v>412</v>
      </c>
      <c r="B414" s="8"/>
      <c r="C414" s="8"/>
      <c r="D414" s="9"/>
      <c r="E414" s="8"/>
      <c r="F414" s="8"/>
      <c r="G414" s="8"/>
      <c r="H414" s="9"/>
      <c r="I414" s="9"/>
      <c r="J414" s="9"/>
      <c r="K414" s="8"/>
      <c r="L414" s="10"/>
      <c r="M414" s="19" t="b">
        <f t="shared" si="3"/>
        <v>0</v>
      </c>
      <c r="N414" s="19">
        <f>IF(AND($M414,IF($H414&lt;=DATE(身障定額檢核總表!$F$7,身障定額檢核總表!$F$8,1),1,0)),1,0)</f>
        <v>0</v>
      </c>
      <c r="O414" s="19">
        <f>IF(AND(ISBLANK($I414),$M414),1,IF($E414="1.公保",
IF($I414&gt;DATE(身障定額檢核總表!$F$7,身障定額檢核總表!$F$8,1),1,0),
IF($I414&gt;=DATE(身障定額檢核總表!$F$7,身障定額檢核總表!$F$8,1),1,0)))</f>
        <v>0</v>
      </c>
      <c r="P414" s="19">
        <f>IF(AND($M414,IF($J414&lt;=DATE(身障定額檢核總表!$F$7,身障定額檢核總表!$F$8,1),1,0)),1,0)</f>
        <v>0</v>
      </c>
      <c r="Q414" s="19">
        <f t="shared" si="4"/>
        <v>0</v>
      </c>
      <c r="R414" s="19">
        <f>IF(AND($Q414,OR(IF($G414="3.重度",1,0),IF($G414="4.極重度",1,0)),IF($K414="全時",1,0),IF($L414&gt;=基本工資設定!$B$2,1,0)),1,0)</f>
        <v>0</v>
      </c>
      <c r="S414" s="19">
        <f>IF(AND($Q414,OR(IF($G414="3.重度",1,0),IF($G414="4.極重度",1,0)),IF($K414="全時",1,0),IF(基本工資設定!$B$2&gt;$L414,1,0)),1,0)</f>
        <v>0</v>
      </c>
      <c r="T414" s="19">
        <f>IF(AND($Q414,OR(IF($G414="3.重度",1,0),IF($G414="4.極重度",1,0)),IF($K414="部分工時",1,0),IF($L414&gt;=基本工資設定!$B$2,1,0)),1,0)</f>
        <v>0</v>
      </c>
      <c r="U414" s="19">
        <f>IF(AND($Q414,OR(IF($G414="3.重度",1,0),IF($G414="4.極重度",1,0)),IF($K414="部分工時",1,0),IF(AND(基本工資設定!$B$2&gt;$L414,$L414&gt;=基本工資設定!$B$3),1,0)),1,0)</f>
        <v>0</v>
      </c>
      <c r="V414" s="19">
        <f>IF(AND($Q414,OR(IF($G414="3.重度",1,0),IF($G414="4.極重度",1,0)),IF($K414="部分工時",1,0),IF(基本工資設定!$B$3&gt;$L414,1,0)),1,0)</f>
        <v>0</v>
      </c>
      <c r="W414" s="19">
        <f>IF(AND($Q414,OR(IF($G414="1.輕度",1,0),IF($G414="2.中度",1,0)),IF($K414="全時",1,0),IF($L414&gt;=基本工資設定!$B$2,1,0)),1,0)</f>
        <v>0</v>
      </c>
      <c r="X414" s="19">
        <f>IF(AND($Q414,OR(IF($G414="1.輕度",1,0),IF($G414="2.中度",1,0)),IF($K414="全時",1,0),IF(基本工資設定!$B$2&gt;$L414,1,0)),1,0)</f>
        <v>0</v>
      </c>
      <c r="Y414" s="19">
        <f>IF(AND($Q414,OR(IF($G414="1.輕度",1,0),IF($G414="2.中度",1,0)),IF($K414="部分工時",1,0),IF($L414&gt;=基本工資設定!$B$2,1,0)),1,0)</f>
        <v>0</v>
      </c>
      <c r="Z414" s="19">
        <f>IF(AND($Q414,OR(IF($G414="1.輕度",1,0),IF($G414="2.中度",1,0)),IF($K414="部分工時",1,0),IF(AND(基本工資設定!$B$2&gt;$L414,$L414&gt;=基本工資設定!$B$3),1,0)),1,0)</f>
        <v>0</v>
      </c>
      <c r="AA414" s="19">
        <f>IF(AND($Q414,OR(IF($G414="1.輕度",1,0),IF($G414="2.中度",1,0)),IF($K414="部分工時",1,0),IF(基本工資設定!$B$3&gt;$L414,1,0)),1,0)</f>
        <v>0</v>
      </c>
    </row>
    <row r="415" spans="1:27" ht="14.25">
      <c r="A415" s="19">
        <f t="shared" si="5"/>
        <v>413</v>
      </c>
      <c r="B415" s="8"/>
      <c r="C415" s="8"/>
      <c r="D415" s="9"/>
      <c r="E415" s="8"/>
      <c r="F415" s="8"/>
      <c r="G415" s="8"/>
      <c r="H415" s="9"/>
      <c r="I415" s="9"/>
      <c r="J415" s="9"/>
      <c r="K415" s="8"/>
      <c r="L415" s="10"/>
      <c r="M415" s="19" t="b">
        <f t="shared" si="3"/>
        <v>0</v>
      </c>
      <c r="N415" s="19">
        <f>IF(AND($M415,IF($H415&lt;=DATE(身障定額檢核總表!$F$7,身障定額檢核總表!$F$8,1),1,0)),1,0)</f>
        <v>0</v>
      </c>
      <c r="O415" s="19">
        <f>IF(AND(ISBLANK($I415),$M415),1,IF($E415="1.公保",
IF($I415&gt;DATE(身障定額檢核總表!$F$7,身障定額檢核總表!$F$8,1),1,0),
IF($I415&gt;=DATE(身障定額檢核總表!$F$7,身障定額檢核總表!$F$8,1),1,0)))</f>
        <v>0</v>
      </c>
      <c r="P415" s="19">
        <f>IF(AND($M415,IF($J415&lt;=DATE(身障定額檢核總表!$F$7,身障定額檢核總表!$F$8,1),1,0)),1,0)</f>
        <v>0</v>
      </c>
      <c r="Q415" s="19">
        <f t="shared" si="4"/>
        <v>0</v>
      </c>
      <c r="R415" s="19">
        <f>IF(AND($Q415,OR(IF($G415="3.重度",1,0),IF($G415="4.極重度",1,0)),IF($K415="全時",1,0),IF($L415&gt;=基本工資設定!$B$2,1,0)),1,0)</f>
        <v>0</v>
      </c>
      <c r="S415" s="19">
        <f>IF(AND($Q415,OR(IF($G415="3.重度",1,0),IF($G415="4.極重度",1,0)),IF($K415="全時",1,0),IF(基本工資設定!$B$2&gt;$L415,1,0)),1,0)</f>
        <v>0</v>
      </c>
      <c r="T415" s="19">
        <f>IF(AND($Q415,OR(IF($G415="3.重度",1,0),IF($G415="4.極重度",1,0)),IF($K415="部分工時",1,0),IF($L415&gt;=基本工資設定!$B$2,1,0)),1,0)</f>
        <v>0</v>
      </c>
      <c r="U415" s="19">
        <f>IF(AND($Q415,OR(IF($G415="3.重度",1,0),IF($G415="4.極重度",1,0)),IF($K415="部分工時",1,0),IF(AND(基本工資設定!$B$2&gt;$L415,$L415&gt;=基本工資設定!$B$3),1,0)),1,0)</f>
        <v>0</v>
      </c>
      <c r="V415" s="19">
        <f>IF(AND($Q415,OR(IF($G415="3.重度",1,0),IF($G415="4.極重度",1,0)),IF($K415="部分工時",1,0),IF(基本工資設定!$B$3&gt;$L415,1,0)),1,0)</f>
        <v>0</v>
      </c>
      <c r="W415" s="19">
        <f>IF(AND($Q415,OR(IF($G415="1.輕度",1,0),IF($G415="2.中度",1,0)),IF($K415="全時",1,0),IF($L415&gt;=基本工資設定!$B$2,1,0)),1,0)</f>
        <v>0</v>
      </c>
      <c r="X415" s="19">
        <f>IF(AND($Q415,OR(IF($G415="1.輕度",1,0),IF($G415="2.中度",1,0)),IF($K415="全時",1,0),IF(基本工資設定!$B$2&gt;$L415,1,0)),1,0)</f>
        <v>0</v>
      </c>
      <c r="Y415" s="19">
        <f>IF(AND($Q415,OR(IF($G415="1.輕度",1,0),IF($G415="2.中度",1,0)),IF($K415="部分工時",1,0),IF($L415&gt;=基本工資設定!$B$2,1,0)),1,0)</f>
        <v>0</v>
      </c>
      <c r="Z415" s="19">
        <f>IF(AND($Q415,OR(IF($G415="1.輕度",1,0),IF($G415="2.中度",1,0)),IF($K415="部分工時",1,0),IF(AND(基本工資設定!$B$2&gt;$L415,$L415&gt;=基本工資設定!$B$3),1,0)),1,0)</f>
        <v>0</v>
      </c>
      <c r="AA415" s="19">
        <f>IF(AND($Q415,OR(IF($G415="1.輕度",1,0),IF($G415="2.中度",1,0)),IF($K415="部分工時",1,0),IF(基本工資設定!$B$3&gt;$L415,1,0)),1,0)</f>
        <v>0</v>
      </c>
    </row>
    <row r="416" spans="1:27" ht="14.25">
      <c r="A416" s="19">
        <f t="shared" si="5"/>
        <v>414</v>
      </c>
      <c r="B416" s="8"/>
      <c r="C416" s="8"/>
      <c r="D416" s="9"/>
      <c r="E416" s="8"/>
      <c r="F416" s="8"/>
      <c r="G416" s="8"/>
      <c r="H416" s="9"/>
      <c r="I416" s="9"/>
      <c r="J416" s="9"/>
      <c r="K416" s="8"/>
      <c r="L416" s="10"/>
      <c r="M416" s="19" t="b">
        <f t="shared" si="3"/>
        <v>0</v>
      </c>
      <c r="N416" s="19">
        <f>IF(AND($M416,IF($H416&lt;=DATE(身障定額檢核總表!$F$7,身障定額檢核總表!$F$8,1),1,0)),1,0)</f>
        <v>0</v>
      </c>
      <c r="O416" s="19">
        <f>IF(AND(ISBLANK($I416),$M416),1,IF($E416="1.公保",
IF($I416&gt;DATE(身障定額檢核總表!$F$7,身障定額檢核總表!$F$8,1),1,0),
IF($I416&gt;=DATE(身障定額檢核總表!$F$7,身障定額檢核總表!$F$8,1),1,0)))</f>
        <v>0</v>
      </c>
      <c r="P416" s="19">
        <f>IF(AND($M416,IF($J416&lt;=DATE(身障定額檢核總表!$F$7,身障定額檢核總表!$F$8,1),1,0)),1,0)</f>
        <v>0</v>
      </c>
      <c r="Q416" s="19">
        <f t="shared" si="4"/>
        <v>0</v>
      </c>
      <c r="R416" s="19">
        <f>IF(AND($Q416,OR(IF($G416="3.重度",1,0),IF($G416="4.極重度",1,0)),IF($K416="全時",1,0),IF($L416&gt;=基本工資設定!$B$2,1,0)),1,0)</f>
        <v>0</v>
      </c>
      <c r="S416" s="19">
        <f>IF(AND($Q416,OR(IF($G416="3.重度",1,0),IF($G416="4.極重度",1,0)),IF($K416="全時",1,0),IF(基本工資設定!$B$2&gt;$L416,1,0)),1,0)</f>
        <v>0</v>
      </c>
      <c r="T416" s="19">
        <f>IF(AND($Q416,OR(IF($G416="3.重度",1,0),IF($G416="4.極重度",1,0)),IF($K416="部分工時",1,0),IF($L416&gt;=基本工資設定!$B$2,1,0)),1,0)</f>
        <v>0</v>
      </c>
      <c r="U416" s="19">
        <f>IF(AND($Q416,OR(IF($G416="3.重度",1,0),IF($G416="4.極重度",1,0)),IF($K416="部分工時",1,0),IF(AND(基本工資設定!$B$2&gt;$L416,$L416&gt;=基本工資設定!$B$3),1,0)),1,0)</f>
        <v>0</v>
      </c>
      <c r="V416" s="19">
        <f>IF(AND($Q416,OR(IF($G416="3.重度",1,0),IF($G416="4.極重度",1,0)),IF($K416="部分工時",1,0),IF(基本工資設定!$B$3&gt;$L416,1,0)),1,0)</f>
        <v>0</v>
      </c>
      <c r="W416" s="19">
        <f>IF(AND($Q416,OR(IF($G416="1.輕度",1,0),IF($G416="2.中度",1,0)),IF($K416="全時",1,0),IF($L416&gt;=基本工資設定!$B$2,1,0)),1,0)</f>
        <v>0</v>
      </c>
      <c r="X416" s="19">
        <f>IF(AND($Q416,OR(IF($G416="1.輕度",1,0),IF($G416="2.中度",1,0)),IF($K416="全時",1,0),IF(基本工資設定!$B$2&gt;$L416,1,0)),1,0)</f>
        <v>0</v>
      </c>
      <c r="Y416" s="19">
        <f>IF(AND($Q416,OR(IF($G416="1.輕度",1,0),IF($G416="2.中度",1,0)),IF($K416="部分工時",1,0),IF($L416&gt;=基本工資設定!$B$2,1,0)),1,0)</f>
        <v>0</v>
      </c>
      <c r="Z416" s="19">
        <f>IF(AND($Q416,OR(IF($G416="1.輕度",1,0),IF($G416="2.中度",1,0)),IF($K416="部分工時",1,0),IF(AND(基本工資設定!$B$2&gt;$L416,$L416&gt;=基本工資設定!$B$3),1,0)),1,0)</f>
        <v>0</v>
      </c>
      <c r="AA416" s="19">
        <f>IF(AND($Q416,OR(IF($G416="1.輕度",1,0),IF($G416="2.中度",1,0)),IF($K416="部分工時",1,0),IF(基本工資設定!$B$3&gt;$L416,1,0)),1,0)</f>
        <v>0</v>
      </c>
    </row>
    <row r="417" spans="1:27" ht="14.25">
      <c r="A417" s="19">
        <f t="shared" si="5"/>
        <v>415</v>
      </c>
      <c r="B417" s="8"/>
      <c r="C417" s="8"/>
      <c r="D417" s="9"/>
      <c r="E417" s="8"/>
      <c r="F417" s="8"/>
      <c r="G417" s="8"/>
      <c r="H417" s="9"/>
      <c r="I417" s="9"/>
      <c r="J417" s="9"/>
      <c r="K417" s="8"/>
      <c r="L417" s="10"/>
      <c r="M417" s="19" t="b">
        <f t="shared" si="3"/>
        <v>0</v>
      </c>
      <c r="N417" s="19">
        <f>IF(AND($M417,IF($H417&lt;=DATE(身障定額檢核總表!$F$7,身障定額檢核總表!$F$8,1),1,0)),1,0)</f>
        <v>0</v>
      </c>
      <c r="O417" s="19">
        <f>IF(AND(ISBLANK($I417),$M417),1,IF($E417="1.公保",
IF($I417&gt;DATE(身障定額檢核總表!$F$7,身障定額檢核總表!$F$8,1),1,0),
IF($I417&gt;=DATE(身障定額檢核總表!$F$7,身障定額檢核總表!$F$8,1),1,0)))</f>
        <v>0</v>
      </c>
      <c r="P417" s="19">
        <f>IF(AND($M417,IF($J417&lt;=DATE(身障定額檢核總表!$F$7,身障定額檢核總表!$F$8,1),1,0)),1,0)</f>
        <v>0</v>
      </c>
      <c r="Q417" s="19">
        <f t="shared" si="4"/>
        <v>0</v>
      </c>
      <c r="R417" s="19">
        <f>IF(AND($Q417,OR(IF($G417="3.重度",1,0),IF($G417="4.極重度",1,0)),IF($K417="全時",1,0),IF($L417&gt;=基本工資設定!$B$2,1,0)),1,0)</f>
        <v>0</v>
      </c>
      <c r="S417" s="19">
        <f>IF(AND($Q417,OR(IF($G417="3.重度",1,0),IF($G417="4.極重度",1,0)),IF($K417="全時",1,0),IF(基本工資設定!$B$2&gt;$L417,1,0)),1,0)</f>
        <v>0</v>
      </c>
      <c r="T417" s="19">
        <f>IF(AND($Q417,OR(IF($G417="3.重度",1,0),IF($G417="4.極重度",1,0)),IF($K417="部分工時",1,0),IF($L417&gt;=基本工資設定!$B$2,1,0)),1,0)</f>
        <v>0</v>
      </c>
      <c r="U417" s="19">
        <f>IF(AND($Q417,OR(IF($G417="3.重度",1,0),IF($G417="4.極重度",1,0)),IF($K417="部分工時",1,0),IF(AND(基本工資設定!$B$2&gt;$L417,$L417&gt;=基本工資設定!$B$3),1,0)),1,0)</f>
        <v>0</v>
      </c>
      <c r="V417" s="19">
        <f>IF(AND($Q417,OR(IF($G417="3.重度",1,0),IF($G417="4.極重度",1,0)),IF($K417="部分工時",1,0),IF(基本工資設定!$B$3&gt;$L417,1,0)),1,0)</f>
        <v>0</v>
      </c>
      <c r="W417" s="19">
        <f>IF(AND($Q417,OR(IF($G417="1.輕度",1,0),IF($G417="2.中度",1,0)),IF($K417="全時",1,0),IF($L417&gt;=基本工資設定!$B$2,1,0)),1,0)</f>
        <v>0</v>
      </c>
      <c r="X417" s="19">
        <f>IF(AND($Q417,OR(IF($G417="1.輕度",1,0),IF($G417="2.中度",1,0)),IF($K417="全時",1,0),IF(基本工資設定!$B$2&gt;$L417,1,0)),1,0)</f>
        <v>0</v>
      </c>
      <c r="Y417" s="19">
        <f>IF(AND($Q417,OR(IF($G417="1.輕度",1,0),IF($G417="2.中度",1,0)),IF($K417="部分工時",1,0),IF($L417&gt;=基本工資設定!$B$2,1,0)),1,0)</f>
        <v>0</v>
      </c>
      <c r="Z417" s="19">
        <f>IF(AND($Q417,OR(IF($G417="1.輕度",1,0),IF($G417="2.中度",1,0)),IF($K417="部分工時",1,0),IF(AND(基本工資設定!$B$2&gt;$L417,$L417&gt;=基本工資設定!$B$3),1,0)),1,0)</f>
        <v>0</v>
      </c>
      <c r="AA417" s="19">
        <f>IF(AND($Q417,OR(IF($G417="1.輕度",1,0),IF($G417="2.中度",1,0)),IF($K417="部分工時",1,0),IF(基本工資設定!$B$3&gt;$L417,1,0)),1,0)</f>
        <v>0</v>
      </c>
    </row>
    <row r="418" spans="1:27" ht="14.25">
      <c r="A418" s="19">
        <f t="shared" si="5"/>
        <v>416</v>
      </c>
      <c r="B418" s="8"/>
      <c r="C418" s="8"/>
      <c r="D418" s="9"/>
      <c r="E418" s="8"/>
      <c r="F418" s="8"/>
      <c r="G418" s="8"/>
      <c r="H418" s="9"/>
      <c r="I418" s="9"/>
      <c r="J418" s="9"/>
      <c r="K418" s="8"/>
      <c r="L418" s="10"/>
      <c r="M418" s="19" t="b">
        <f t="shared" si="3"/>
        <v>0</v>
      </c>
      <c r="N418" s="19">
        <f>IF(AND($M418,IF($H418&lt;=DATE(身障定額檢核總表!$F$7,身障定額檢核總表!$F$8,1),1,0)),1,0)</f>
        <v>0</v>
      </c>
      <c r="O418" s="19">
        <f>IF(AND(ISBLANK($I418),$M418),1,IF($E418="1.公保",
IF($I418&gt;DATE(身障定額檢核總表!$F$7,身障定額檢核總表!$F$8,1),1,0),
IF($I418&gt;=DATE(身障定額檢核總表!$F$7,身障定額檢核總表!$F$8,1),1,0)))</f>
        <v>0</v>
      </c>
      <c r="P418" s="19">
        <f>IF(AND($M418,IF($J418&lt;=DATE(身障定額檢核總表!$F$7,身障定額檢核總表!$F$8,1),1,0)),1,0)</f>
        <v>0</v>
      </c>
      <c r="Q418" s="19">
        <f t="shared" si="4"/>
        <v>0</v>
      </c>
      <c r="R418" s="19">
        <f>IF(AND($Q418,OR(IF($G418="3.重度",1,0),IF($G418="4.極重度",1,0)),IF($K418="全時",1,0),IF($L418&gt;=基本工資設定!$B$2,1,0)),1,0)</f>
        <v>0</v>
      </c>
      <c r="S418" s="19">
        <f>IF(AND($Q418,OR(IF($G418="3.重度",1,0),IF($G418="4.極重度",1,0)),IF($K418="全時",1,0),IF(基本工資設定!$B$2&gt;$L418,1,0)),1,0)</f>
        <v>0</v>
      </c>
      <c r="T418" s="19">
        <f>IF(AND($Q418,OR(IF($G418="3.重度",1,0),IF($G418="4.極重度",1,0)),IF($K418="部分工時",1,0),IF($L418&gt;=基本工資設定!$B$2,1,0)),1,0)</f>
        <v>0</v>
      </c>
      <c r="U418" s="19">
        <f>IF(AND($Q418,OR(IF($G418="3.重度",1,0),IF($G418="4.極重度",1,0)),IF($K418="部分工時",1,0),IF(AND(基本工資設定!$B$2&gt;$L418,$L418&gt;=基本工資設定!$B$3),1,0)),1,0)</f>
        <v>0</v>
      </c>
      <c r="V418" s="19">
        <f>IF(AND($Q418,OR(IF($G418="3.重度",1,0),IF($G418="4.極重度",1,0)),IF($K418="部分工時",1,0),IF(基本工資設定!$B$3&gt;$L418,1,0)),1,0)</f>
        <v>0</v>
      </c>
      <c r="W418" s="19">
        <f>IF(AND($Q418,OR(IF($G418="1.輕度",1,0),IF($G418="2.中度",1,0)),IF($K418="全時",1,0),IF($L418&gt;=基本工資設定!$B$2,1,0)),1,0)</f>
        <v>0</v>
      </c>
      <c r="X418" s="19">
        <f>IF(AND($Q418,OR(IF($G418="1.輕度",1,0),IF($G418="2.中度",1,0)),IF($K418="全時",1,0),IF(基本工資設定!$B$2&gt;$L418,1,0)),1,0)</f>
        <v>0</v>
      </c>
      <c r="Y418" s="19">
        <f>IF(AND($Q418,OR(IF($G418="1.輕度",1,0),IF($G418="2.中度",1,0)),IF($K418="部分工時",1,0),IF($L418&gt;=基本工資設定!$B$2,1,0)),1,0)</f>
        <v>0</v>
      </c>
      <c r="Z418" s="19">
        <f>IF(AND($Q418,OR(IF($G418="1.輕度",1,0),IF($G418="2.中度",1,0)),IF($K418="部分工時",1,0),IF(AND(基本工資設定!$B$2&gt;$L418,$L418&gt;=基本工資設定!$B$3),1,0)),1,0)</f>
        <v>0</v>
      </c>
      <c r="AA418" s="19">
        <f>IF(AND($Q418,OR(IF($G418="1.輕度",1,0),IF($G418="2.中度",1,0)),IF($K418="部分工時",1,0),IF(基本工資設定!$B$3&gt;$L418,1,0)),1,0)</f>
        <v>0</v>
      </c>
    </row>
    <row r="419" spans="1:27" ht="14.25">
      <c r="A419" s="19">
        <f t="shared" si="5"/>
        <v>417</v>
      </c>
      <c r="B419" s="8"/>
      <c r="C419" s="8"/>
      <c r="D419" s="9"/>
      <c r="E419" s="8"/>
      <c r="F419" s="8"/>
      <c r="G419" s="8"/>
      <c r="H419" s="9"/>
      <c r="I419" s="9"/>
      <c r="J419" s="9"/>
      <c r="K419" s="8"/>
      <c r="L419" s="10"/>
      <c r="M419" s="19" t="b">
        <f t="shared" si="3"/>
        <v>0</v>
      </c>
      <c r="N419" s="19">
        <f>IF(AND($M419,IF($H419&lt;=DATE(身障定額檢核總表!$F$7,身障定額檢核總表!$F$8,1),1,0)),1,0)</f>
        <v>0</v>
      </c>
      <c r="O419" s="19">
        <f>IF(AND(ISBLANK($I419),$M419),1,IF($E419="1.公保",
IF($I419&gt;DATE(身障定額檢核總表!$F$7,身障定額檢核總表!$F$8,1),1,0),
IF($I419&gt;=DATE(身障定額檢核總表!$F$7,身障定額檢核總表!$F$8,1),1,0)))</f>
        <v>0</v>
      </c>
      <c r="P419" s="19">
        <f>IF(AND($M419,IF($J419&lt;=DATE(身障定額檢核總表!$F$7,身障定額檢核總表!$F$8,1),1,0)),1,0)</f>
        <v>0</v>
      </c>
      <c r="Q419" s="19">
        <f t="shared" si="4"/>
        <v>0</v>
      </c>
      <c r="R419" s="19">
        <f>IF(AND($Q419,OR(IF($G419="3.重度",1,0),IF($G419="4.極重度",1,0)),IF($K419="全時",1,0),IF($L419&gt;=基本工資設定!$B$2,1,0)),1,0)</f>
        <v>0</v>
      </c>
      <c r="S419" s="19">
        <f>IF(AND($Q419,OR(IF($G419="3.重度",1,0),IF($G419="4.極重度",1,0)),IF($K419="全時",1,0),IF(基本工資設定!$B$2&gt;$L419,1,0)),1,0)</f>
        <v>0</v>
      </c>
      <c r="T419" s="19">
        <f>IF(AND($Q419,OR(IF($G419="3.重度",1,0),IF($G419="4.極重度",1,0)),IF($K419="部分工時",1,0),IF($L419&gt;=基本工資設定!$B$2,1,0)),1,0)</f>
        <v>0</v>
      </c>
      <c r="U419" s="19">
        <f>IF(AND($Q419,OR(IF($G419="3.重度",1,0),IF($G419="4.極重度",1,0)),IF($K419="部分工時",1,0),IF(AND(基本工資設定!$B$2&gt;$L419,$L419&gt;=基本工資設定!$B$3),1,0)),1,0)</f>
        <v>0</v>
      </c>
      <c r="V419" s="19">
        <f>IF(AND($Q419,OR(IF($G419="3.重度",1,0),IF($G419="4.極重度",1,0)),IF($K419="部分工時",1,0),IF(基本工資設定!$B$3&gt;$L419,1,0)),1,0)</f>
        <v>0</v>
      </c>
      <c r="W419" s="19">
        <f>IF(AND($Q419,OR(IF($G419="1.輕度",1,0),IF($G419="2.中度",1,0)),IF($K419="全時",1,0),IF($L419&gt;=基本工資設定!$B$2,1,0)),1,0)</f>
        <v>0</v>
      </c>
      <c r="X419" s="19">
        <f>IF(AND($Q419,OR(IF($G419="1.輕度",1,0),IF($G419="2.中度",1,0)),IF($K419="全時",1,0),IF(基本工資設定!$B$2&gt;$L419,1,0)),1,0)</f>
        <v>0</v>
      </c>
      <c r="Y419" s="19">
        <f>IF(AND($Q419,OR(IF($G419="1.輕度",1,0),IF($G419="2.中度",1,0)),IF($K419="部分工時",1,0),IF($L419&gt;=基本工資設定!$B$2,1,0)),1,0)</f>
        <v>0</v>
      </c>
      <c r="Z419" s="19">
        <f>IF(AND($Q419,OR(IF($G419="1.輕度",1,0),IF($G419="2.中度",1,0)),IF($K419="部分工時",1,0),IF(AND(基本工資設定!$B$2&gt;$L419,$L419&gt;=基本工資設定!$B$3),1,0)),1,0)</f>
        <v>0</v>
      </c>
      <c r="AA419" s="19">
        <f>IF(AND($Q419,OR(IF($G419="1.輕度",1,0),IF($G419="2.中度",1,0)),IF($K419="部分工時",1,0),IF(基本工資設定!$B$3&gt;$L419,1,0)),1,0)</f>
        <v>0</v>
      </c>
    </row>
    <row r="420" spans="1:27" ht="14.25">
      <c r="A420" s="19">
        <f t="shared" si="5"/>
        <v>418</v>
      </c>
      <c r="B420" s="8"/>
      <c r="C420" s="8"/>
      <c r="D420" s="9"/>
      <c r="E420" s="8"/>
      <c r="F420" s="8"/>
      <c r="G420" s="8"/>
      <c r="H420" s="9"/>
      <c r="I420" s="9"/>
      <c r="J420" s="9"/>
      <c r="K420" s="8"/>
      <c r="L420" s="10"/>
      <c r="M420" s="19" t="b">
        <f t="shared" si="3"/>
        <v>0</v>
      </c>
      <c r="N420" s="19">
        <f>IF(AND($M420,IF($H420&lt;=DATE(身障定額檢核總表!$F$7,身障定額檢核總表!$F$8,1),1,0)),1,0)</f>
        <v>0</v>
      </c>
      <c r="O420" s="19">
        <f>IF(AND(ISBLANK($I420),$M420),1,IF($E420="1.公保",
IF($I420&gt;DATE(身障定額檢核總表!$F$7,身障定額檢核總表!$F$8,1),1,0),
IF($I420&gt;=DATE(身障定額檢核總表!$F$7,身障定額檢核總表!$F$8,1),1,0)))</f>
        <v>0</v>
      </c>
      <c r="P420" s="19">
        <f>IF(AND($M420,IF($J420&lt;=DATE(身障定額檢核總表!$F$7,身障定額檢核總表!$F$8,1),1,0)),1,0)</f>
        <v>0</v>
      </c>
      <c r="Q420" s="19">
        <f t="shared" si="4"/>
        <v>0</v>
      </c>
      <c r="R420" s="19">
        <f>IF(AND($Q420,OR(IF($G420="3.重度",1,0),IF($G420="4.極重度",1,0)),IF($K420="全時",1,0),IF($L420&gt;=基本工資設定!$B$2,1,0)),1,0)</f>
        <v>0</v>
      </c>
      <c r="S420" s="19">
        <f>IF(AND($Q420,OR(IF($G420="3.重度",1,0),IF($G420="4.極重度",1,0)),IF($K420="全時",1,0),IF(基本工資設定!$B$2&gt;$L420,1,0)),1,0)</f>
        <v>0</v>
      </c>
      <c r="T420" s="19">
        <f>IF(AND($Q420,OR(IF($G420="3.重度",1,0),IF($G420="4.極重度",1,0)),IF($K420="部分工時",1,0),IF($L420&gt;=基本工資設定!$B$2,1,0)),1,0)</f>
        <v>0</v>
      </c>
      <c r="U420" s="19">
        <f>IF(AND($Q420,OR(IF($G420="3.重度",1,0),IF($G420="4.極重度",1,0)),IF($K420="部分工時",1,0),IF(AND(基本工資設定!$B$2&gt;$L420,$L420&gt;=基本工資設定!$B$3),1,0)),1,0)</f>
        <v>0</v>
      </c>
      <c r="V420" s="19">
        <f>IF(AND($Q420,OR(IF($G420="3.重度",1,0),IF($G420="4.極重度",1,0)),IF($K420="部分工時",1,0),IF(基本工資設定!$B$3&gt;$L420,1,0)),1,0)</f>
        <v>0</v>
      </c>
      <c r="W420" s="19">
        <f>IF(AND($Q420,OR(IF($G420="1.輕度",1,0),IF($G420="2.中度",1,0)),IF($K420="全時",1,0),IF($L420&gt;=基本工資設定!$B$2,1,0)),1,0)</f>
        <v>0</v>
      </c>
      <c r="X420" s="19">
        <f>IF(AND($Q420,OR(IF($G420="1.輕度",1,0),IF($G420="2.中度",1,0)),IF($K420="全時",1,0),IF(基本工資設定!$B$2&gt;$L420,1,0)),1,0)</f>
        <v>0</v>
      </c>
      <c r="Y420" s="19">
        <f>IF(AND($Q420,OR(IF($G420="1.輕度",1,0),IF($G420="2.中度",1,0)),IF($K420="部分工時",1,0),IF($L420&gt;=基本工資設定!$B$2,1,0)),1,0)</f>
        <v>0</v>
      </c>
      <c r="Z420" s="19">
        <f>IF(AND($Q420,OR(IF($G420="1.輕度",1,0),IF($G420="2.中度",1,0)),IF($K420="部分工時",1,0),IF(AND(基本工資設定!$B$2&gt;$L420,$L420&gt;=基本工資設定!$B$3),1,0)),1,0)</f>
        <v>0</v>
      </c>
      <c r="AA420" s="19">
        <f>IF(AND($Q420,OR(IF($G420="1.輕度",1,0),IF($G420="2.中度",1,0)),IF($K420="部分工時",1,0),IF(基本工資設定!$B$3&gt;$L420,1,0)),1,0)</f>
        <v>0</v>
      </c>
    </row>
    <row r="421" spans="1:27" ht="14.25">
      <c r="A421" s="19">
        <f t="shared" si="5"/>
        <v>419</v>
      </c>
      <c r="B421" s="8"/>
      <c r="C421" s="8"/>
      <c r="D421" s="9"/>
      <c r="E421" s="8"/>
      <c r="F421" s="8"/>
      <c r="G421" s="8"/>
      <c r="H421" s="9"/>
      <c r="I421" s="9"/>
      <c r="J421" s="9"/>
      <c r="K421" s="8"/>
      <c r="L421" s="10"/>
      <c r="M421" s="19" t="b">
        <f t="shared" si="3"/>
        <v>0</v>
      </c>
      <c r="N421" s="19">
        <f>IF(AND($M421,IF($H421&lt;=DATE(身障定額檢核總表!$F$7,身障定額檢核總表!$F$8,1),1,0)),1,0)</f>
        <v>0</v>
      </c>
      <c r="O421" s="19">
        <f>IF(AND(ISBLANK($I421),$M421),1,IF($E421="1.公保",
IF($I421&gt;DATE(身障定額檢核總表!$F$7,身障定額檢核總表!$F$8,1),1,0),
IF($I421&gt;=DATE(身障定額檢核總表!$F$7,身障定額檢核總表!$F$8,1),1,0)))</f>
        <v>0</v>
      </c>
      <c r="P421" s="19">
        <f>IF(AND($M421,IF($J421&lt;=DATE(身障定額檢核總表!$F$7,身障定額檢核總表!$F$8,1),1,0)),1,0)</f>
        <v>0</v>
      </c>
      <c r="Q421" s="19">
        <f t="shared" si="4"/>
        <v>0</v>
      </c>
      <c r="R421" s="19">
        <f>IF(AND($Q421,OR(IF($G421="3.重度",1,0),IF($G421="4.極重度",1,0)),IF($K421="全時",1,0),IF($L421&gt;=基本工資設定!$B$2,1,0)),1,0)</f>
        <v>0</v>
      </c>
      <c r="S421" s="19">
        <f>IF(AND($Q421,OR(IF($G421="3.重度",1,0),IF($G421="4.極重度",1,0)),IF($K421="全時",1,0),IF(基本工資設定!$B$2&gt;$L421,1,0)),1,0)</f>
        <v>0</v>
      </c>
      <c r="T421" s="19">
        <f>IF(AND($Q421,OR(IF($G421="3.重度",1,0),IF($G421="4.極重度",1,0)),IF($K421="部分工時",1,0),IF($L421&gt;=基本工資設定!$B$2,1,0)),1,0)</f>
        <v>0</v>
      </c>
      <c r="U421" s="19">
        <f>IF(AND($Q421,OR(IF($G421="3.重度",1,0),IF($G421="4.極重度",1,0)),IF($K421="部分工時",1,0),IF(AND(基本工資設定!$B$2&gt;$L421,$L421&gt;=基本工資設定!$B$3),1,0)),1,0)</f>
        <v>0</v>
      </c>
      <c r="V421" s="19">
        <f>IF(AND($Q421,OR(IF($G421="3.重度",1,0),IF($G421="4.極重度",1,0)),IF($K421="部分工時",1,0),IF(基本工資設定!$B$3&gt;$L421,1,0)),1,0)</f>
        <v>0</v>
      </c>
      <c r="W421" s="19">
        <f>IF(AND($Q421,OR(IF($G421="1.輕度",1,0),IF($G421="2.中度",1,0)),IF($K421="全時",1,0),IF($L421&gt;=基本工資設定!$B$2,1,0)),1,0)</f>
        <v>0</v>
      </c>
      <c r="X421" s="19">
        <f>IF(AND($Q421,OR(IF($G421="1.輕度",1,0),IF($G421="2.中度",1,0)),IF($K421="全時",1,0),IF(基本工資設定!$B$2&gt;$L421,1,0)),1,0)</f>
        <v>0</v>
      </c>
      <c r="Y421" s="19">
        <f>IF(AND($Q421,OR(IF($G421="1.輕度",1,0),IF($G421="2.中度",1,0)),IF($K421="部分工時",1,0),IF($L421&gt;=基本工資設定!$B$2,1,0)),1,0)</f>
        <v>0</v>
      </c>
      <c r="Z421" s="19">
        <f>IF(AND($Q421,OR(IF($G421="1.輕度",1,0),IF($G421="2.中度",1,0)),IF($K421="部分工時",1,0),IF(AND(基本工資設定!$B$2&gt;$L421,$L421&gt;=基本工資設定!$B$3),1,0)),1,0)</f>
        <v>0</v>
      </c>
      <c r="AA421" s="19">
        <f>IF(AND($Q421,OR(IF($G421="1.輕度",1,0),IF($G421="2.中度",1,0)),IF($K421="部分工時",1,0),IF(基本工資設定!$B$3&gt;$L421,1,0)),1,0)</f>
        <v>0</v>
      </c>
    </row>
    <row r="422" spans="1:27" ht="14.25">
      <c r="A422" s="19">
        <f t="shared" si="5"/>
        <v>420</v>
      </c>
      <c r="B422" s="8"/>
      <c r="C422" s="8"/>
      <c r="D422" s="9"/>
      <c r="E422" s="8"/>
      <c r="F422" s="8"/>
      <c r="G422" s="8"/>
      <c r="H422" s="9"/>
      <c r="I422" s="9"/>
      <c r="J422" s="9"/>
      <c r="K422" s="8"/>
      <c r="L422" s="10"/>
      <c r="M422" s="19" t="b">
        <f t="shared" si="3"/>
        <v>0</v>
      </c>
      <c r="N422" s="19">
        <f>IF(AND($M422,IF($H422&lt;=DATE(身障定額檢核總表!$F$7,身障定額檢核總表!$F$8,1),1,0)),1,0)</f>
        <v>0</v>
      </c>
      <c r="O422" s="19">
        <f>IF(AND(ISBLANK($I422),$M422),1,IF($E422="1.公保",
IF($I422&gt;DATE(身障定額檢核總表!$F$7,身障定額檢核總表!$F$8,1),1,0),
IF($I422&gt;=DATE(身障定額檢核總表!$F$7,身障定額檢核總表!$F$8,1),1,0)))</f>
        <v>0</v>
      </c>
      <c r="P422" s="19">
        <f>IF(AND($M422,IF($J422&lt;=DATE(身障定額檢核總表!$F$7,身障定額檢核總表!$F$8,1),1,0)),1,0)</f>
        <v>0</v>
      </c>
      <c r="Q422" s="19">
        <f t="shared" si="4"/>
        <v>0</v>
      </c>
      <c r="R422" s="19">
        <f>IF(AND($Q422,OR(IF($G422="3.重度",1,0),IF($G422="4.極重度",1,0)),IF($K422="全時",1,0),IF($L422&gt;=基本工資設定!$B$2,1,0)),1,0)</f>
        <v>0</v>
      </c>
      <c r="S422" s="19">
        <f>IF(AND($Q422,OR(IF($G422="3.重度",1,0),IF($G422="4.極重度",1,0)),IF($K422="全時",1,0),IF(基本工資設定!$B$2&gt;$L422,1,0)),1,0)</f>
        <v>0</v>
      </c>
      <c r="T422" s="19">
        <f>IF(AND($Q422,OR(IF($G422="3.重度",1,0),IF($G422="4.極重度",1,0)),IF($K422="部分工時",1,0),IF($L422&gt;=基本工資設定!$B$2,1,0)),1,0)</f>
        <v>0</v>
      </c>
      <c r="U422" s="19">
        <f>IF(AND($Q422,OR(IF($G422="3.重度",1,0),IF($G422="4.極重度",1,0)),IF($K422="部分工時",1,0),IF(AND(基本工資設定!$B$2&gt;$L422,$L422&gt;=基本工資設定!$B$3),1,0)),1,0)</f>
        <v>0</v>
      </c>
      <c r="V422" s="19">
        <f>IF(AND($Q422,OR(IF($G422="3.重度",1,0),IF($G422="4.極重度",1,0)),IF($K422="部分工時",1,0),IF(基本工資設定!$B$3&gt;$L422,1,0)),1,0)</f>
        <v>0</v>
      </c>
      <c r="W422" s="19">
        <f>IF(AND($Q422,OR(IF($G422="1.輕度",1,0),IF($G422="2.中度",1,0)),IF($K422="全時",1,0),IF($L422&gt;=基本工資設定!$B$2,1,0)),1,0)</f>
        <v>0</v>
      </c>
      <c r="X422" s="19">
        <f>IF(AND($Q422,OR(IF($G422="1.輕度",1,0),IF($G422="2.中度",1,0)),IF($K422="全時",1,0),IF(基本工資設定!$B$2&gt;$L422,1,0)),1,0)</f>
        <v>0</v>
      </c>
      <c r="Y422" s="19">
        <f>IF(AND($Q422,OR(IF($G422="1.輕度",1,0),IF($G422="2.中度",1,0)),IF($K422="部分工時",1,0),IF($L422&gt;=基本工資設定!$B$2,1,0)),1,0)</f>
        <v>0</v>
      </c>
      <c r="Z422" s="19">
        <f>IF(AND($Q422,OR(IF($G422="1.輕度",1,0),IF($G422="2.中度",1,0)),IF($K422="部分工時",1,0),IF(AND(基本工資設定!$B$2&gt;$L422,$L422&gt;=基本工資設定!$B$3),1,0)),1,0)</f>
        <v>0</v>
      </c>
      <c r="AA422" s="19">
        <f>IF(AND($Q422,OR(IF($G422="1.輕度",1,0),IF($G422="2.中度",1,0)),IF($K422="部分工時",1,0),IF(基本工資設定!$B$3&gt;$L422,1,0)),1,0)</f>
        <v>0</v>
      </c>
    </row>
    <row r="423" spans="1:27" ht="14.25">
      <c r="A423" s="19">
        <f t="shared" si="5"/>
        <v>421</v>
      </c>
      <c r="B423" s="8"/>
      <c r="C423" s="8"/>
      <c r="D423" s="9"/>
      <c r="E423" s="8"/>
      <c r="F423" s="8"/>
      <c r="G423" s="8"/>
      <c r="H423" s="9"/>
      <c r="I423" s="9"/>
      <c r="J423" s="9"/>
      <c r="K423" s="8"/>
      <c r="L423" s="10"/>
      <c r="M423" s="19" t="b">
        <f t="shared" si="3"/>
        <v>0</v>
      </c>
      <c r="N423" s="19">
        <f>IF(AND($M423,IF($H423&lt;=DATE(身障定額檢核總表!$F$7,身障定額檢核總表!$F$8,1),1,0)),1,0)</f>
        <v>0</v>
      </c>
      <c r="O423" s="19">
        <f>IF(AND(ISBLANK($I423),$M423),1,IF($E423="1.公保",
IF($I423&gt;DATE(身障定額檢核總表!$F$7,身障定額檢核總表!$F$8,1),1,0),
IF($I423&gt;=DATE(身障定額檢核總表!$F$7,身障定額檢核總表!$F$8,1),1,0)))</f>
        <v>0</v>
      </c>
      <c r="P423" s="19">
        <f>IF(AND($M423,IF($J423&lt;=DATE(身障定額檢核總表!$F$7,身障定額檢核總表!$F$8,1),1,0)),1,0)</f>
        <v>0</v>
      </c>
      <c r="Q423" s="19">
        <f t="shared" si="4"/>
        <v>0</v>
      </c>
      <c r="R423" s="19">
        <f>IF(AND($Q423,OR(IF($G423="3.重度",1,0),IF($G423="4.極重度",1,0)),IF($K423="全時",1,0),IF($L423&gt;=基本工資設定!$B$2,1,0)),1,0)</f>
        <v>0</v>
      </c>
      <c r="S423" s="19">
        <f>IF(AND($Q423,OR(IF($G423="3.重度",1,0),IF($G423="4.極重度",1,0)),IF($K423="全時",1,0),IF(基本工資設定!$B$2&gt;$L423,1,0)),1,0)</f>
        <v>0</v>
      </c>
      <c r="T423" s="19">
        <f>IF(AND($Q423,OR(IF($G423="3.重度",1,0),IF($G423="4.極重度",1,0)),IF($K423="部分工時",1,0),IF($L423&gt;=基本工資設定!$B$2,1,0)),1,0)</f>
        <v>0</v>
      </c>
      <c r="U423" s="19">
        <f>IF(AND($Q423,OR(IF($G423="3.重度",1,0),IF($G423="4.極重度",1,0)),IF($K423="部分工時",1,0),IF(AND(基本工資設定!$B$2&gt;$L423,$L423&gt;=基本工資設定!$B$3),1,0)),1,0)</f>
        <v>0</v>
      </c>
      <c r="V423" s="19">
        <f>IF(AND($Q423,OR(IF($G423="3.重度",1,0),IF($G423="4.極重度",1,0)),IF($K423="部分工時",1,0),IF(基本工資設定!$B$3&gt;$L423,1,0)),1,0)</f>
        <v>0</v>
      </c>
      <c r="W423" s="19">
        <f>IF(AND($Q423,OR(IF($G423="1.輕度",1,0),IF($G423="2.中度",1,0)),IF($K423="全時",1,0),IF($L423&gt;=基本工資設定!$B$2,1,0)),1,0)</f>
        <v>0</v>
      </c>
      <c r="X423" s="19">
        <f>IF(AND($Q423,OR(IF($G423="1.輕度",1,0),IF($G423="2.中度",1,0)),IF($K423="全時",1,0),IF(基本工資設定!$B$2&gt;$L423,1,0)),1,0)</f>
        <v>0</v>
      </c>
      <c r="Y423" s="19">
        <f>IF(AND($Q423,OR(IF($G423="1.輕度",1,0),IF($G423="2.中度",1,0)),IF($K423="部分工時",1,0),IF($L423&gt;=基本工資設定!$B$2,1,0)),1,0)</f>
        <v>0</v>
      </c>
      <c r="Z423" s="19">
        <f>IF(AND($Q423,OR(IF($G423="1.輕度",1,0),IF($G423="2.中度",1,0)),IF($K423="部分工時",1,0),IF(AND(基本工資設定!$B$2&gt;$L423,$L423&gt;=基本工資設定!$B$3),1,0)),1,0)</f>
        <v>0</v>
      </c>
      <c r="AA423" s="19">
        <f>IF(AND($Q423,OR(IF($G423="1.輕度",1,0),IF($G423="2.中度",1,0)),IF($K423="部分工時",1,0),IF(基本工資設定!$B$3&gt;$L423,1,0)),1,0)</f>
        <v>0</v>
      </c>
    </row>
    <row r="424" spans="1:27" ht="14.25">
      <c r="A424" s="19">
        <f t="shared" si="5"/>
        <v>422</v>
      </c>
      <c r="B424" s="8"/>
      <c r="C424" s="8"/>
      <c r="D424" s="9"/>
      <c r="E424" s="8"/>
      <c r="F424" s="8"/>
      <c r="G424" s="8"/>
      <c r="H424" s="9"/>
      <c r="I424" s="9"/>
      <c r="J424" s="9"/>
      <c r="K424" s="8"/>
      <c r="L424" s="10"/>
      <c r="M424" s="19" t="b">
        <f t="shared" si="3"/>
        <v>0</v>
      </c>
      <c r="N424" s="19">
        <f>IF(AND($M424,IF($H424&lt;=DATE(身障定額檢核總表!$F$7,身障定額檢核總表!$F$8,1),1,0)),1,0)</f>
        <v>0</v>
      </c>
      <c r="O424" s="19">
        <f>IF(AND(ISBLANK($I424),$M424),1,IF($E424="1.公保",
IF($I424&gt;DATE(身障定額檢核總表!$F$7,身障定額檢核總表!$F$8,1),1,0),
IF($I424&gt;=DATE(身障定額檢核總表!$F$7,身障定額檢核總表!$F$8,1),1,0)))</f>
        <v>0</v>
      </c>
      <c r="P424" s="19">
        <f>IF(AND($M424,IF($J424&lt;=DATE(身障定額檢核總表!$F$7,身障定額檢核總表!$F$8,1),1,0)),1,0)</f>
        <v>0</v>
      </c>
      <c r="Q424" s="19">
        <f t="shared" si="4"/>
        <v>0</v>
      </c>
      <c r="R424" s="19">
        <f>IF(AND($Q424,OR(IF($G424="3.重度",1,0),IF($G424="4.極重度",1,0)),IF($K424="全時",1,0),IF($L424&gt;=基本工資設定!$B$2,1,0)),1,0)</f>
        <v>0</v>
      </c>
      <c r="S424" s="19">
        <f>IF(AND($Q424,OR(IF($G424="3.重度",1,0),IF($G424="4.極重度",1,0)),IF($K424="全時",1,0),IF(基本工資設定!$B$2&gt;$L424,1,0)),1,0)</f>
        <v>0</v>
      </c>
      <c r="T424" s="19">
        <f>IF(AND($Q424,OR(IF($G424="3.重度",1,0),IF($G424="4.極重度",1,0)),IF($K424="部分工時",1,0),IF($L424&gt;=基本工資設定!$B$2,1,0)),1,0)</f>
        <v>0</v>
      </c>
      <c r="U424" s="19">
        <f>IF(AND($Q424,OR(IF($G424="3.重度",1,0),IF($G424="4.極重度",1,0)),IF($K424="部分工時",1,0),IF(AND(基本工資設定!$B$2&gt;$L424,$L424&gt;=基本工資設定!$B$3),1,0)),1,0)</f>
        <v>0</v>
      </c>
      <c r="V424" s="19">
        <f>IF(AND($Q424,OR(IF($G424="3.重度",1,0),IF($G424="4.極重度",1,0)),IF($K424="部分工時",1,0),IF(基本工資設定!$B$3&gt;$L424,1,0)),1,0)</f>
        <v>0</v>
      </c>
      <c r="W424" s="19">
        <f>IF(AND($Q424,OR(IF($G424="1.輕度",1,0),IF($G424="2.中度",1,0)),IF($K424="全時",1,0),IF($L424&gt;=基本工資設定!$B$2,1,0)),1,0)</f>
        <v>0</v>
      </c>
      <c r="X424" s="19">
        <f>IF(AND($Q424,OR(IF($G424="1.輕度",1,0),IF($G424="2.中度",1,0)),IF($K424="全時",1,0),IF(基本工資設定!$B$2&gt;$L424,1,0)),1,0)</f>
        <v>0</v>
      </c>
      <c r="Y424" s="19">
        <f>IF(AND($Q424,OR(IF($G424="1.輕度",1,0),IF($G424="2.中度",1,0)),IF($K424="部分工時",1,0),IF($L424&gt;=基本工資設定!$B$2,1,0)),1,0)</f>
        <v>0</v>
      </c>
      <c r="Z424" s="19">
        <f>IF(AND($Q424,OR(IF($G424="1.輕度",1,0),IF($G424="2.中度",1,0)),IF($K424="部分工時",1,0),IF(AND(基本工資設定!$B$2&gt;$L424,$L424&gt;=基本工資設定!$B$3),1,0)),1,0)</f>
        <v>0</v>
      </c>
      <c r="AA424" s="19">
        <f>IF(AND($Q424,OR(IF($G424="1.輕度",1,0),IF($G424="2.中度",1,0)),IF($K424="部分工時",1,0),IF(基本工資設定!$B$3&gt;$L424,1,0)),1,0)</f>
        <v>0</v>
      </c>
    </row>
    <row r="425" spans="1:27" ht="14.25">
      <c r="A425" s="19">
        <f t="shared" si="5"/>
        <v>423</v>
      </c>
      <c r="B425" s="8"/>
      <c r="C425" s="8"/>
      <c r="D425" s="9"/>
      <c r="E425" s="8"/>
      <c r="F425" s="8"/>
      <c r="G425" s="8"/>
      <c r="H425" s="9"/>
      <c r="I425" s="9"/>
      <c r="J425" s="9"/>
      <c r="K425" s="8"/>
      <c r="L425" s="10"/>
      <c r="M425" s="19" t="b">
        <f t="shared" si="3"/>
        <v>0</v>
      </c>
      <c r="N425" s="19">
        <f>IF(AND($M425,IF($H425&lt;=DATE(身障定額檢核總表!$F$7,身障定額檢核總表!$F$8,1),1,0)),1,0)</f>
        <v>0</v>
      </c>
      <c r="O425" s="19">
        <f>IF(AND(ISBLANK($I425),$M425),1,IF($E425="1.公保",
IF($I425&gt;DATE(身障定額檢核總表!$F$7,身障定額檢核總表!$F$8,1),1,0),
IF($I425&gt;=DATE(身障定額檢核總表!$F$7,身障定額檢核總表!$F$8,1),1,0)))</f>
        <v>0</v>
      </c>
      <c r="P425" s="19">
        <f>IF(AND($M425,IF($J425&lt;=DATE(身障定額檢核總表!$F$7,身障定額檢核總表!$F$8,1),1,0)),1,0)</f>
        <v>0</v>
      </c>
      <c r="Q425" s="19">
        <f t="shared" si="4"/>
        <v>0</v>
      </c>
      <c r="R425" s="19">
        <f>IF(AND($Q425,OR(IF($G425="3.重度",1,0),IF($G425="4.極重度",1,0)),IF($K425="全時",1,0),IF($L425&gt;=基本工資設定!$B$2,1,0)),1,0)</f>
        <v>0</v>
      </c>
      <c r="S425" s="19">
        <f>IF(AND($Q425,OR(IF($G425="3.重度",1,0),IF($G425="4.極重度",1,0)),IF($K425="全時",1,0),IF(基本工資設定!$B$2&gt;$L425,1,0)),1,0)</f>
        <v>0</v>
      </c>
      <c r="T425" s="19">
        <f>IF(AND($Q425,OR(IF($G425="3.重度",1,0),IF($G425="4.極重度",1,0)),IF($K425="部分工時",1,0),IF($L425&gt;=基本工資設定!$B$2,1,0)),1,0)</f>
        <v>0</v>
      </c>
      <c r="U425" s="19">
        <f>IF(AND($Q425,OR(IF($G425="3.重度",1,0),IF($G425="4.極重度",1,0)),IF($K425="部分工時",1,0),IF(AND(基本工資設定!$B$2&gt;$L425,$L425&gt;=基本工資設定!$B$3),1,0)),1,0)</f>
        <v>0</v>
      </c>
      <c r="V425" s="19">
        <f>IF(AND($Q425,OR(IF($G425="3.重度",1,0),IF($G425="4.極重度",1,0)),IF($K425="部分工時",1,0),IF(基本工資設定!$B$3&gt;$L425,1,0)),1,0)</f>
        <v>0</v>
      </c>
      <c r="W425" s="19">
        <f>IF(AND($Q425,OR(IF($G425="1.輕度",1,0),IF($G425="2.中度",1,0)),IF($K425="全時",1,0),IF($L425&gt;=基本工資設定!$B$2,1,0)),1,0)</f>
        <v>0</v>
      </c>
      <c r="X425" s="19">
        <f>IF(AND($Q425,OR(IF($G425="1.輕度",1,0),IF($G425="2.中度",1,0)),IF($K425="全時",1,0),IF(基本工資設定!$B$2&gt;$L425,1,0)),1,0)</f>
        <v>0</v>
      </c>
      <c r="Y425" s="19">
        <f>IF(AND($Q425,OR(IF($G425="1.輕度",1,0),IF($G425="2.中度",1,0)),IF($K425="部分工時",1,0),IF($L425&gt;=基本工資設定!$B$2,1,0)),1,0)</f>
        <v>0</v>
      </c>
      <c r="Z425" s="19">
        <f>IF(AND($Q425,OR(IF($G425="1.輕度",1,0),IF($G425="2.中度",1,0)),IF($K425="部分工時",1,0),IF(AND(基本工資設定!$B$2&gt;$L425,$L425&gt;=基本工資設定!$B$3),1,0)),1,0)</f>
        <v>0</v>
      </c>
      <c r="AA425" s="19">
        <f>IF(AND($Q425,OR(IF($G425="1.輕度",1,0),IF($G425="2.中度",1,0)),IF($K425="部分工時",1,0),IF(基本工資設定!$B$3&gt;$L425,1,0)),1,0)</f>
        <v>0</v>
      </c>
    </row>
    <row r="426" spans="1:27" ht="14.25">
      <c r="A426" s="19">
        <f t="shared" si="5"/>
        <v>424</v>
      </c>
      <c r="B426" s="8"/>
      <c r="C426" s="8"/>
      <c r="D426" s="9"/>
      <c r="E426" s="8"/>
      <c r="F426" s="8"/>
      <c r="G426" s="8"/>
      <c r="H426" s="9"/>
      <c r="I426" s="9"/>
      <c r="J426" s="9"/>
      <c r="K426" s="8"/>
      <c r="L426" s="10"/>
      <c r="M426" s="19" t="b">
        <f t="shared" si="3"/>
        <v>0</v>
      </c>
      <c r="N426" s="19">
        <f>IF(AND($M426,IF($H426&lt;=DATE(身障定額檢核總表!$F$7,身障定額檢核總表!$F$8,1),1,0)),1,0)</f>
        <v>0</v>
      </c>
      <c r="O426" s="19">
        <f>IF(AND(ISBLANK($I426),$M426),1,IF($E426="1.公保",
IF($I426&gt;DATE(身障定額檢核總表!$F$7,身障定額檢核總表!$F$8,1),1,0),
IF($I426&gt;=DATE(身障定額檢核總表!$F$7,身障定額檢核總表!$F$8,1),1,0)))</f>
        <v>0</v>
      </c>
      <c r="P426" s="19">
        <f>IF(AND($M426,IF($J426&lt;=DATE(身障定額檢核總表!$F$7,身障定額檢核總表!$F$8,1),1,0)),1,0)</f>
        <v>0</v>
      </c>
      <c r="Q426" s="19">
        <f t="shared" si="4"/>
        <v>0</v>
      </c>
      <c r="R426" s="19">
        <f>IF(AND($Q426,OR(IF($G426="3.重度",1,0),IF($G426="4.極重度",1,0)),IF($K426="全時",1,0),IF($L426&gt;=基本工資設定!$B$2,1,0)),1,0)</f>
        <v>0</v>
      </c>
      <c r="S426" s="19">
        <f>IF(AND($Q426,OR(IF($G426="3.重度",1,0),IF($G426="4.極重度",1,0)),IF($K426="全時",1,0),IF(基本工資設定!$B$2&gt;$L426,1,0)),1,0)</f>
        <v>0</v>
      </c>
      <c r="T426" s="19">
        <f>IF(AND($Q426,OR(IF($G426="3.重度",1,0),IF($G426="4.極重度",1,0)),IF($K426="部分工時",1,0),IF($L426&gt;=基本工資設定!$B$2,1,0)),1,0)</f>
        <v>0</v>
      </c>
      <c r="U426" s="19">
        <f>IF(AND($Q426,OR(IF($G426="3.重度",1,0),IF($G426="4.極重度",1,0)),IF($K426="部分工時",1,0),IF(AND(基本工資設定!$B$2&gt;$L426,$L426&gt;=基本工資設定!$B$3),1,0)),1,0)</f>
        <v>0</v>
      </c>
      <c r="V426" s="19">
        <f>IF(AND($Q426,OR(IF($G426="3.重度",1,0),IF($G426="4.極重度",1,0)),IF($K426="部分工時",1,0),IF(基本工資設定!$B$3&gt;$L426,1,0)),1,0)</f>
        <v>0</v>
      </c>
      <c r="W426" s="19">
        <f>IF(AND($Q426,OR(IF($G426="1.輕度",1,0),IF($G426="2.中度",1,0)),IF($K426="全時",1,0),IF($L426&gt;=基本工資設定!$B$2,1,0)),1,0)</f>
        <v>0</v>
      </c>
      <c r="X426" s="19">
        <f>IF(AND($Q426,OR(IF($G426="1.輕度",1,0),IF($G426="2.中度",1,0)),IF($K426="全時",1,0),IF(基本工資設定!$B$2&gt;$L426,1,0)),1,0)</f>
        <v>0</v>
      </c>
      <c r="Y426" s="19">
        <f>IF(AND($Q426,OR(IF($G426="1.輕度",1,0),IF($G426="2.中度",1,0)),IF($K426="部分工時",1,0),IF($L426&gt;=基本工資設定!$B$2,1,0)),1,0)</f>
        <v>0</v>
      </c>
      <c r="Z426" s="19">
        <f>IF(AND($Q426,OR(IF($G426="1.輕度",1,0),IF($G426="2.中度",1,0)),IF($K426="部分工時",1,0),IF(AND(基本工資設定!$B$2&gt;$L426,$L426&gt;=基本工資設定!$B$3),1,0)),1,0)</f>
        <v>0</v>
      </c>
      <c r="AA426" s="19">
        <f>IF(AND($Q426,OR(IF($G426="1.輕度",1,0),IF($G426="2.中度",1,0)),IF($K426="部分工時",1,0),IF(基本工資設定!$B$3&gt;$L426,1,0)),1,0)</f>
        <v>0</v>
      </c>
    </row>
    <row r="427" spans="1:27" ht="14.25">
      <c r="A427" s="19">
        <f t="shared" si="5"/>
        <v>425</v>
      </c>
      <c r="B427" s="8"/>
      <c r="C427" s="8"/>
      <c r="D427" s="9"/>
      <c r="E427" s="8"/>
      <c r="F427" s="8"/>
      <c r="G427" s="8"/>
      <c r="H427" s="9"/>
      <c r="I427" s="9"/>
      <c r="J427" s="9"/>
      <c r="K427" s="8"/>
      <c r="L427" s="10"/>
      <c r="M427" s="19" t="b">
        <f t="shared" si="3"/>
        <v>0</v>
      </c>
      <c r="N427" s="19">
        <f>IF(AND($M427,IF($H427&lt;=DATE(身障定額檢核總表!$F$7,身障定額檢核總表!$F$8,1),1,0)),1,0)</f>
        <v>0</v>
      </c>
      <c r="O427" s="19">
        <f>IF(AND(ISBLANK($I427),$M427),1,IF($E427="1.公保",
IF($I427&gt;DATE(身障定額檢核總表!$F$7,身障定額檢核總表!$F$8,1),1,0),
IF($I427&gt;=DATE(身障定額檢核總表!$F$7,身障定額檢核總表!$F$8,1),1,0)))</f>
        <v>0</v>
      </c>
      <c r="P427" s="19">
        <f>IF(AND($M427,IF($J427&lt;=DATE(身障定額檢核總表!$F$7,身障定額檢核總表!$F$8,1),1,0)),1,0)</f>
        <v>0</v>
      </c>
      <c r="Q427" s="19">
        <f t="shared" si="4"/>
        <v>0</v>
      </c>
      <c r="R427" s="19">
        <f>IF(AND($Q427,OR(IF($G427="3.重度",1,0),IF($G427="4.極重度",1,0)),IF($K427="全時",1,0),IF($L427&gt;=基本工資設定!$B$2,1,0)),1,0)</f>
        <v>0</v>
      </c>
      <c r="S427" s="19">
        <f>IF(AND($Q427,OR(IF($G427="3.重度",1,0),IF($G427="4.極重度",1,0)),IF($K427="全時",1,0),IF(基本工資設定!$B$2&gt;$L427,1,0)),1,0)</f>
        <v>0</v>
      </c>
      <c r="T427" s="19">
        <f>IF(AND($Q427,OR(IF($G427="3.重度",1,0),IF($G427="4.極重度",1,0)),IF($K427="部分工時",1,0),IF($L427&gt;=基本工資設定!$B$2,1,0)),1,0)</f>
        <v>0</v>
      </c>
      <c r="U427" s="19">
        <f>IF(AND($Q427,OR(IF($G427="3.重度",1,0),IF($G427="4.極重度",1,0)),IF($K427="部分工時",1,0),IF(AND(基本工資設定!$B$2&gt;$L427,$L427&gt;=基本工資設定!$B$3),1,0)),1,0)</f>
        <v>0</v>
      </c>
      <c r="V427" s="19">
        <f>IF(AND($Q427,OR(IF($G427="3.重度",1,0),IF($G427="4.極重度",1,0)),IF($K427="部分工時",1,0),IF(基本工資設定!$B$3&gt;$L427,1,0)),1,0)</f>
        <v>0</v>
      </c>
      <c r="W427" s="19">
        <f>IF(AND($Q427,OR(IF($G427="1.輕度",1,0),IF($G427="2.中度",1,0)),IF($K427="全時",1,0),IF($L427&gt;=基本工資設定!$B$2,1,0)),1,0)</f>
        <v>0</v>
      </c>
      <c r="X427" s="19">
        <f>IF(AND($Q427,OR(IF($G427="1.輕度",1,0),IF($G427="2.中度",1,0)),IF($K427="全時",1,0),IF(基本工資設定!$B$2&gt;$L427,1,0)),1,0)</f>
        <v>0</v>
      </c>
      <c r="Y427" s="19">
        <f>IF(AND($Q427,OR(IF($G427="1.輕度",1,0),IF($G427="2.中度",1,0)),IF($K427="部分工時",1,0),IF($L427&gt;=基本工資設定!$B$2,1,0)),1,0)</f>
        <v>0</v>
      </c>
      <c r="Z427" s="19">
        <f>IF(AND($Q427,OR(IF($G427="1.輕度",1,0),IF($G427="2.中度",1,0)),IF($K427="部分工時",1,0),IF(AND(基本工資設定!$B$2&gt;$L427,$L427&gt;=基本工資設定!$B$3),1,0)),1,0)</f>
        <v>0</v>
      </c>
      <c r="AA427" s="19">
        <f>IF(AND($Q427,OR(IF($G427="1.輕度",1,0),IF($G427="2.中度",1,0)),IF($K427="部分工時",1,0),IF(基本工資設定!$B$3&gt;$L427,1,0)),1,0)</f>
        <v>0</v>
      </c>
    </row>
    <row r="428" spans="1:27" ht="14.25">
      <c r="A428" s="19">
        <f t="shared" si="5"/>
        <v>426</v>
      </c>
      <c r="B428" s="8"/>
      <c r="C428" s="8"/>
      <c r="D428" s="9"/>
      <c r="E428" s="8"/>
      <c r="F428" s="8"/>
      <c r="G428" s="8"/>
      <c r="H428" s="9"/>
      <c r="I428" s="9"/>
      <c r="J428" s="9"/>
      <c r="K428" s="8"/>
      <c r="L428" s="10"/>
      <c r="M428" s="19" t="b">
        <f t="shared" si="3"/>
        <v>0</v>
      </c>
      <c r="N428" s="19">
        <f>IF(AND($M428,IF($H428&lt;=DATE(身障定額檢核總表!$F$7,身障定額檢核總表!$F$8,1),1,0)),1,0)</f>
        <v>0</v>
      </c>
      <c r="O428" s="19">
        <f>IF(AND(ISBLANK($I428),$M428),1,IF($E428="1.公保",
IF($I428&gt;DATE(身障定額檢核總表!$F$7,身障定額檢核總表!$F$8,1),1,0),
IF($I428&gt;=DATE(身障定額檢核總表!$F$7,身障定額檢核總表!$F$8,1),1,0)))</f>
        <v>0</v>
      </c>
      <c r="P428" s="19">
        <f>IF(AND($M428,IF($J428&lt;=DATE(身障定額檢核總表!$F$7,身障定額檢核總表!$F$8,1),1,0)),1,0)</f>
        <v>0</v>
      </c>
      <c r="Q428" s="19">
        <f t="shared" si="4"/>
        <v>0</v>
      </c>
      <c r="R428" s="19">
        <f>IF(AND($Q428,OR(IF($G428="3.重度",1,0),IF($G428="4.極重度",1,0)),IF($K428="全時",1,0),IF($L428&gt;=基本工資設定!$B$2,1,0)),1,0)</f>
        <v>0</v>
      </c>
      <c r="S428" s="19">
        <f>IF(AND($Q428,OR(IF($G428="3.重度",1,0),IF($G428="4.極重度",1,0)),IF($K428="全時",1,0),IF(基本工資設定!$B$2&gt;$L428,1,0)),1,0)</f>
        <v>0</v>
      </c>
      <c r="T428" s="19">
        <f>IF(AND($Q428,OR(IF($G428="3.重度",1,0),IF($G428="4.極重度",1,0)),IF($K428="部分工時",1,0),IF($L428&gt;=基本工資設定!$B$2,1,0)),1,0)</f>
        <v>0</v>
      </c>
      <c r="U428" s="19">
        <f>IF(AND($Q428,OR(IF($G428="3.重度",1,0),IF($G428="4.極重度",1,0)),IF($K428="部分工時",1,0),IF(AND(基本工資設定!$B$2&gt;$L428,$L428&gt;=基本工資設定!$B$3),1,0)),1,0)</f>
        <v>0</v>
      </c>
      <c r="V428" s="19">
        <f>IF(AND($Q428,OR(IF($G428="3.重度",1,0),IF($G428="4.極重度",1,0)),IF($K428="部分工時",1,0),IF(基本工資設定!$B$3&gt;$L428,1,0)),1,0)</f>
        <v>0</v>
      </c>
      <c r="W428" s="19">
        <f>IF(AND($Q428,OR(IF($G428="1.輕度",1,0),IF($G428="2.中度",1,0)),IF($K428="全時",1,0),IF($L428&gt;=基本工資設定!$B$2,1,0)),1,0)</f>
        <v>0</v>
      </c>
      <c r="X428" s="19">
        <f>IF(AND($Q428,OR(IF($G428="1.輕度",1,0),IF($G428="2.中度",1,0)),IF($K428="全時",1,0),IF(基本工資設定!$B$2&gt;$L428,1,0)),1,0)</f>
        <v>0</v>
      </c>
      <c r="Y428" s="19">
        <f>IF(AND($Q428,OR(IF($G428="1.輕度",1,0),IF($G428="2.中度",1,0)),IF($K428="部分工時",1,0),IF($L428&gt;=基本工資設定!$B$2,1,0)),1,0)</f>
        <v>0</v>
      </c>
      <c r="Z428" s="19">
        <f>IF(AND($Q428,OR(IF($G428="1.輕度",1,0),IF($G428="2.中度",1,0)),IF($K428="部分工時",1,0),IF(AND(基本工資設定!$B$2&gt;$L428,$L428&gt;=基本工資設定!$B$3),1,0)),1,0)</f>
        <v>0</v>
      </c>
      <c r="AA428" s="19">
        <f>IF(AND($Q428,OR(IF($G428="1.輕度",1,0),IF($G428="2.中度",1,0)),IF($K428="部分工時",1,0),IF(基本工資設定!$B$3&gt;$L428,1,0)),1,0)</f>
        <v>0</v>
      </c>
    </row>
    <row r="429" spans="1:27" ht="14.25">
      <c r="A429" s="19">
        <f t="shared" si="5"/>
        <v>427</v>
      </c>
      <c r="B429" s="8"/>
      <c r="C429" s="8"/>
      <c r="D429" s="9"/>
      <c r="E429" s="8"/>
      <c r="F429" s="8"/>
      <c r="G429" s="8"/>
      <c r="H429" s="9"/>
      <c r="I429" s="9"/>
      <c r="J429" s="9"/>
      <c r="K429" s="8"/>
      <c r="L429" s="10"/>
      <c r="M429" s="19" t="b">
        <f t="shared" si="3"/>
        <v>0</v>
      </c>
      <c r="N429" s="19">
        <f>IF(AND($M429,IF($H429&lt;=DATE(身障定額檢核總表!$F$7,身障定額檢核總表!$F$8,1),1,0)),1,0)</f>
        <v>0</v>
      </c>
      <c r="O429" s="19">
        <f>IF(AND(ISBLANK($I429),$M429),1,IF($E429="1.公保",
IF($I429&gt;DATE(身障定額檢核總表!$F$7,身障定額檢核總表!$F$8,1),1,0),
IF($I429&gt;=DATE(身障定額檢核總表!$F$7,身障定額檢核總表!$F$8,1),1,0)))</f>
        <v>0</v>
      </c>
      <c r="P429" s="19">
        <f>IF(AND($M429,IF($J429&lt;=DATE(身障定額檢核總表!$F$7,身障定額檢核總表!$F$8,1),1,0)),1,0)</f>
        <v>0</v>
      </c>
      <c r="Q429" s="19">
        <f t="shared" si="4"/>
        <v>0</v>
      </c>
      <c r="R429" s="19">
        <f>IF(AND($Q429,OR(IF($G429="3.重度",1,0),IF($G429="4.極重度",1,0)),IF($K429="全時",1,0),IF($L429&gt;=基本工資設定!$B$2,1,0)),1,0)</f>
        <v>0</v>
      </c>
      <c r="S429" s="19">
        <f>IF(AND($Q429,OR(IF($G429="3.重度",1,0),IF($G429="4.極重度",1,0)),IF($K429="全時",1,0),IF(基本工資設定!$B$2&gt;$L429,1,0)),1,0)</f>
        <v>0</v>
      </c>
      <c r="T429" s="19">
        <f>IF(AND($Q429,OR(IF($G429="3.重度",1,0),IF($G429="4.極重度",1,0)),IF($K429="部分工時",1,0),IF($L429&gt;=基本工資設定!$B$2,1,0)),1,0)</f>
        <v>0</v>
      </c>
      <c r="U429" s="19">
        <f>IF(AND($Q429,OR(IF($G429="3.重度",1,0),IF($G429="4.極重度",1,0)),IF($K429="部分工時",1,0),IF(AND(基本工資設定!$B$2&gt;$L429,$L429&gt;=基本工資設定!$B$3),1,0)),1,0)</f>
        <v>0</v>
      </c>
      <c r="V429" s="19">
        <f>IF(AND($Q429,OR(IF($G429="3.重度",1,0),IF($G429="4.極重度",1,0)),IF($K429="部分工時",1,0),IF(基本工資設定!$B$3&gt;$L429,1,0)),1,0)</f>
        <v>0</v>
      </c>
      <c r="W429" s="19">
        <f>IF(AND($Q429,OR(IF($G429="1.輕度",1,0),IF($G429="2.中度",1,0)),IF($K429="全時",1,0),IF($L429&gt;=基本工資設定!$B$2,1,0)),1,0)</f>
        <v>0</v>
      </c>
      <c r="X429" s="19">
        <f>IF(AND($Q429,OR(IF($G429="1.輕度",1,0),IF($G429="2.中度",1,0)),IF($K429="全時",1,0),IF(基本工資設定!$B$2&gt;$L429,1,0)),1,0)</f>
        <v>0</v>
      </c>
      <c r="Y429" s="19">
        <f>IF(AND($Q429,OR(IF($G429="1.輕度",1,0),IF($G429="2.中度",1,0)),IF($K429="部分工時",1,0),IF($L429&gt;=基本工資設定!$B$2,1,0)),1,0)</f>
        <v>0</v>
      </c>
      <c r="Z429" s="19">
        <f>IF(AND($Q429,OR(IF($G429="1.輕度",1,0),IF($G429="2.中度",1,0)),IF($K429="部分工時",1,0),IF(AND(基本工資設定!$B$2&gt;$L429,$L429&gt;=基本工資設定!$B$3),1,0)),1,0)</f>
        <v>0</v>
      </c>
      <c r="AA429" s="19">
        <f>IF(AND($Q429,OR(IF($G429="1.輕度",1,0),IF($G429="2.中度",1,0)),IF($K429="部分工時",1,0),IF(基本工資設定!$B$3&gt;$L429,1,0)),1,0)</f>
        <v>0</v>
      </c>
    </row>
    <row r="430" spans="1:27" ht="14.25">
      <c r="A430" s="19">
        <f t="shared" si="5"/>
        <v>428</v>
      </c>
      <c r="B430" s="8"/>
      <c r="C430" s="8"/>
      <c r="D430" s="9"/>
      <c r="E430" s="8"/>
      <c r="F430" s="8"/>
      <c r="G430" s="8"/>
      <c r="H430" s="9"/>
      <c r="I430" s="9"/>
      <c r="J430" s="9"/>
      <c r="K430" s="8"/>
      <c r="L430" s="10"/>
      <c r="M430" s="19" t="b">
        <f t="shared" si="3"/>
        <v>0</v>
      </c>
      <c r="N430" s="19">
        <f>IF(AND($M430,IF($H430&lt;=DATE(身障定額檢核總表!$F$7,身障定額檢核總表!$F$8,1),1,0)),1,0)</f>
        <v>0</v>
      </c>
      <c r="O430" s="19">
        <f>IF(AND(ISBLANK($I430),$M430),1,IF($E430="1.公保",
IF($I430&gt;DATE(身障定額檢核總表!$F$7,身障定額檢核總表!$F$8,1),1,0),
IF($I430&gt;=DATE(身障定額檢核總表!$F$7,身障定額檢核總表!$F$8,1),1,0)))</f>
        <v>0</v>
      </c>
      <c r="P430" s="19">
        <f>IF(AND($M430,IF($J430&lt;=DATE(身障定額檢核總表!$F$7,身障定額檢核總表!$F$8,1),1,0)),1,0)</f>
        <v>0</v>
      </c>
      <c r="Q430" s="19">
        <f t="shared" si="4"/>
        <v>0</v>
      </c>
      <c r="R430" s="19">
        <f>IF(AND($Q430,OR(IF($G430="3.重度",1,0),IF($G430="4.極重度",1,0)),IF($K430="全時",1,0),IF($L430&gt;=基本工資設定!$B$2,1,0)),1,0)</f>
        <v>0</v>
      </c>
      <c r="S430" s="19">
        <f>IF(AND($Q430,OR(IF($G430="3.重度",1,0),IF($G430="4.極重度",1,0)),IF($K430="全時",1,0),IF(基本工資設定!$B$2&gt;$L430,1,0)),1,0)</f>
        <v>0</v>
      </c>
      <c r="T430" s="19">
        <f>IF(AND($Q430,OR(IF($G430="3.重度",1,0),IF($G430="4.極重度",1,0)),IF($K430="部分工時",1,0),IF($L430&gt;=基本工資設定!$B$2,1,0)),1,0)</f>
        <v>0</v>
      </c>
      <c r="U430" s="19">
        <f>IF(AND($Q430,OR(IF($G430="3.重度",1,0),IF($G430="4.極重度",1,0)),IF($K430="部分工時",1,0),IF(AND(基本工資設定!$B$2&gt;$L430,$L430&gt;=基本工資設定!$B$3),1,0)),1,0)</f>
        <v>0</v>
      </c>
      <c r="V430" s="19">
        <f>IF(AND($Q430,OR(IF($G430="3.重度",1,0),IF($G430="4.極重度",1,0)),IF($K430="部分工時",1,0),IF(基本工資設定!$B$3&gt;$L430,1,0)),1,0)</f>
        <v>0</v>
      </c>
      <c r="W430" s="19">
        <f>IF(AND($Q430,OR(IF($G430="1.輕度",1,0),IF($G430="2.中度",1,0)),IF($K430="全時",1,0),IF($L430&gt;=基本工資設定!$B$2,1,0)),1,0)</f>
        <v>0</v>
      </c>
      <c r="X430" s="19">
        <f>IF(AND($Q430,OR(IF($G430="1.輕度",1,0),IF($G430="2.中度",1,0)),IF($K430="全時",1,0),IF(基本工資設定!$B$2&gt;$L430,1,0)),1,0)</f>
        <v>0</v>
      </c>
      <c r="Y430" s="19">
        <f>IF(AND($Q430,OR(IF($G430="1.輕度",1,0),IF($G430="2.中度",1,0)),IF($K430="部分工時",1,0),IF($L430&gt;=基本工資設定!$B$2,1,0)),1,0)</f>
        <v>0</v>
      </c>
      <c r="Z430" s="19">
        <f>IF(AND($Q430,OR(IF($G430="1.輕度",1,0),IF($G430="2.中度",1,0)),IF($K430="部分工時",1,0),IF(AND(基本工資設定!$B$2&gt;$L430,$L430&gt;=基本工資設定!$B$3),1,0)),1,0)</f>
        <v>0</v>
      </c>
      <c r="AA430" s="19">
        <f>IF(AND($Q430,OR(IF($G430="1.輕度",1,0),IF($G430="2.中度",1,0)),IF($K430="部分工時",1,0),IF(基本工資設定!$B$3&gt;$L430,1,0)),1,0)</f>
        <v>0</v>
      </c>
    </row>
    <row r="431" spans="1:27" ht="14.25">
      <c r="A431" s="19">
        <f t="shared" si="5"/>
        <v>429</v>
      </c>
      <c r="B431" s="8"/>
      <c r="C431" s="8"/>
      <c r="D431" s="9"/>
      <c r="E431" s="8"/>
      <c r="F431" s="8"/>
      <c r="G431" s="8"/>
      <c r="H431" s="9"/>
      <c r="I431" s="9"/>
      <c r="J431" s="9"/>
      <c r="K431" s="8"/>
      <c r="L431" s="10"/>
      <c r="M431" s="19" t="b">
        <f t="shared" si="3"/>
        <v>0</v>
      </c>
      <c r="N431" s="19">
        <f>IF(AND($M431,IF($H431&lt;=DATE(身障定額檢核總表!$F$7,身障定額檢核總表!$F$8,1),1,0)),1,0)</f>
        <v>0</v>
      </c>
      <c r="O431" s="19">
        <f>IF(AND(ISBLANK($I431),$M431),1,IF($E431="1.公保",
IF($I431&gt;DATE(身障定額檢核總表!$F$7,身障定額檢核總表!$F$8,1),1,0),
IF($I431&gt;=DATE(身障定額檢核總表!$F$7,身障定額檢核總表!$F$8,1),1,0)))</f>
        <v>0</v>
      </c>
      <c r="P431" s="19">
        <f>IF(AND($M431,IF($J431&lt;=DATE(身障定額檢核總表!$F$7,身障定額檢核總表!$F$8,1),1,0)),1,0)</f>
        <v>0</v>
      </c>
      <c r="Q431" s="19">
        <f t="shared" si="4"/>
        <v>0</v>
      </c>
      <c r="R431" s="19">
        <f>IF(AND($Q431,OR(IF($G431="3.重度",1,0),IF($G431="4.極重度",1,0)),IF($K431="全時",1,0),IF($L431&gt;=基本工資設定!$B$2,1,0)),1,0)</f>
        <v>0</v>
      </c>
      <c r="S431" s="19">
        <f>IF(AND($Q431,OR(IF($G431="3.重度",1,0),IF($G431="4.極重度",1,0)),IF($K431="全時",1,0),IF(基本工資設定!$B$2&gt;$L431,1,0)),1,0)</f>
        <v>0</v>
      </c>
      <c r="T431" s="19">
        <f>IF(AND($Q431,OR(IF($G431="3.重度",1,0),IF($G431="4.極重度",1,0)),IF($K431="部分工時",1,0),IF($L431&gt;=基本工資設定!$B$2,1,0)),1,0)</f>
        <v>0</v>
      </c>
      <c r="U431" s="19">
        <f>IF(AND($Q431,OR(IF($G431="3.重度",1,0),IF($G431="4.極重度",1,0)),IF($K431="部分工時",1,0),IF(AND(基本工資設定!$B$2&gt;$L431,$L431&gt;=基本工資設定!$B$3),1,0)),1,0)</f>
        <v>0</v>
      </c>
      <c r="V431" s="19">
        <f>IF(AND($Q431,OR(IF($G431="3.重度",1,0),IF($G431="4.極重度",1,0)),IF($K431="部分工時",1,0),IF(基本工資設定!$B$3&gt;$L431,1,0)),1,0)</f>
        <v>0</v>
      </c>
      <c r="W431" s="19">
        <f>IF(AND($Q431,OR(IF($G431="1.輕度",1,0),IF($G431="2.中度",1,0)),IF($K431="全時",1,0),IF($L431&gt;=基本工資設定!$B$2,1,0)),1,0)</f>
        <v>0</v>
      </c>
      <c r="X431" s="19">
        <f>IF(AND($Q431,OR(IF($G431="1.輕度",1,0),IF($G431="2.中度",1,0)),IF($K431="全時",1,0),IF(基本工資設定!$B$2&gt;$L431,1,0)),1,0)</f>
        <v>0</v>
      </c>
      <c r="Y431" s="19">
        <f>IF(AND($Q431,OR(IF($G431="1.輕度",1,0),IF($G431="2.中度",1,0)),IF($K431="部分工時",1,0),IF($L431&gt;=基本工資設定!$B$2,1,0)),1,0)</f>
        <v>0</v>
      </c>
      <c r="Z431" s="19">
        <f>IF(AND($Q431,OR(IF($G431="1.輕度",1,0),IF($G431="2.中度",1,0)),IF($K431="部分工時",1,0),IF(AND(基本工資設定!$B$2&gt;$L431,$L431&gt;=基本工資設定!$B$3),1,0)),1,0)</f>
        <v>0</v>
      </c>
      <c r="AA431" s="19">
        <f>IF(AND($Q431,OR(IF($G431="1.輕度",1,0),IF($G431="2.中度",1,0)),IF($K431="部分工時",1,0),IF(基本工資設定!$B$3&gt;$L431,1,0)),1,0)</f>
        <v>0</v>
      </c>
    </row>
    <row r="432" spans="1:27" ht="14.25">
      <c r="A432" s="19">
        <f t="shared" si="5"/>
        <v>430</v>
      </c>
      <c r="B432" s="8"/>
      <c r="C432" s="8"/>
      <c r="D432" s="9"/>
      <c r="E432" s="8"/>
      <c r="F432" s="8"/>
      <c r="G432" s="8"/>
      <c r="H432" s="9"/>
      <c r="I432" s="9"/>
      <c r="J432" s="9"/>
      <c r="K432" s="8"/>
      <c r="L432" s="10"/>
      <c r="M432" s="19" t="b">
        <f t="shared" si="3"/>
        <v>0</v>
      </c>
      <c r="N432" s="19">
        <f>IF(AND($M432,IF($H432&lt;=DATE(身障定額檢核總表!$F$7,身障定額檢核總表!$F$8,1),1,0)),1,0)</f>
        <v>0</v>
      </c>
      <c r="O432" s="19">
        <f>IF(AND(ISBLANK($I432),$M432),1,IF($E432="1.公保",
IF($I432&gt;DATE(身障定額檢核總表!$F$7,身障定額檢核總表!$F$8,1),1,0),
IF($I432&gt;=DATE(身障定額檢核總表!$F$7,身障定額檢核總表!$F$8,1),1,0)))</f>
        <v>0</v>
      </c>
      <c r="P432" s="19">
        <f>IF(AND($M432,IF($J432&lt;=DATE(身障定額檢核總表!$F$7,身障定額檢核總表!$F$8,1),1,0)),1,0)</f>
        <v>0</v>
      </c>
      <c r="Q432" s="19">
        <f t="shared" si="4"/>
        <v>0</v>
      </c>
      <c r="R432" s="19">
        <f>IF(AND($Q432,OR(IF($G432="3.重度",1,0),IF($G432="4.極重度",1,0)),IF($K432="全時",1,0),IF($L432&gt;=基本工資設定!$B$2,1,0)),1,0)</f>
        <v>0</v>
      </c>
      <c r="S432" s="19">
        <f>IF(AND($Q432,OR(IF($G432="3.重度",1,0),IF($G432="4.極重度",1,0)),IF($K432="全時",1,0),IF(基本工資設定!$B$2&gt;$L432,1,0)),1,0)</f>
        <v>0</v>
      </c>
      <c r="T432" s="19">
        <f>IF(AND($Q432,OR(IF($G432="3.重度",1,0),IF($G432="4.極重度",1,0)),IF($K432="部分工時",1,0),IF($L432&gt;=基本工資設定!$B$2,1,0)),1,0)</f>
        <v>0</v>
      </c>
      <c r="U432" s="19">
        <f>IF(AND($Q432,OR(IF($G432="3.重度",1,0),IF($G432="4.極重度",1,0)),IF($K432="部分工時",1,0),IF(AND(基本工資設定!$B$2&gt;$L432,$L432&gt;=基本工資設定!$B$3),1,0)),1,0)</f>
        <v>0</v>
      </c>
      <c r="V432" s="19">
        <f>IF(AND($Q432,OR(IF($G432="3.重度",1,0),IF($G432="4.極重度",1,0)),IF($K432="部分工時",1,0),IF(基本工資設定!$B$3&gt;$L432,1,0)),1,0)</f>
        <v>0</v>
      </c>
      <c r="W432" s="19">
        <f>IF(AND($Q432,OR(IF($G432="1.輕度",1,0),IF($G432="2.中度",1,0)),IF($K432="全時",1,0),IF($L432&gt;=基本工資設定!$B$2,1,0)),1,0)</f>
        <v>0</v>
      </c>
      <c r="X432" s="19">
        <f>IF(AND($Q432,OR(IF($G432="1.輕度",1,0),IF($G432="2.中度",1,0)),IF($K432="全時",1,0),IF(基本工資設定!$B$2&gt;$L432,1,0)),1,0)</f>
        <v>0</v>
      </c>
      <c r="Y432" s="19">
        <f>IF(AND($Q432,OR(IF($G432="1.輕度",1,0),IF($G432="2.中度",1,0)),IF($K432="部分工時",1,0),IF($L432&gt;=基本工資設定!$B$2,1,0)),1,0)</f>
        <v>0</v>
      </c>
      <c r="Z432" s="19">
        <f>IF(AND($Q432,OR(IF($G432="1.輕度",1,0),IF($G432="2.中度",1,0)),IF($K432="部分工時",1,0),IF(AND(基本工資設定!$B$2&gt;$L432,$L432&gt;=基本工資設定!$B$3),1,0)),1,0)</f>
        <v>0</v>
      </c>
      <c r="AA432" s="19">
        <f>IF(AND($Q432,OR(IF($G432="1.輕度",1,0),IF($G432="2.中度",1,0)),IF($K432="部分工時",1,0),IF(基本工資設定!$B$3&gt;$L432,1,0)),1,0)</f>
        <v>0</v>
      </c>
    </row>
    <row r="433" spans="1:27" ht="14.25">
      <c r="A433" s="19">
        <f t="shared" si="5"/>
        <v>431</v>
      </c>
      <c r="B433" s="8"/>
      <c r="C433" s="8"/>
      <c r="D433" s="9"/>
      <c r="E433" s="8"/>
      <c r="F433" s="8"/>
      <c r="G433" s="8"/>
      <c r="H433" s="9"/>
      <c r="I433" s="9"/>
      <c r="J433" s="9"/>
      <c r="K433" s="8"/>
      <c r="L433" s="10"/>
      <c r="M433" s="19" t="b">
        <f t="shared" si="3"/>
        <v>0</v>
      </c>
      <c r="N433" s="19">
        <f>IF(AND($M433,IF($H433&lt;=DATE(身障定額檢核總表!$F$7,身障定額檢核總表!$F$8,1),1,0)),1,0)</f>
        <v>0</v>
      </c>
      <c r="O433" s="19">
        <f>IF(AND(ISBLANK($I433),$M433),1,IF($E433="1.公保",
IF($I433&gt;DATE(身障定額檢核總表!$F$7,身障定額檢核總表!$F$8,1),1,0),
IF($I433&gt;=DATE(身障定額檢核總表!$F$7,身障定額檢核總表!$F$8,1),1,0)))</f>
        <v>0</v>
      </c>
      <c r="P433" s="19">
        <f>IF(AND($M433,IF($J433&lt;=DATE(身障定額檢核總表!$F$7,身障定額檢核總表!$F$8,1),1,0)),1,0)</f>
        <v>0</v>
      </c>
      <c r="Q433" s="19">
        <f t="shared" si="4"/>
        <v>0</v>
      </c>
      <c r="R433" s="19">
        <f>IF(AND($Q433,OR(IF($G433="3.重度",1,0),IF($G433="4.極重度",1,0)),IF($K433="全時",1,0),IF($L433&gt;=基本工資設定!$B$2,1,0)),1,0)</f>
        <v>0</v>
      </c>
      <c r="S433" s="19">
        <f>IF(AND($Q433,OR(IF($G433="3.重度",1,0),IF($G433="4.極重度",1,0)),IF($K433="全時",1,0),IF(基本工資設定!$B$2&gt;$L433,1,0)),1,0)</f>
        <v>0</v>
      </c>
      <c r="T433" s="19">
        <f>IF(AND($Q433,OR(IF($G433="3.重度",1,0),IF($G433="4.極重度",1,0)),IF($K433="部分工時",1,0),IF($L433&gt;=基本工資設定!$B$2,1,0)),1,0)</f>
        <v>0</v>
      </c>
      <c r="U433" s="19">
        <f>IF(AND($Q433,OR(IF($G433="3.重度",1,0),IF($G433="4.極重度",1,0)),IF($K433="部分工時",1,0),IF(AND(基本工資設定!$B$2&gt;$L433,$L433&gt;=基本工資設定!$B$3),1,0)),1,0)</f>
        <v>0</v>
      </c>
      <c r="V433" s="19">
        <f>IF(AND($Q433,OR(IF($G433="3.重度",1,0),IF($G433="4.極重度",1,0)),IF($K433="部分工時",1,0),IF(基本工資設定!$B$3&gt;$L433,1,0)),1,0)</f>
        <v>0</v>
      </c>
      <c r="W433" s="19">
        <f>IF(AND($Q433,OR(IF($G433="1.輕度",1,0),IF($G433="2.中度",1,0)),IF($K433="全時",1,0),IF($L433&gt;=基本工資設定!$B$2,1,0)),1,0)</f>
        <v>0</v>
      </c>
      <c r="X433" s="19">
        <f>IF(AND($Q433,OR(IF($G433="1.輕度",1,0),IF($G433="2.中度",1,0)),IF($K433="全時",1,0),IF(基本工資設定!$B$2&gt;$L433,1,0)),1,0)</f>
        <v>0</v>
      </c>
      <c r="Y433" s="19">
        <f>IF(AND($Q433,OR(IF($G433="1.輕度",1,0),IF($G433="2.中度",1,0)),IF($K433="部分工時",1,0),IF($L433&gt;=基本工資設定!$B$2,1,0)),1,0)</f>
        <v>0</v>
      </c>
      <c r="Z433" s="19">
        <f>IF(AND($Q433,OR(IF($G433="1.輕度",1,0),IF($G433="2.中度",1,0)),IF($K433="部分工時",1,0),IF(AND(基本工資設定!$B$2&gt;$L433,$L433&gt;=基本工資設定!$B$3),1,0)),1,0)</f>
        <v>0</v>
      </c>
      <c r="AA433" s="19">
        <f>IF(AND($Q433,OR(IF($G433="1.輕度",1,0),IF($G433="2.中度",1,0)),IF($K433="部分工時",1,0),IF(基本工資設定!$B$3&gt;$L433,1,0)),1,0)</f>
        <v>0</v>
      </c>
    </row>
    <row r="434" spans="1:27" ht="14.25">
      <c r="A434" s="19">
        <f t="shared" si="5"/>
        <v>432</v>
      </c>
      <c r="B434" s="8"/>
      <c r="C434" s="8"/>
      <c r="D434" s="9"/>
      <c r="E434" s="8"/>
      <c r="F434" s="8"/>
      <c r="G434" s="8"/>
      <c r="H434" s="9"/>
      <c r="I434" s="9"/>
      <c r="J434" s="9"/>
      <c r="K434" s="8"/>
      <c r="L434" s="10"/>
      <c r="M434" s="19" t="b">
        <f t="shared" si="3"/>
        <v>0</v>
      </c>
      <c r="N434" s="19">
        <f>IF(AND($M434,IF($H434&lt;=DATE(身障定額檢核總表!$F$7,身障定額檢核總表!$F$8,1),1,0)),1,0)</f>
        <v>0</v>
      </c>
      <c r="O434" s="19">
        <f>IF(AND(ISBLANK($I434),$M434),1,IF($E434="1.公保",
IF($I434&gt;DATE(身障定額檢核總表!$F$7,身障定額檢核總表!$F$8,1),1,0),
IF($I434&gt;=DATE(身障定額檢核總表!$F$7,身障定額檢核總表!$F$8,1),1,0)))</f>
        <v>0</v>
      </c>
      <c r="P434" s="19">
        <f>IF(AND($M434,IF($J434&lt;=DATE(身障定額檢核總表!$F$7,身障定額檢核總表!$F$8,1),1,0)),1,0)</f>
        <v>0</v>
      </c>
      <c r="Q434" s="19">
        <f t="shared" si="4"/>
        <v>0</v>
      </c>
      <c r="R434" s="19">
        <f>IF(AND($Q434,OR(IF($G434="3.重度",1,0),IF($G434="4.極重度",1,0)),IF($K434="全時",1,0),IF($L434&gt;=基本工資設定!$B$2,1,0)),1,0)</f>
        <v>0</v>
      </c>
      <c r="S434" s="19">
        <f>IF(AND($Q434,OR(IF($G434="3.重度",1,0),IF($G434="4.極重度",1,0)),IF($K434="全時",1,0),IF(基本工資設定!$B$2&gt;$L434,1,0)),1,0)</f>
        <v>0</v>
      </c>
      <c r="T434" s="19">
        <f>IF(AND($Q434,OR(IF($G434="3.重度",1,0),IF($G434="4.極重度",1,0)),IF($K434="部分工時",1,0),IF($L434&gt;=基本工資設定!$B$2,1,0)),1,0)</f>
        <v>0</v>
      </c>
      <c r="U434" s="19">
        <f>IF(AND($Q434,OR(IF($G434="3.重度",1,0),IF($G434="4.極重度",1,0)),IF($K434="部分工時",1,0),IF(AND(基本工資設定!$B$2&gt;$L434,$L434&gt;=基本工資設定!$B$3),1,0)),1,0)</f>
        <v>0</v>
      </c>
      <c r="V434" s="19">
        <f>IF(AND($Q434,OR(IF($G434="3.重度",1,0),IF($G434="4.極重度",1,0)),IF($K434="部分工時",1,0),IF(基本工資設定!$B$3&gt;$L434,1,0)),1,0)</f>
        <v>0</v>
      </c>
      <c r="W434" s="19">
        <f>IF(AND($Q434,OR(IF($G434="1.輕度",1,0),IF($G434="2.中度",1,0)),IF($K434="全時",1,0),IF($L434&gt;=基本工資設定!$B$2,1,0)),1,0)</f>
        <v>0</v>
      </c>
      <c r="X434" s="19">
        <f>IF(AND($Q434,OR(IF($G434="1.輕度",1,0),IF($G434="2.中度",1,0)),IF($K434="全時",1,0),IF(基本工資設定!$B$2&gt;$L434,1,0)),1,0)</f>
        <v>0</v>
      </c>
      <c r="Y434" s="19">
        <f>IF(AND($Q434,OR(IF($G434="1.輕度",1,0),IF($G434="2.中度",1,0)),IF($K434="部分工時",1,0),IF($L434&gt;=基本工資設定!$B$2,1,0)),1,0)</f>
        <v>0</v>
      </c>
      <c r="Z434" s="19">
        <f>IF(AND($Q434,OR(IF($G434="1.輕度",1,0),IF($G434="2.中度",1,0)),IF($K434="部分工時",1,0),IF(AND(基本工資設定!$B$2&gt;$L434,$L434&gt;=基本工資設定!$B$3),1,0)),1,0)</f>
        <v>0</v>
      </c>
      <c r="AA434" s="19">
        <f>IF(AND($Q434,OR(IF($G434="1.輕度",1,0),IF($G434="2.中度",1,0)),IF($K434="部分工時",1,0),IF(基本工資設定!$B$3&gt;$L434,1,0)),1,0)</f>
        <v>0</v>
      </c>
    </row>
    <row r="435" spans="1:27" ht="14.25">
      <c r="A435" s="19">
        <f t="shared" si="5"/>
        <v>433</v>
      </c>
      <c r="B435" s="8"/>
      <c r="C435" s="8"/>
      <c r="D435" s="9"/>
      <c r="E435" s="8"/>
      <c r="F435" s="8"/>
      <c r="G435" s="8"/>
      <c r="H435" s="9"/>
      <c r="I435" s="9"/>
      <c r="J435" s="9"/>
      <c r="K435" s="8"/>
      <c r="L435" s="10"/>
      <c r="M435" s="19" t="b">
        <f t="shared" si="3"/>
        <v>0</v>
      </c>
      <c r="N435" s="19">
        <f>IF(AND($M435,IF($H435&lt;=DATE(身障定額檢核總表!$F$7,身障定額檢核總表!$F$8,1),1,0)),1,0)</f>
        <v>0</v>
      </c>
      <c r="O435" s="19">
        <f>IF(AND(ISBLANK($I435),$M435),1,IF($E435="1.公保",
IF($I435&gt;DATE(身障定額檢核總表!$F$7,身障定額檢核總表!$F$8,1),1,0),
IF($I435&gt;=DATE(身障定額檢核總表!$F$7,身障定額檢核總表!$F$8,1),1,0)))</f>
        <v>0</v>
      </c>
      <c r="P435" s="19">
        <f>IF(AND($M435,IF($J435&lt;=DATE(身障定額檢核總表!$F$7,身障定額檢核總表!$F$8,1),1,0)),1,0)</f>
        <v>0</v>
      </c>
      <c r="Q435" s="19">
        <f t="shared" si="4"/>
        <v>0</v>
      </c>
      <c r="R435" s="19">
        <f>IF(AND($Q435,OR(IF($G435="3.重度",1,0),IF($G435="4.極重度",1,0)),IF($K435="全時",1,0),IF($L435&gt;=基本工資設定!$B$2,1,0)),1,0)</f>
        <v>0</v>
      </c>
      <c r="S435" s="19">
        <f>IF(AND($Q435,OR(IF($G435="3.重度",1,0),IF($G435="4.極重度",1,0)),IF($K435="全時",1,0),IF(基本工資設定!$B$2&gt;$L435,1,0)),1,0)</f>
        <v>0</v>
      </c>
      <c r="T435" s="19">
        <f>IF(AND($Q435,OR(IF($G435="3.重度",1,0),IF($G435="4.極重度",1,0)),IF($K435="部分工時",1,0),IF($L435&gt;=基本工資設定!$B$2,1,0)),1,0)</f>
        <v>0</v>
      </c>
      <c r="U435" s="19">
        <f>IF(AND($Q435,OR(IF($G435="3.重度",1,0),IF($G435="4.極重度",1,0)),IF($K435="部分工時",1,0),IF(AND(基本工資設定!$B$2&gt;$L435,$L435&gt;=基本工資設定!$B$3),1,0)),1,0)</f>
        <v>0</v>
      </c>
      <c r="V435" s="19">
        <f>IF(AND($Q435,OR(IF($G435="3.重度",1,0),IF($G435="4.極重度",1,0)),IF($K435="部分工時",1,0),IF(基本工資設定!$B$3&gt;$L435,1,0)),1,0)</f>
        <v>0</v>
      </c>
      <c r="W435" s="19">
        <f>IF(AND($Q435,OR(IF($G435="1.輕度",1,0),IF($G435="2.中度",1,0)),IF($K435="全時",1,0),IF($L435&gt;=基本工資設定!$B$2,1,0)),1,0)</f>
        <v>0</v>
      </c>
      <c r="X435" s="19">
        <f>IF(AND($Q435,OR(IF($G435="1.輕度",1,0),IF($G435="2.中度",1,0)),IF($K435="全時",1,0),IF(基本工資設定!$B$2&gt;$L435,1,0)),1,0)</f>
        <v>0</v>
      </c>
      <c r="Y435" s="19">
        <f>IF(AND($Q435,OR(IF($G435="1.輕度",1,0),IF($G435="2.中度",1,0)),IF($K435="部分工時",1,0),IF($L435&gt;=基本工資設定!$B$2,1,0)),1,0)</f>
        <v>0</v>
      </c>
      <c r="Z435" s="19">
        <f>IF(AND($Q435,OR(IF($G435="1.輕度",1,0),IF($G435="2.中度",1,0)),IF($K435="部分工時",1,0),IF(AND(基本工資設定!$B$2&gt;$L435,$L435&gt;=基本工資設定!$B$3),1,0)),1,0)</f>
        <v>0</v>
      </c>
      <c r="AA435" s="19">
        <f>IF(AND($Q435,OR(IF($G435="1.輕度",1,0),IF($G435="2.中度",1,0)),IF($K435="部分工時",1,0),IF(基本工資設定!$B$3&gt;$L435,1,0)),1,0)</f>
        <v>0</v>
      </c>
    </row>
    <row r="436" spans="1:27" ht="14.25">
      <c r="A436" s="19">
        <f t="shared" si="5"/>
        <v>434</v>
      </c>
      <c r="B436" s="8"/>
      <c r="C436" s="8"/>
      <c r="D436" s="9"/>
      <c r="E436" s="8"/>
      <c r="F436" s="8"/>
      <c r="G436" s="8"/>
      <c r="H436" s="9"/>
      <c r="I436" s="9"/>
      <c r="J436" s="9"/>
      <c r="K436" s="8"/>
      <c r="L436" s="10"/>
      <c r="M436" s="19" t="b">
        <f t="shared" si="3"/>
        <v>0</v>
      </c>
      <c r="N436" s="19">
        <f>IF(AND($M436,IF($H436&lt;=DATE(身障定額檢核總表!$F$7,身障定額檢核總表!$F$8,1),1,0)),1,0)</f>
        <v>0</v>
      </c>
      <c r="O436" s="19">
        <f>IF(AND(ISBLANK($I436),$M436),1,IF($E436="1.公保",
IF($I436&gt;DATE(身障定額檢核總表!$F$7,身障定額檢核總表!$F$8,1),1,0),
IF($I436&gt;=DATE(身障定額檢核總表!$F$7,身障定額檢核總表!$F$8,1),1,0)))</f>
        <v>0</v>
      </c>
      <c r="P436" s="19">
        <f>IF(AND($M436,IF($J436&lt;=DATE(身障定額檢核總表!$F$7,身障定額檢核總表!$F$8,1),1,0)),1,0)</f>
        <v>0</v>
      </c>
      <c r="Q436" s="19">
        <f t="shared" si="4"/>
        <v>0</v>
      </c>
      <c r="R436" s="19">
        <f>IF(AND($Q436,OR(IF($G436="3.重度",1,0),IF($G436="4.極重度",1,0)),IF($K436="全時",1,0),IF($L436&gt;=基本工資設定!$B$2,1,0)),1,0)</f>
        <v>0</v>
      </c>
      <c r="S436" s="19">
        <f>IF(AND($Q436,OR(IF($G436="3.重度",1,0),IF($G436="4.極重度",1,0)),IF($K436="全時",1,0),IF(基本工資設定!$B$2&gt;$L436,1,0)),1,0)</f>
        <v>0</v>
      </c>
      <c r="T436" s="19">
        <f>IF(AND($Q436,OR(IF($G436="3.重度",1,0),IF($G436="4.極重度",1,0)),IF($K436="部分工時",1,0),IF($L436&gt;=基本工資設定!$B$2,1,0)),1,0)</f>
        <v>0</v>
      </c>
      <c r="U436" s="19">
        <f>IF(AND($Q436,OR(IF($G436="3.重度",1,0),IF($G436="4.極重度",1,0)),IF($K436="部分工時",1,0),IF(AND(基本工資設定!$B$2&gt;$L436,$L436&gt;=基本工資設定!$B$3),1,0)),1,0)</f>
        <v>0</v>
      </c>
      <c r="V436" s="19">
        <f>IF(AND($Q436,OR(IF($G436="3.重度",1,0),IF($G436="4.極重度",1,0)),IF($K436="部分工時",1,0),IF(基本工資設定!$B$3&gt;$L436,1,0)),1,0)</f>
        <v>0</v>
      </c>
      <c r="W436" s="19">
        <f>IF(AND($Q436,OR(IF($G436="1.輕度",1,0),IF($G436="2.中度",1,0)),IF($K436="全時",1,0),IF($L436&gt;=基本工資設定!$B$2,1,0)),1,0)</f>
        <v>0</v>
      </c>
      <c r="X436" s="19">
        <f>IF(AND($Q436,OR(IF($G436="1.輕度",1,0),IF($G436="2.中度",1,0)),IF($K436="全時",1,0),IF(基本工資設定!$B$2&gt;$L436,1,0)),1,0)</f>
        <v>0</v>
      </c>
      <c r="Y436" s="19">
        <f>IF(AND($Q436,OR(IF($G436="1.輕度",1,0),IF($G436="2.中度",1,0)),IF($K436="部分工時",1,0),IF($L436&gt;=基本工資設定!$B$2,1,0)),1,0)</f>
        <v>0</v>
      </c>
      <c r="Z436" s="19">
        <f>IF(AND($Q436,OR(IF($G436="1.輕度",1,0),IF($G436="2.中度",1,0)),IF($K436="部分工時",1,0),IF(AND(基本工資設定!$B$2&gt;$L436,$L436&gt;=基本工資設定!$B$3),1,0)),1,0)</f>
        <v>0</v>
      </c>
      <c r="AA436" s="19">
        <f>IF(AND($Q436,OR(IF($G436="1.輕度",1,0),IF($G436="2.中度",1,0)),IF($K436="部分工時",1,0),IF(基本工資設定!$B$3&gt;$L436,1,0)),1,0)</f>
        <v>0</v>
      </c>
    </row>
    <row r="437" spans="1:27" ht="14.25">
      <c r="A437" s="19">
        <f t="shared" si="5"/>
        <v>435</v>
      </c>
      <c r="B437" s="8"/>
      <c r="C437" s="8"/>
      <c r="D437" s="9"/>
      <c r="E437" s="8"/>
      <c r="F437" s="8"/>
      <c r="G437" s="8"/>
      <c r="H437" s="9"/>
      <c r="I437" s="9"/>
      <c r="J437" s="9"/>
      <c r="K437" s="8"/>
      <c r="L437" s="10"/>
      <c r="M437" s="19" t="b">
        <f t="shared" si="3"/>
        <v>0</v>
      </c>
      <c r="N437" s="19">
        <f>IF(AND($M437,IF($H437&lt;=DATE(身障定額檢核總表!$F$7,身障定額檢核總表!$F$8,1),1,0)),1,0)</f>
        <v>0</v>
      </c>
      <c r="O437" s="19">
        <f>IF(AND(ISBLANK($I437),$M437),1,IF($E437="1.公保",
IF($I437&gt;DATE(身障定額檢核總表!$F$7,身障定額檢核總表!$F$8,1),1,0),
IF($I437&gt;=DATE(身障定額檢核總表!$F$7,身障定額檢核總表!$F$8,1),1,0)))</f>
        <v>0</v>
      </c>
      <c r="P437" s="19">
        <f>IF(AND($M437,IF($J437&lt;=DATE(身障定額檢核總表!$F$7,身障定額檢核總表!$F$8,1),1,0)),1,0)</f>
        <v>0</v>
      </c>
      <c r="Q437" s="19">
        <f t="shared" si="4"/>
        <v>0</v>
      </c>
      <c r="R437" s="19">
        <f>IF(AND($Q437,OR(IF($G437="3.重度",1,0),IF($G437="4.極重度",1,0)),IF($K437="全時",1,0),IF($L437&gt;=基本工資設定!$B$2,1,0)),1,0)</f>
        <v>0</v>
      </c>
      <c r="S437" s="19">
        <f>IF(AND($Q437,OR(IF($G437="3.重度",1,0),IF($G437="4.極重度",1,0)),IF($K437="全時",1,0),IF(基本工資設定!$B$2&gt;$L437,1,0)),1,0)</f>
        <v>0</v>
      </c>
      <c r="T437" s="19">
        <f>IF(AND($Q437,OR(IF($G437="3.重度",1,0),IF($G437="4.極重度",1,0)),IF($K437="部分工時",1,0),IF($L437&gt;=基本工資設定!$B$2,1,0)),1,0)</f>
        <v>0</v>
      </c>
      <c r="U437" s="19">
        <f>IF(AND($Q437,OR(IF($G437="3.重度",1,0),IF($G437="4.極重度",1,0)),IF($K437="部分工時",1,0),IF(AND(基本工資設定!$B$2&gt;$L437,$L437&gt;=基本工資設定!$B$3),1,0)),1,0)</f>
        <v>0</v>
      </c>
      <c r="V437" s="19">
        <f>IF(AND($Q437,OR(IF($G437="3.重度",1,0),IF($G437="4.極重度",1,0)),IF($K437="部分工時",1,0),IF(基本工資設定!$B$3&gt;$L437,1,0)),1,0)</f>
        <v>0</v>
      </c>
      <c r="W437" s="19">
        <f>IF(AND($Q437,OR(IF($G437="1.輕度",1,0),IF($G437="2.中度",1,0)),IF($K437="全時",1,0),IF($L437&gt;=基本工資設定!$B$2,1,0)),1,0)</f>
        <v>0</v>
      </c>
      <c r="X437" s="19">
        <f>IF(AND($Q437,OR(IF($G437="1.輕度",1,0),IF($G437="2.中度",1,0)),IF($K437="全時",1,0),IF(基本工資設定!$B$2&gt;$L437,1,0)),1,0)</f>
        <v>0</v>
      </c>
      <c r="Y437" s="19">
        <f>IF(AND($Q437,OR(IF($G437="1.輕度",1,0),IF($G437="2.中度",1,0)),IF($K437="部分工時",1,0),IF($L437&gt;=基本工資設定!$B$2,1,0)),1,0)</f>
        <v>0</v>
      </c>
      <c r="Z437" s="19">
        <f>IF(AND($Q437,OR(IF($G437="1.輕度",1,0),IF($G437="2.中度",1,0)),IF($K437="部分工時",1,0),IF(AND(基本工資設定!$B$2&gt;$L437,$L437&gt;=基本工資設定!$B$3),1,0)),1,0)</f>
        <v>0</v>
      </c>
      <c r="AA437" s="19">
        <f>IF(AND($Q437,OR(IF($G437="1.輕度",1,0),IF($G437="2.中度",1,0)),IF($K437="部分工時",1,0),IF(基本工資設定!$B$3&gt;$L437,1,0)),1,0)</f>
        <v>0</v>
      </c>
    </row>
    <row r="438" spans="1:27" ht="14.25">
      <c r="A438" s="19">
        <f t="shared" si="5"/>
        <v>436</v>
      </c>
      <c r="B438" s="8"/>
      <c r="C438" s="8"/>
      <c r="D438" s="9"/>
      <c r="E438" s="8"/>
      <c r="F438" s="8"/>
      <c r="G438" s="8"/>
      <c r="H438" s="9"/>
      <c r="I438" s="9"/>
      <c r="J438" s="9"/>
      <c r="K438" s="8"/>
      <c r="L438" s="10"/>
      <c r="M438" s="19" t="b">
        <f t="shared" si="3"/>
        <v>0</v>
      </c>
      <c r="N438" s="19">
        <f>IF(AND($M438,IF($H438&lt;=DATE(身障定額檢核總表!$F$7,身障定額檢核總表!$F$8,1),1,0)),1,0)</f>
        <v>0</v>
      </c>
      <c r="O438" s="19">
        <f>IF(AND(ISBLANK($I438),$M438),1,IF($E438="1.公保",
IF($I438&gt;DATE(身障定額檢核總表!$F$7,身障定額檢核總表!$F$8,1),1,0),
IF($I438&gt;=DATE(身障定額檢核總表!$F$7,身障定額檢核總表!$F$8,1),1,0)))</f>
        <v>0</v>
      </c>
      <c r="P438" s="19">
        <f>IF(AND($M438,IF($J438&lt;=DATE(身障定額檢核總表!$F$7,身障定額檢核總表!$F$8,1),1,0)),1,0)</f>
        <v>0</v>
      </c>
      <c r="Q438" s="19">
        <f t="shared" si="4"/>
        <v>0</v>
      </c>
      <c r="R438" s="19">
        <f>IF(AND($Q438,OR(IF($G438="3.重度",1,0),IF($G438="4.極重度",1,0)),IF($K438="全時",1,0),IF($L438&gt;=基本工資設定!$B$2,1,0)),1,0)</f>
        <v>0</v>
      </c>
      <c r="S438" s="19">
        <f>IF(AND($Q438,OR(IF($G438="3.重度",1,0),IF($G438="4.極重度",1,0)),IF($K438="全時",1,0),IF(基本工資設定!$B$2&gt;$L438,1,0)),1,0)</f>
        <v>0</v>
      </c>
      <c r="T438" s="19">
        <f>IF(AND($Q438,OR(IF($G438="3.重度",1,0),IF($G438="4.極重度",1,0)),IF($K438="部分工時",1,0),IF($L438&gt;=基本工資設定!$B$2,1,0)),1,0)</f>
        <v>0</v>
      </c>
      <c r="U438" s="19">
        <f>IF(AND($Q438,OR(IF($G438="3.重度",1,0),IF($G438="4.極重度",1,0)),IF($K438="部分工時",1,0),IF(AND(基本工資設定!$B$2&gt;$L438,$L438&gt;=基本工資設定!$B$3),1,0)),1,0)</f>
        <v>0</v>
      </c>
      <c r="V438" s="19">
        <f>IF(AND($Q438,OR(IF($G438="3.重度",1,0),IF($G438="4.極重度",1,0)),IF($K438="部分工時",1,0),IF(基本工資設定!$B$3&gt;$L438,1,0)),1,0)</f>
        <v>0</v>
      </c>
      <c r="W438" s="19">
        <f>IF(AND($Q438,OR(IF($G438="1.輕度",1,0),IF($G438="2.中度",1,0)),IF($K438="全時",1,0),IF($L438&gt;=基本工資設定!$B$2,1,0)),1,0)</f>
        <v>0</v>
      </c>
      <c r="X438" s="19">
        <f>IF(AND($Q438,OR(IF($G438="1.輕度",1,0),IF($G438="2.中度",1,0)),IF($K438="全時",1,0),IF(基本工資設定!$B$2&gt;$L438,1,0)),1,0)</f>
        <v>0</v>
      </c>
      <c r="Y438" s="19">
        <f>IF(AND($Q438,OR(IF($G438="1.輕度",1,0),IF($G438="2.中度",1,0)),IF($K438="部分工時",1,0),IF($L438&gt;=基本工資設定!$B$2,1,0)),1,0)</f>
        <v>0</v>
      </c>
      <c r="Z438" s="19">
        <f>IF(AND($Q438,OR(IF($G438="1.輕度",1,0),IF($G438="2.中度",1,0)),IF($K438="部分工時",1,0),IF(AND(基本工資設定!$B$2&gt;$L438,$L438&gt;=基本工資設定!$B$3),1,0)),1,0)</f>
        <v>0</v>
      </c>
      <c r="AA438" s="19">
        <f>IF(AND($Q438,OR(IF($G438="1.輕度",1,0),IF($G438="2.中度",1,0)),IF($K438="部分工時",1,0),IF(基本工資設定!$B$3&gt;$L438,1,0)),1,0)</f>
        <v>0</v>
      </c>
    </row>
    <row r="439" spans="1:27" ht="14.25">
      <c r="A439" s="19">
        <f t="shared" si="5"/>
        <v>437</v>
      </c>
      <c r="B439" s="8"/>
      <c r="C439" s="8"/>
      <c r="D439" s="9"/>
      <c r="E439" s="8"/>
      <c r="F439" s="8"/>
      <c r="G439" s="8"/>
      <c r="H439" s="9"/>
      <c r="I439" s="9"/>
      <c r="J439" s="9"/>
      <c r="K439" s="8"/>
      <c r="L439" s="10"/>
      <c r="M439" s="19" t="b">
        <f t="shared" si="3"/>
        <v>0</v>
      </c>
      <c r="N439" s="19">
        <f>IF(AND($M439,IF($H439&lt;=DATE(身障定額檢核總表!$F$7,身障定額檢核總表!$F$8,1),1,0)),1,0)</f>
        <v>0</v>
      </c>
      <c r="O439" s="19">
        <f>IF(AND(ISBLANK($I439),$M439),1,IF($E439="1.公保",
IF($I439&gt;DATE(身障定額檢核總表!$F$7,身障定額檢核總表!$F$8,1),1,0),
IF($I439&gt;=DATE(身障定額檢核總表!$F$7,身障定額檢核總表!$F$8,1),1,0)))</f>
        <v>0</v>
      </c>
      <c r="P439" s="19">
        <f>IF(AND($M439,IF($J439&lt;=DATE(身障定額檢核總表!$F$7,身障定額檢核總表!$F$8,1),1,0)),1,0)</f>
        <v>0</v>
      </c>
      <c r="Q439" s="19">
        <f t="shared" si="4"/>
        <v>0</v>
      </c>
      <c r="R439" s="19">
        <f>IF(AND($Q439,OR(IF($G439="3.重度",1,0),IF($G439="4.極重度",1,0)),IF($K439="全時",1,0),IF($L439&gt;=基本工資設定!$B$2,1,0)),1,0)</f>
        <v>0</v>
      </c>
      <c r="S439" s="19">
        <f>IF(AND($Q439,OR(IF($G439="3.重度",1,0),IF($G439="4.極重度",1,0)),IF($K439="全時",1,0),IF(基本工資設定!$B$2&gt;$L439,1,0)),1,0)</f>
        <v>0</v>
      </c>
      <c r="T439" s="19">
        <f>IF(AND($Q439,OR(IF($G439="3.重度",1,0),IF($G439="4.極重度",1,0)),IF($K439="部分工時",1,0),IF($L439&gt;=基本工資設定!$B$2,1,0)),1,0)</f>
        <v>0</v>
      </c>
      <c r="U439" s="19">
        <f>IF(AND($Q439,OR(IF($G439="3.重度",1,0),IF($G439="4.極重度",1,0)),IF($K439="部分工時",1,0),IF(AND(基本工資設定!$B$2&gt;$L439,$L439&gt;=基本工資設定!$B$3),1,0)),1,0)</f>
        <v>0</v>
      </c>
      <c r="V439" s="19">
        <f>IF(AND($Q439,OR(IF($G439="3.重度",1,0),IF($G439="4.極重度",1,0)),IF($K439="部分工時",1,0),IF(基本工資設定!$B$3&gt;$L439,1,0)),1,0)</f>
        <v>0</v>
      </c>
      <c r="W439" s="19">
        <f>IF(AND($Q439,OR(IF($G439="1.輕度",1,0),IF($G439="2.中度",1,0)),IF($K439="全時",1,0),IF($L439&gt;=基本工資設定!$B$2,1,0)),1,0)</f>
        <v>0</v>
      </c>
      <c r="X439" s="19">
        <f>IF(AND($Q439,OR(IF($G439="1.輕度",1,0),IF($G439="2.中度",1,0)),IF($K439="全時",1,0),IF(基本工資設定!$B$2&gt;$L439,1,0)),1,0)</f>
        <v>0</v>
      </c>
      <c r="Y439" s="19">
        <f>IF(AND($Q439,OR(IF($G439="1.輕度",1,0),IF($G439="2.中度",1,0)),IF($K439="部分工時",1,0),IF($L439&gt;=基本工資設定!$B$2,1,0)),1,0)</f>
        <v>0</v>
      </c>
      <c r="Z439" s="19">
        <f>IF(AND($Q439,OR(IF($G439="1.輕度",1,0),IF($G439="2.中度",1,0)),IF($K439="部分工時",1,0),IF(AND(基本工資設定!$B$2&gt;$L439,$L439&gt;=基本工資設定!$B$3),1,0)),1,0)</f>
        <v>0</v>
      </c>
      <c r="AA439" s="19">
        <f>IF(AND($Q439,OR(IF($G439="1.輕度",1,0),IF($G439="2.中度",1,0)),IF($K439="部分工時",1,0),IF(基本工資設定!$B$3&gt;$L439,1,0)),1,0)</f>
        <v>0</v>
      </c>
    </row>
    <row r="440" spans="1:27" ht="14.25">
      <c r="A440" s="19">
        <f t="shared" si="5"/>
        <v>438</v>
      </c>
      <c r="B440" s="8"/>
      <c r="C440" s="8"/>
      <c r="D440" s="9"/>
      <c r="E440" s="8"/>
      <c r="F440" s="8"/>
      <c r="G440" s="8"/>
      <c r="H440" s="9"/>
      <c r="I440" s="9"/>
      <c r="J440" s="9"/>
      <c r="K440" s="8"/>
      <c r="L440" s="10"/>
      <c r="M440" s="19" t="b">
        <f t="shared" si="3"/>
        <v>0</v>
      </c>
      <c r="N440" s="19">
        <f>IF(AND($M440,IF($H440&lt;=DATE(身障定額檢核總表!$F$7,身障定額檢核總表!$F$8,1),1,0)),1,0)</f>
        <v>0</v>
      </c>
      <c r="O440" s="19">
        <f>IF(AND(ISBLANK($I440),$M440),1,IF($E440="1.公保",
IF($I440&gt;DATE(身障定額檢核總表!$F$7,身障定額檢核總表!$F$8,1),1,0),
IF($I440&gt;=DATE(身障定額檢核總表!$F$7,身障定額檢核總表!$F$8,1),1,0)))</f>
        <v>0</v>
      </c>
      <c r="P440" s="19">
        <f>IF(AND($M440,IF($J440&lt;=DATE(身障定額檢核總表!$F$7,身障定額檢核總表!$F$8,1),1,0)),1,0)</f>
        <v>0</v>
      </c>
      <c r="Q440" s="19">
        <f t="shared" si="4"/>
        <v>0</v>
      </c>
      <c r="R440" s="19">
        <f>IF(AND($Q440,OR(IF($G440="3.重度",1,0),IF($G440="4.極重度",1,0)),IF($K440="全時",1,0),IF($L440&gt;=基本工資設定!$B$2,1,0)),1,0)</f>
        <v>0</v>
      </c>
      <c r="S440" s="19">
        <f>IF(AND($Q440,OR(IF($G440="3.重度",1,0),IF($G440="4.極重度",1,0)),IF($K440="全時",1,0),IF(基本工資設定!$B$2&gt;$L440,1,0)),1,0)</f>
        <v>0</v>
      </c>
      <c r="T440" s="19">
        <f>IF(AND($Q440,OR(IF($G440="3.重度",1,0),IF($G440="4.極重度",1,0)),IF($K440="部分工時",1,0),IF($L440&gt;=基本工資設定!$B$2,1,0)),1,0)</f>
        <v>0</v>
      </c>
      <c r="U440" s="19">
        <f>IF(AND($Q440,OR(IF($G440="3.重度",1,0),IF($G440="4.極重度",1,0)),IF($K440="部分工時",1,0),IF(AND(基本工資設定!$B$2&gt;$L440,$L440&gt;=基本工資設定!$B$3),1,0)),1,0)</f>
        <v>0</v>
      </c>
      <c r="V440" s="19">
        <f>IF(AND($Q440,OR(IF($G440="3.重度",1,0),IF($G440="4.極重度",1,0)),IF($K440="部分工時",1,0),IF(基本工資設定!$B$3&gt;$L440,1,0)),1,0)</f>
        <v>0</v>
      </c>
      <c r="W440" s="19">
        <f>IF(AND($Q440,OR(IF($G440="1.輕度",1,0),IF($G440="2.中度",1,0)),IF($K440="全時",1,0),IF($L440&gt;=基本工資設定!$B$2,1,0)),1,0)</f>
        <v>0</v>
      </c>
      <c r="X440" s="19">
        <f>IF(AND($Q440,OR(IF($G440="1.輕度",1,0),IF($G440="2.中度",1,0)),IF($K440="全時",1,0),IF(基本工資設定!$B$2&gt;$L440,1,0)),1,0)</f>
        <v>0</v>
      </c>
      <c r="Y440" s="19">
        <f>IF(AND($Q440,OR(IF($G440="1.輕度",1,0),IF($G440="2.中度",1,0)),IF($K440="部分工時",1,0),IF($L440&gt;=基本工資設定!$B$2,1,0)),1,0)</f>
        <v>0</v>
      </c>
      <c r="Z440" s="19">
        <f>IF(AND($Q440,OR(IF($G440="1.輕度",1,0),IF($G440="2.中度",1,0)),IF($K440="部分工時",1,0),IF(AND(基本工資設定!$B$2&gt;$L440,$L440&gt;=基本工資設定!$B$3),1,0)),1,0)</f>
        <v>0</v>
      </c>
      <c r="AA440" s="19">
        <f>IF(AND($Q440,OR(IF($G440="1.輕度",1,0),IF($G440="2.中度",1,0)),IF($K440="部分工時",1,0),IF(基本工資設定!$B$3&gt;$L440,1,0)),1,0)</f>
        <v>0</v>
      </c>
    </row>
    <row r="441" spans="1:27" ht="14.25">
      <c r="A441" s="19">
        <f t="shared" si="5"/>
        <v>439</v>
      </c>
      <c r="B441" s="8"/>
      <c r="C441" s="8"/>
      <c r="D441" s="9"/>
      <c r="E441" s="8"/>
      <c r="F441" s="8"/>
      <c r="G441" s="8"/>
      <c r="H441" s="9"/>
      <c r="I441" s="9"/>
      <c r="J441" s="9"/>
      <c r="K441" s="8"/>
      <c r="L441" s="10"/>
      <c r="M441" s="19" t="b">
        <f t="shared" si="3"/>
        <v>0</v>
      </c>
      <c r="N441" s="19">
        <f>IF(AND($M441,IF($H441&lt;=DATE(身障定額檢核總表!$F$7,身障定額檢核總表!$F$8,1),1,0)),1,0)</f>
        <v>0</v>
      </c>
      <c r="O441" s="19">
        <f>IF(AND(ISBLANK($I441),$M441),1,IF($E441="1.公保",
IF($I441&gt;DATE(身障定額檢核總表!$F$7,身障定額檢核總表!$F$8,1),1,0),
IF($I441&gt;=DATE(身障定額檢核總表!$F$7,身障定額檢核總表!$F$8,1),1,0)))</f>
        <v>0</v>
      </c>
      <c r="P441" s="19">
        <f>IF(AND($M441,IF($J441&lt;=DATE(身障定額檢核總表!$F$7,身障定額檢核總表!$F$8,1),1,0)),1,0)</f>
        <v>0</v>
      </c>
      <c r="Q441" s="19">
        <f t="shared" si="4"/>
        <v>0</v>
      </c>
      <c r="R441" s="19">
        <f>IF(AND($Q441,OR(IF($G441="3.重度",1,0),IF($G441="4.極重度",1,0)),IF($K441="全時",1,0),IF($L441&gt;=基本工資設定!$B$2,1,0)),1,0)</f>
        <v>0</v>
      </c>
      <c r="S441" s="19">
        <f>IF(AND($Q441,OR(IF($G441="3.重度",1,0),IF($G441="4.極重度",1,0)),IF($K441="全時",1,0),IF(基本工資設定!$B$2&gt;$L441,1,0)),1,0)</f>
        <v>0</v>
      </c>
      <c r="T441" s="19">
        <f>IF(AND($Q441,OR(IF($G441="3.重度",1,0),IF($G441="4.極重度",1,0)),IF($K441="部分工時",1,0),IF($L441&gt;=基本工資設定!$B$2,1,0)),1,0)</f>
        <v>0</v>
      </c>
      <c r="U441" s="19">
        <f>IF(AND($Q441,OR(IF($G441="3.重度",1,0),IF($G441="4.極重度",1,0)),IF($K441="部分工時",1,0),IF(AND(基本工資設定!$B$2&gt;$L441,$L441&gt;=基本工資設定!$B$3),1,0)),1,0)</f>
        <v>0</v>
      </c>
      <c r="V441" s="19">
        <f>IF(AND($Q441,OR(IF($G441="3.重度",1,0),IF($G441="4.極重度",1,0)),IF($K441="部分工時",1,0),IF(基本工資設定!$B$3&gt;$L441,1,0)),1,0)</f>
        <v>0</v>
      </c>
      <c r="W441" s="19">
        <f>IF(AND($Q441,OR(IF($G441="1.輕度",1,0),IF($G441="2.中度",1,0)),IF($K441="全時",1,0),IF($L441&gt;=基本工資設定!$B$2,1,0)),1,0)</f>
        <v>0</v>
      </c>
      <c r="X441" s="19">
        <f>IF(AND($Q441,OR(IF($G441="1.輕度",1,0),IF($G441="2.中度",1,0)),IF($K441="全時",1,0),IF(基本工資設定!$B$2&gt;$L441,1,0)),1,0)</f>
        <v>0</v>
      </c>
      <c r="Y441" s="19">
        <f>IF(AND($Q441,OR(IF($G441="1.輕度",1,0),IF($G441="2.中度",1,0)),IF($K441="部分工時",1,0),IF($L441&gt;=基本工資設定!$B$2,1,0)),1,0)</f>
        <v>0</v>
      </c>
      <c r="Z441" s="19">
        <f>IF(AND($Q441,OR(IF($G441="1.輕度",1,0),IF($G441="2.中度",1,0)),IF($K441="部分工時",1,0),IF(AND(基本工資設定!$B$2&gt;$L441,$L441&gt;=基本工資設定!$B$3),1,0)),1,0)</f>
        <v>0</v>
      </c>
      <c r="AA441" s="19">
        <f>IF(AND($Q441,OR(IF($G441="1.輕度",1,0),IF($G441="2.中度",1,0)),IF($K441="部分工時",1,0),IF(基本工資設定!$B$3&gt;$L441,1,0)),1,0)</f>
        <v>0</v>
      </c>
    </row>
    <row r="442" spans="1:27" ht="14.25">
      <c r="A442" s="19">
        <f t="shared" si="5"/>
        <v>440</v>
      </c>
      <c r="B442" s="8"/>
      <c r="C442" s="8"/>
      <c r="D442" s="9"/>
      <c r="E442" s="8"/>
      <c r="F442" s="8"/>
      <c r="G442" s="8"/>
      <c r="H442" s="9"/>
      <c r="I442" s="9"/>
      <c r="J442" s="9"/>
      <c r="K442" s="8"/>
      <c r="L442" s="10"/>
      <c r="M442" s="19" t="b">
        <f t="shared" si="3"/>
        <v>0</v>
      </c>
      <c r="N442" s="19">
        <f>IF(AND($M442,IF($H442&lt;=DATE(身障定額檢核總表!$F$7,身障定額檢核總表!$F$8,1),1,0)),1,0)</f>
        <v>0</v>
      </c>
      <c r="O442" s="19">
        <f>IF(AND(ISBLANK($I442),$M442),1,IF($E442="1.公保",
IF($I442&gt;DATE(身障定額檢核總表!$F$7,身障定額檢核總表!$F$8,1),1,0),
IF($I442&gt;=DATE(身障定額檢核總表!$F$7,身障定額檢核總表!$F$8,1),1,0)))</f>
        <v>0</v>
      </c>
      <c r="P442" s="19">
        <f>IF(AND($M442,IF($J442&lt;=DATE(身障定額檢核總表!$F$7,身障定額檢核總表!$F$8,1),1,0)),1,0)</f>
        <v>0</v>
      </c>
      <c r="Q442" s="19">
        <f t="shared" si="4"/>
        <v>0</v>
      </c>
      <c r="R442" s="19">
        <f>IF(AND($Q442,OR(IF($G442="3.重度",1,0),IF($G442="4.極重度",1,0)),IF($K442="全時",1,0),IF($L442&gt;=基本工資設定!$B$2,1,0)),1,0)</f>
        <v>0</v>
      </c>
      <c r="S442" s="19">
        <f>IF(AND($Q442,OR(IF($G442="3.重度",1,0),IF($G442="4.極重度",1,0)),IF($K442="全時",1,0),IF(基本工資設定!$B$2&gt;$L442,1,0)),1,0)</f>
        <v>0</v>
      </c>
      <c r="T442" s="19">
        <f>IF(AND($Q442,OR(IF($G442="3.重度",1,0),IF($G442="4.極重度",1,0)),IF($K442="部分工時",1,0),IF($L442&gt;=基本工資設定!$B$2,1,0)),1,0)</f>
        <v>0</v>
      </c>
      <c r="U442" s="19">
        <f>IF(AND($Q442,OR(IF($G442="3.重度",1,0),IF($G442="4.極重度",1,0)),IF($K442="部分工時",1,0),IF(AND(基本工資設定!$B$2&gt;$L442,$L442&gt;=基本工資設定!$B$3),1,0)),1,0)</f>
        <v>0</v>
      </c>
      <c r="V442" s="19">
        <f>IF(AND($Q442,OR(IF($G442="3.重度",1,0),IF($G442="4.極重度",1,0)),IF($K442="部分工時",1,0),IF(基本工資設定!$B$3&gt;$L442,1,0)),1,0)</f>
        <v>0</v>
      </c>
      <c r="W442" s="19">
        <f>IF(AND($Q442,OR(IF($G442="1.輕度",1,0),IF($G442="2.中度",1,0)),IF($K442="全時",1,0),IF($L442&gt;=基本工資設定!$B$2,1,0)),1,0)</f>
        <v>0</v>
      </c>
      <c r="X442" s="19">
        <f>IF(AND($Q442,OR(IF($G442="1.輕度",1,0),IF($G442="2.中度",1,0)),IF($K442="全時",1,0),IF(基本工資設定!$B$2&gt;$L442,1,0)),1,0)</f>
        <v>0</v>
      </c>
      <c r="Y442" s="19">
        <f>IF(AND($Q442,OR(IF($G442="1.輕度",1,0),IF($G442="2.中度",1,0)),IF($K442="部分工時",1,0),IF($L442&gt;=基本工資設定!$B$2,1,0)),1,0)</f>
        <v>0</v>
      </c>
      <c r="Z442" s="19">
        <f>IF(AND($Q442,OR(IF($G442="1.輕度",1,0),IF($G442="2.中度",1,0)),IF($K442="部分工時",1,0),IF(AND(基本工資設定!$B$2&gt;$L442,$L442&gt;=基本工資設定!$B$3),1,0)),1,0)</f>
        <v>0</v>
      </c>
      <c r="AA442" s="19">
        <f>IF(AND($Q442,OR(IF($G442="1.輕度",1,0),IF($G442="2.中度",1,0)),IF($K442="部分工時",1,0),IF(基本工資設定!$B$3&gt;$L442,1,0)),1,0)</f>
        <v>0</v>
      </c>
    </row>
    <row r="443" spans="1:27" ht="14.25">
      <c r="A443" s="19">
        <f t="shared" si="5"/>
        <v>441</v>
      </c>
      <c r="B443" s="8"/>
      <c r="C443" s="8"/>
      <c r="D443" s="9"/>
      <c r="E443" s="8"/>
      <c r="F443" s="8"/>
      <c r="G443" s="8"/>
      <c r="H443" s="9"/>
      <c r="I443" s="9"/>
      <c r="J443" s="9"/>
      <c r="K443" s="8"/>
      <c r="L443" s="10"/>
      <c r="M443" s="19" t="b">
        <f t="shared" si="3"/>
        <v>0</v>
      </c>
      <c r="N443" s="19">
        <f>IF(AND($M443,IF($H443&lt;=DATE(身障定額檢核總表!$F$7,身障定額檢核總表!$F$8,1),1,0)),1,0)</f>
        <v>0</v>
      </c>
      <c r="O443" s="19">
        <f>IF(AND(ISBLANK($I443),$M443),1,IF($E443="1.公保",
IF($I443&gt;DATE(身障定額檢核總表!$F$7,身障定額檢核總表!$F$8,1),1,0),
IF($I443&gt;=DATE(身障定額檢核總表!$F$7,身障定額檢核總表!$F$8,1),1,0)))</f>
        <v>0</v>
      </c>
      <c r="P443" s="19">
        <f>IF(AND($M443,IF($J443&lt;=DATE(身障定額檢核總表!$F$7,身障定額檢核總表!$F$8,1),1,0)),1,0)</f>
        <v>0</v>
      </c>
      <c r="Q443" s="19">
        <f t="shared" si="4"/>
        <v>0</v>
      </c>
      <c r="R443" s="19">
        <f>IF(AND($Q443,OR(IF($G443="3.重度",1,0),IF($G443="4.極重度",1,0)),IF($K443="全時",1,0),IF($L443&gt;=基本工資設定!$B$2,1,0)),1,0)</f>
        <v>0</v>
      </c>
      <c r="S443" s="19">
        <f>IF(AND($Q443,OR(IF($G443="3.重度",1,0),IF($G443="4.極重度",1,0)),IF($K443="全時",1,0),IF(基本工資設定!$B$2&gt;$L443,1,0)),1,0)</f>
        <v>0</v>
      </c>
      <c r="T443" s="19">
        <f>IF(AND($Q443,OR(IF($G443="3.重度",1,0),IF($G443="4.極重度",1,0)),IF($K443="部分工時",1,0),IF($L443&gt;=基本工資設定!$B$2,1,0)),1,0)</f>
        <v>0</v>
      </c>
      <c r="U443" s="19">
        <f>IF(AND($Q443,OR(IF($G443="3.重度",1,0),IF($G443="4.極重度",1,0)),IF($K443="部分工時",1,0),IF(AND(基本工資設定!$B$2&gt;$L443,$L443&gt;=基本工資設定!$B$3),1,0)),1,0)</f>
        <v>0</v>
      </c>
      <c r="V443" s="19">
        <f>IF(AND($Q443,OR(IF($G443="3.重度",1,0),IF($G443="4.極重度",1,0)),IF($K443="部分工時",1,0),IF(基本工資設定!$B$3&gt;$L443,1,0)),1,0)</f>
        <v>0</v>
      </c>
      <c r="W443" s="19">
        <f>IF(AND($Q443,OR(IF($G443="1.輕度",1,0),IF($G443="2.中度",1,0)),IF($K443="全時",1,0),IF($L443&gt;=基本工資設定!$B$2,1,0)),1,0)</f>
        <v>0</v>
      </c>
      <c r="X443" s="19">
        <f>IF(AND($Q443,OR(IF($G443="1.輕度",1,0),IF($G443="2.中度",1,0)),IF($K443="全時",1,0),IF(基本工資設定!$B$2&gt;$L443,1,0)),1,0)</f>
        <v>0</v>
      </c>
      <c r="Y443" s="19">
        <f>IF(AND($Q443,OR(IF($G443="1.輕度",1,0),IF($G443="2.中度",1,0)),IF($K443="部分工時",1,0),IF($L443&gt;=基本工資設定!$B$2,1,0)),1,0)</f>
        <v>0</v>
      </c>
      <c r="Z443" s="19">
        <f>IF(AND($Q443,OR(IF($G443="1.輕度",1,0),IF($G443="2.中度",1,0)),IF($K443="部分工時",1,0),IF(AND(基本工資設定!$B$2&gt;$L443,$L443&gt;=基本工資設定!$B$3),1,0)),1,0)</f>
        <v>0</v>
      </c>
      <c r="AA443" s="19">
        <f>IF(AND($Q443,OR(IF($G443="1.輕度",1,0),IF($G443="2.中度",1,0)),IF($K443="部分工時",1,0),IF(基本工資設定!$B$3&gt;$L443,1,0)),1,0)</f>
        <v>0</v>
      </c>
    </row>
    <row r="444" spans="1:27" ht="14.25">
      <c r="A444" s="19">
        <f t="shared" si="5"/>
        <v>442</v>
      </c>
      <c r="B444" s="8"/>
      <c r="C444" s="8"/>
      <c r="D444" s="9"/>
      <c r="E444" s="8"/>
      <c r="F444" s="8"/>
      <c r="G444" s="8"/>
      <c r="H444" s="9"/>
      <c r="I444" s="9"/>
      <c r="J444" s="9"/>
      <c r="K444" s="8"/>
      <c r="L444" s="10"/>
      <c r="M444" s="19" t="b">
        <f t="shared" si="3"/>
        <v>0</v>
      </c>
      <c r="N444" s="19">
        <f>IF(AND($M444,IF($H444&lt;=DATE(身障定額檢核總表!$F$7,身障定額檢核總表!$F$8,1),1,0)),1,0)</f>
        <v>0</v>
      </c>
      <c r="O444" s="19">
        <f>IF(AND(ISBLANK($I444),$M444),1,IF($E444="1.公保",
IF($I444&gt;DATE(身障定額檢核總表!$F$7,身障定額檢核總表!$F$8,1),1,0),
IF($I444&gt;=DATE(身障定額檢核總表!$F$7,身障定額檢核總表!$F$8,1),1,0)))</f>
        <v>0</v>
      </c>
      <c r="P444" s="19">
        <f>IF(AND($M444,IF($J444&lt;=DATE(身障定額檢核總表!$F$7,身障定額檢核總表!$F$8,1),1,0)),1,0)</f>
        <v>0</v>
      </c>
      <c r="Q444" s="19">
        <f t="shared" si="4"/>
        <v>0</v>
      </c>
      <c r="R444" s="19">
        <f>IF(AND($Q444,OR(IF($G444="3.重度",1,0),IF($G444="4.極重度",1,0)),IF($K444="全時",1,0),IF($L444&gt;=基本工資設定!$B$2,1,0)),1,0)</f>
        <v>0</v>
      </c>
      <c r="S444" s="19">
        <f>IF(AND($Q444,OR(IF($G444="3.重度",1,0),IF($G444="4.極重度",1,0)),IF($K444="全時",1,0),IF(基本工資設定!$B$2&gt;$L444,1,0)),1,0)</f>
        <v>0</v>
      </c>
      <c r="T444" s="19">
        <f>IF(AND($Q444,OR(IF($G444="3.重度",1,0),IF($G444="4.極重度",1,0)),IF($K444="部分工時",1,0),IF($L444&gt;=基本工資設定!$B$2,1,0)),1,0)</f>
        <v>0</v>
      </c>
      <c r="U444" s="19">
        <f>IF(AND($Q444,OR(IF($G444="3.重度",1,0),IF($G444="4.極重度",1,0)),IF($K444="部分工時",1,0),IF(AND(基本工資設定!$B$2&gt;$L444,$L444&gt;=基本工資設定!$B$3),1,0)),1,0)</f>
        <v>0</v>
      </c>
      <c r="V444" s="19">
        <f>IF(AND($Q444,OR(IF($G444="3.重度",1,0),IF($G444="4.極重度",1,0)),IF($K444="部分工時",1,0),IF(基本工資設定!$B$3&gt;$L444,1,0)),1,0)</f>
        <v>0</v>
      </c>
      <c r="W444" s="19">
        <f>IF(AND($Q444,OR(IF($G444="1.輕度",1,0),IF($G444="2.中度",1,0)),IF($K444="全時",1,0),IF($L444&gt;=基本工資設定!$B$2,1,0)),1,0)</f>
        <v>0</v>
      </c>
      <c r="X444" s="19">
        <f>IF(AND($Q444,OR(IF($G444="1.輕度",1,0),IF($G444="2.中度",1,0)),IF($K444="全時",1,0),IF(基本工資設定!$B$2&gt;$L444,1,0)),1,0)</f>
        <v>0</v>
      </c>
      <c r="Y444" s="19">
        <f>IF(AND($Q444,OR(IF($G444="1.輕度",1,0),IF($G444="2.中度",1,0)),IF($K444="部分工時",1,0),IF($L444&gt;=基本工資設定!$B$2,1,0)),1,0)</f>
        <v>0</v>
      </c>
      <c r="Z444" s="19">
        <f>IF(AND($Q444,OR(IF($G444="1.輕度",1,0),IF($G444="2.中度",1,0)),IF($K444="部分工時",1,0),IF(AND(基本工資設定!$B$2&gt;$L444,$L444&gt;=基本工資設定!$B$3),1,0)),1,0)</f>
        <v>0</v>
      </c>
      <c r="AA444" s="19">
        <f>IF(AND($Q444,OR(IF($G444="1.輕度",1,0),IF($G444="2.中度",1,0)),IF($K444="部分工時",1,0),IF(基本工資設定!$B$3&gt;$L444,1,0)),1,0)</f>
        <v>0</v>
      </c>
    </row>
    <row r="445" spans="1:27" ht="14.25">
      <c r="A445" s="19">
        <f t="shared" si="5"/>
        <v>443</v>
      </c>
      <c r="B445" s="8"/>
      <c r="C445" s="8"/>
      <c r="D445" s="9"/>
      <c r="E445" s="8"/>
      <c r="F445" s="8"/>
      <c r="G445" s="8"/>
      <c r="H445" s="9"/>
      <c r="I445" s="9"/>
      <c r="J445" s="9"/>
      <c r="K445" s="8"/>
      <c r="L445" s="10"/>
      <c r="M445" s="19" t="b">
        <f t="shared" si="3"/>
        <v>0</v>
      </c>
      <c r="N445" s="19">
        <f>IF(AND($M445,IF($H445&lt;=DATE(身障定額檢核總表!$F$7,身障定額檢核總表!$F$8,1),1,0)),1,0)</f>
        <v>0</v>
      </c>
      <c r="O445" s="19">
        <f>IF(AND(ISBLANK($I445),$M445),1,IF($E445="1.公保",
IF($I445&gt;DATE(身障定額檢核總表!$F$7,身障定額檢核總表!$F$8,1),1,0),
IF($I445&gt;=DATE(身障定額檢核總表!$F$7,身障定額檢核總表!$F$8,1),1,0)))</f>
        <v>0</v>
      </c>
      <c r="P445" s="19">
        <f>IF(AND($M445,IF($J445&lt;=DATE(身障定額檢核總表!$F$7,身障定額檢核總表!$F$8,1),1,0)),1,0)</f>
        <v>0</v>
      </c>
      <c r="Q445" s="19">
        <f t="shared" si="4"/>
        <v>0</v>
      </c>
      <c r="R445" s="19">
        <f>IF(AND($Q445,OR(IF($G445="3.重度",1,0),IF($G445="4.極重度",1,0)),IF($K445="全時",1,0),IF($L445&gt;=基本工資設定!$B$2,1,0)),1,0)</f>
        <v>0</v>
      </c>
      <c r="S445" s="19">
        <f>IF(AND($Q445,OR(IF($G445="3.重度",1,0),IF($G445="4.極重度",1,0)),IF($K445="全時",1,0),IF(基本工資設定!$B$2&gt;$L445,1,0)),1,0)</f>
        <v>0</v>
      </c>
      <c r="T445" s="19">
        <f>IF(AND($Q445,OR(IF($G445="3.重度",1,0),IF($G445="4.極重度",1,0)),IF($K445="部分工時",1,0),IF($L445&gt;=基本工資設定!$B$2,1,0)),1,0)</f>
        <v>0</v>
      </c>
      <c r="U445" s="19">
        <f>IF(AND($Q445,OR(IF($G445="3.重度",1,0),IF($G445="4.極重度",1,0)),IF($K445="部分工時",1,0),IF(AND(基本工資設定!$B$2&gt;$L445,$L445&gt;=基本工資設定!$B$3),1,0)),1,0)</f>
        <v>0</v>
      </c>
      <c r="V445" s="19">
        <f>IF(AND($Q445,OR(IF($G445="3.重度",1,0),IF($G445="4.極重度",1,0)),IF($K445="部分工時",1,0),IF(基本工資設定!$B$3&gt;$L445,1,0)),1,0)</f>
        <v>0</v>
      </c>
      <c r="W445" s="19">
        <f>IF(AND($Q445,OR(IF($G445="1.輕度",1,0),IF($G445="2.中度",1,0)),IF($K445="全時",1,0),IF($L445&gt;=基本工資設定!$B$2,1,0)),1,0)</f>
        <v>0</v>
      </c>
      <c r="X445" s="19">
        <f>IF(AND($Q445,OR(IF($G445="1.輕度",1,0),IF($G445="2.中度",1,0)),IF($K445="全時",1,0),IF(基本工資設定!$B$2&gt;$L445,1,0)),1,0)</f>
        <v>0</v>
      </c>
      <c r="Y445" s="19">
        <f>IF(AND($Q445,OR(IF($G445="1.輕度",1,0),IF($G445="2.中度",1,0)),IF($K445="部分工時",1,0),IF($L445&gt;=基本工資設定!$B$2,1,0)),1,0)</f>
        <v>0</v>
      </c>
      <c r="Z445" s="19">
        <f>IF(AND($Q445,OR(IF($G445="1.輕度",1,0),IF($G445="2.中度",1,0)),IF($K445="部分工時",1,0),IF(AND(基本工資設定!$B$2&gt;$L445,$L445&gt;=基本工資設定!$B$3),1,0)),1,0)</f>
        <v>0</v>
      </c>
      <c r="AA445" s="19">
        <f>IF(AND($Q445,OR(IF($G445="1.輕度",1,0),IF($G445="2.中度",1,0)),IF($K445="部分工時",1,0),IF(基本工資設定!$B$3&gt;$L445,1,0)),1,0)</f>
        <v>0</v>
      </c>
    </row>
    <row r="446" spans="1:27" ht="14.25">
      <c r="A446" s="19">
        <f t="shared" si="5"/>
        <v>444</v>
      </c>
      <c r="B446" s="8"/>
      <c r="C446" s="8"/>
      <c r="D446" s="9"/>
      <c r="E446" s="8"/>
      <c r="F446" s="8"/>
      <c r="G446" s="8"/>
      <c r="H446" s="9"/>
      <c r="I446" s="9"/>
      <c r="J446" s="9"/>
      <c r="K446" s="8"/>
      <c r="L446" s="10"/>
      <c r="M446" s="19" t="b">
        <f t="shared" si="3"/>
        <v>0</v>
      </c>
      <c r="N446" s="19">
        <f>IF(AND($M446,IF($H446&lt;=DATE(身障定額檢核總表!$F$7,身障定額檢核總表!$F$8,1),1,0)),1,0)</f>
        <v>0</v>
      </c>
      <c r="O446" s="19">
        <f>IF(AND(ISBLANK($I446),$M446),1,IF($E446="1.公保",
IF($I446&gt;DATE(身障定額檢核總表!$F$7,身障定額檢核總表!$F$8,1),1,0),
IF($I446&gt;=DATE(身障定額檢核總表!$F$7,身障定額檢核總表!$F$8,1),1,0)))</f>
        <v>0</v>
      </c>
      <c r="P446" s="19">
        <f>IF(AND($M446,IF($J446&lt;=DATE(身障定額檢核總表!$F$7,身障定額檢核總表!$F$8,1),1,0)),1,0)</f>
        <v>0</v>
      </c>
      <c r="Q446" s="19">
        <f t="shared" si="4"/>
        <v>0</v>
      </c>
      <c r="R446" s="19">
        <f>IF(AND($Q446,OR(IF($G446="3.重度",1,0),IF($G446="4.極重度",1,0)),IF($K446="全時",1,0),IF($L446&gt;=基本工資設定!$B$2,1,0)),1,0)</f>
        <v>0</v>
      </c>
      <c r="S446" s="19">
        <f>IF(AND($Q446,OR(IF($G446="3.重度",1,0),IF($G446="4.極重度",1,0)),IF($K446="全時",1,0),IF(基本工資設定!$B$2&gt;$L446,1,0)),1,0)</f>
        <v>0</v>
      </c>
      <c r="T446" s="19">
        <f>IF(AND($Q446,OR(IF($G446="3.重度",1,0),IF($G446="4.極重度",1,0)),IF($K446="部分工時",1,0),IF($L446&gt;=基本工資設定!$B$2,1,0)),1,0)</f>
        <v>0</v>
      </c>
      <c r="U446" s="19">
        <f>IF(AND($Q446,OR(IF($G446="3.重度",1,0),IF($G446="4.極重度",1,0)),IF($K446="部分工時",1,0),IF(AND(基本工資設定!$B$2&gt;$L446,$L446&gt;=基本工資設定!$B$3),1,0)),1,0)</f>
        <v>0</v>
      </c>
      <c r="V446" s="19">
        <f>IF(AND($Q446,OR(IF($G446="3.重度",1,0),IF($G446="4.極重度",1,0)),IF($K446="部分工時",1,0),IF(基本工資設定!$B$3&gt;$L446,1,0)),1,0)</f>
        <v>0</v>
      </c>
      <c r="W446" s="19">
        <f>IF(AND($Q446,OR(IF($G446="1.輕度",1,0),IF($G446="2.中度",1,0)),IF($K446="全時",1,0),IF($L446&gt;=基本工資設定!$B$2,1,0)),1,0)</f>
        <v>0</v>
      </c>
      <c r="X446" s="19">
        <f>IF(AND($Q446,OR(IF($G446="1.輕度",1,0),IF($G446="2.中度",1,0)),IF($K446="全時",1,0),IF(基本工資設定!$B$2&gt;$L446,1,0)),1,0)</f>
        <v>0</v>
      </c>
      <c r="Y446" s="19">
        <f>IF(AND($Q446,OR(IF($G446="1.輕度",1,0),IF($G446="2.中度",1,0)),IF($K446="部分工時",1,0),IF($L446&gt;=基本工資設定!$B$2,1,0)),1,0)</f>
        <v>0</v>
      </c>
      <c r="Z446" s="19">
        <f>IF(AND($Q446,OR(IF($G446="1.輕度",1,0),IF($G446="2.中度",1,0)),IF($K446="部分工時",1,0),IF(AND(基本工資設定!$B$2&gt;$L446,$L446&gt;=基本工資設定!$B$3),1,0)),1,0)</f>
        <v>0</v>
      </c>
      <c r="AA446" s="19">
        <f>IF(AND($Q446,OR(IF($G446="1.輕度",1,0),IF($G446="2.中度",1,0)),IF($K446="部分工時",1,0),IF(基本工資設定!$B$3&gt;$L446,1,0)),1,0)</f>
        <v>0</v>
      </c>
    </row>
    <row r="447" spans="1:27" ht="14.25">
      <c r="A447" s="19">
        <f t="shared" si="5"/>
        <v>445</v>
      </c>
      <c r="B447" s="8"/>
      <c r="C447" s="8"/>
      <c r="D447" s="9"/>
      <c r="E447" s="8"/>
      <c r="F447" s="8"/>
      <c r="G447" s="8"/>
      <c r="H447" s="9"/>
      <c r="I447" s="9"/>
      <c r="J447" s="9"/>
      <c r="K447" s="8"/>
      <c r="L447" s="10"/>
      <c r="M447" s="19" t="b">
        <f t="shared" si="3"/>
        <v>0</v>
      </c>
      <c r="N447" s="19">
        <f>IF(AND($M447,IF($H447&lt;=DATE(身障定額檢核總表!$F$7,身障定額檢核總表!$F$8,1),1,0)),1,0)</f>
        <v>0</v>
      </c>
      <c r="O447" s="19">
        <f>IF(AND(ISBLANK($I447),$M447),1,IF($E447="1.公保",
IF($I447&gt;DATE(身障定額檢核總表!$F$7,身障定額檢核總表!$F$8,1),1,0),
IF($I447&gt;=DATE(身障定額檢核總表!$F$7,身障定額檢核總表!$F$8,1),1,0)))</f>
        <v>0</v>
      </c>
      <c r="P447" s="19">
        <f>IF(AND($M447,IF($J447&lt;=DATE(身障定額檢核總表!$F$7,身障定額檢核總表!$F$8,1),1,0)),1,0)</f>
        <v>0</v>
      </c>
      <c r="Q447" s="19">
        <f t="shared" si="4"/>
        <v>0</v>
      </c>
      <c r="R447" s="19">
        <f>IF(AND($Q447,OR(IF($G447="3.重度",1,0),IF($G447="4.極重度",1,0)),IF($K447="全時",1,0),IF($L447&gt;=基本工資設定!$B$2,1,0)),1,0)</f>
        <v>0</v>
      </c>
      <c r="S447" s="19">
        <f>IF(AND($Q447,OR(IF($G447="3.重度",1,0),IF($G447="4.極重度",1,0)),IF($K447="全時",1,0),IF(基本工資設定!$B$2&gt;$L447,1,0)),1,0)</f>
        <v>0</v>
      </c>
      <c r="T447" s="19">
        <f>IF(AND($Q447,OR(IF($G447="3.重度",1,0),IF($G447="4.極重度",1,0)),IF($K447="部分工時",1,0),IF($L447&gt;=基本工資設定!$B$2,1,0)),1,0)</f>
        <v>0</v>
      </c>
      <c r="U447" s="19">
        <f>IF(AND($Q447,OR(IF($G447="3.重度",1,0),IF($G447="4.極重度",1,0)),IF($K447="部分工時",1,0),IF(AND(基本工資設定!$B$2&gt;$L447,$L447&gt;=基本工資設定!$B$3),1,0)),1,0)</f>
        <v>0</v>
      </c>
      <c r="V447" s="19">
        <f>IF(AND($Q447,OR(IF($G447="3.重度",1,0),IF($G447="4.極重度",1,0)),IF($K447="部分工時",1,0),IF(基本工資設定!$B$3&gt;$L447,1,0)),1,0)</f>
        <v>0</v>
      </c>
      <c r="W447" s="19">
        <f>IF(AND($Q447,OR(IF($G447="1.輕度",1,0),IF($G447="2.中度",1,0)),IF($K447="全時",1,0),IF($L447&gt;=基本工資設定!$B$2,1,0)),1,0)</f>
        <v>0</v>
      </c>
      <c r="X447" s="19">
        <f>IF(AND($Q447,OR(IF($G447="1.輕度",1,0),IF($G447="2.中度",1,0)),IF($K447="全時",1,0),IF(基本工資設定!$B$2&gt;$L447,1,0)),1,0)</f>
        <v>0</v>
      </c>
      <c r="Y447" s="19">
        <f>IF(AND($Q447,OR(IF($G447="1.輕度",1,0),IF($G447="2.中度",1,0)),IF($K447="部分工時",1,0),IF($L447&gt;=基本工資設定!$B$2,1,0)),1,0)</f>
        <v>0</v>
      </c>
      <c r="Z447" s="19">
        <f>IF(AND($Q447,OR(IF($G447="1.輕度",1,0),IF($G447="2.中度",1,0)),IF($K447="部分工時",1,0),IF(AND(基本工資設定!$B$2&gt;$L447,$L447&gt;=基本工資設定!$B$3),1,0)),1,0)</f>
        <v>0</v>
      </c>
      <c r="AA447" s="19">
        <f>IF(AND($Q447,OR(IF($G447="1.輕度",1,0),IF($G447="2.中度",1,0)),IF($K447="部分工時",1,0),IF(基本工資設定!$B$3&gt;$L447,1,0)),1,0)</f>
        <v>0</v>
      </c>
    </row>
    <row r="448" spans="1:27" ht="14.25">
      <c r="A448" s="19">
        <f t="shared" si="5"/>
        <v>446</v>
      </c>
      <c r="B448" s="8"/>
      <c r="C448" s="8"/>
      <c r="D448" s="9"/>
      <c r="E448" s="8"/>
      <c r="F448" s="8"/>
      <c r="G448" s="8"/>
      <c r="H448" s="9"/>
      <c r="I448" s="9"/>
      <c r="J448" s="9"/>
      <c r="K448" s="8"/>
      <c r="L448" s="10"/>
      <c r="M448" s="19" t="b">
        <f t="shared" si="3"/>
        <v>0</v>
      </c>
      <c r="N448" s="19">
        <f>IF(AND($M448,IF($H448&lt;=DATE(身障定額檢核總表!$F$7,身障定額檢核總表!$F$8,1),1,0)),1,0)</f>
        <v>0</v>
      </c>
      <c r="O448" s="19">
        <f>IF(AND(ISBLANK($I448),$M448),1,IF($E448="1.公保",
IF($I448&gt;DATE(身障定額檢核總表!$F$7,身障定額檢核總表!$F$8,1),1,0),
IF($I448&gt;=DATE(身障定額檢核總表!$F$7,身障定額檢核總表!$F$8,1),1,0)))</f>
        <v>0</v>
      </c>
      <c r="P448" s="19">
        <f>IF(AND($M448,IF($J448&lt;=DATE(身障定額檢核總表!$F$7,身障定額檢核總表!$F$8,1),1,0)),1,0)</f>
        <v>0</v>
      </c>
      <c r="Q448" s="19">
        <f t="shared" si="4"/>
        <v>0</v>
      </c>
      <c r="R448" s="19">
        <f>IF(AND($Q448,OR(IF($G448="3.重度",1,0),IF($G448="4.極重度",1,0)),IF($K448="全時",1,0),IF($L448&gt;=基本工資設定!$B$2,1,0)),1,0)</f>
        <v>0</v>
      </c>
      <c r="S448" s="19">
        <f>IF(AND($Q448,OR(IF($G448="3.重度",1,0),IF($G448="4.極重度",1,0)),IF($K448="全時",1,0),IF(基本工資設定!$B$2&gt;$L448,1,0)),1,0)</f>
        <v>0</v>
      </c>
      <c r="T448" s="19">
        <f>IF(AND($Q448,OR(IF($G448="3.重度",1,0),IF($G448="4.極重度",1,0)),IF($K448="部分工時",1,0),IF($L448&gt;=基本工資設定!$B$2,1,0)),1,0)</f>
        <v>0</v>
      </c>
      <c r="U448" s="19">
        <f>IF(AND($Q448,OR(IF($G448="3.重度",1,0),IF($G448="4.極重度",1,0)),IF($K448="部分工時",1,0),IF(AND(基本工資設定!$B$2&gt;$L448,$L448&gt;=基本工資設定!$B$3),1,0)),1,0)</f>
        <v>0</v>
      </c>
      <c r="V448" s="19">
        <f>IF(AND($Q448,OR(IF($G448="3.重度",1,0),IF($G448="4.極重度",1,0)),IF($K448="部分工時",1,0),IF(基本工資設定!$B$3&gt;$L448,1,0)),1,0)</f>
        <v>0</v>
      </c>
      <c r="W448" s="19">
        <f>IF(AND($Q448,OR(IF($G448="1.輕度",1,0),IF($G448="2.中度",1,0)),IF($K448="全時",1,0),IF($L448&gt;=基本工資設定!$B$2,1,0)),1,0)</f>
        <v>0</v>
      </c>
      <c r="X448" s="19">
        <f>IF(AND($Q448,OR(IF($G448="1.輕度",1,0),IF($G448="2.中度",1,0)),IF($K448="全時",1,0),IF(基本工資設定!$B$2&gt;$L448,1,0)),1,0)</f>
        <v>0</v>
      </c>
      <c r="Y448" s="19">
        <f>IF(AND($Q448,OR(IF($G448="1.輕度",1,0),IF($G448="2.中度",1,0)),IF($K448="部分工時",1,0),IF($L448&gt;=基本工資設定!$B$2,1,0)),1,0)</f>
        <v>0</v>
      </c>
      <c r="Z448" s="19">
        <f>IF(AND($Q448,OR(IF($G448="1.輕度",1,0),IF($G448="2.中度",1,0)),IF($K448="部分工時",1,0),IF(AND(基本工資設定!$B$2&gt;$L448,$L448&gt;=基本工資設定!$B$3),1,0)),1,0)</f>
        <v>0</v>
      </c>
      <c r="AA448" s="19">
        <f>IF(AND($Q448,OR(IF($G448="1.輕度",1,0),IF($G448="2.中度",1,0)),IF($K448="部分工時",1,0),IF(基本工資設定!$B$3&gt;$L448,1,0)),1,0)</f>
        <v>0</v>
      </c>
    </row>
    <row r="449" spans="1:27" ht="14.25">
      <c r="A449" s="19">
        <f t="shared" si="5"/>
        <v>447</v>
      </c>
      <c r="B449" s="8"/>
      <c r="C449" s="8"/>
      <c r="D449" s="9"/>
      <c r="E449" s="8"/>
      <c r="F449" s="8"/>
      <c r="G449" s="8"/>
      <c r="H449" s="9"/>
      <c r="I449" s="9"/>
      <c r="J449" s="9"/>
      <c r="K449" s="8"/>
      <c r="L449" s="10"/>
      <c r="M449" s="19" t="b">
        <f t="shared" si="3"/>
        <v>0</v>
      </c>
      <c r="N449" s="19">
        <f>IF(AND($M449,IF($H449&lt;=DATE(身障定額檢核總表!$F$7,身障定額檢核總表!$F$8,1),1,0)),1,0)</f>
        <v>0</v>
      </c>
      <c r="O449" s="19">
        <f>IF(AND(ISBLANK($I449),$M449),1,IF($E449="1.公保",
IF($I449&gt;DATE(身障定額檢核總表!$F$7,身障定額檢核總表!$F$8,1),1,0),
IF($I449&gt;=DATE(身障定額檢核總表!$F$7,身障定額檢核總表!$F$8,1),1,0)))</f>
        <v>0</v>
      </c>
      <c r="P449" s="19">
        <f>IF(AND($M449,IF($J449&lt;=DATE(身障定額檢核總表!$F$7,身障定額檢核總表!$F$8,1),1,0)),1,0)</f>
        <v>0</v>
      </c>
      <c r="Q449" s="19">
        <f t="shared" si="4"/>
        <v>0</v>
      </c>
      <c r="R449" s="19">
        <f>IF(AND($Q449,OR(IF($G449="3.重度",1,0),IF($G449="4.極重度",1,0)),IF($K449="全時",1,0),IF($L449&gt;=基本工資設定!$B$2,1,0)),1,0)</f>
        <v>0</v>
      </c>
      <c r="S449" s="19">
        <f>IF(AND($Q449,OR(IF($G449="3.重度",1,0),IF($G449="4.極重度",1,0)),IF($K449="全時",1,0),IF(基本工資設定!$B$2&gt;$L449,1,0)),1,0)</f>
        <v>0</v>
      </c>
      <c r="T449" s="19">
        <f>IF(AND($Q449,OR(IF($G449="3.重度",1,0),IF($G449="4.極重度",1,0)),IF($K449="部分工時",1,0),IF($L449&gt;=基本工資設定!$B$2,1,0)),1,0)</f>
        <v>0</v>
      </c>
      <c r="U449" s="19">
        <f>IF(AND($Q449,OR(IF($G449="3.重度",1,0),IF($G449="4.極重度",1,0)),IF($K449="部分工時",1,0),IF(AND(基本工資設定!$B$2&gt;$L449,$L449&gt;=基本工資設定!$B$3),1,0)),1,0)</f>
        <v>0</v>
      </c>
      <c r="V449" s="19">
        <f>IF(AND($Q449,OR(IF($G449="3.重度",1,0),IF($G449="4.極重度",1,0)),IF($K449="部分工時",1,0),IF(基本工資設定!$B$3&gt;$L449,1,0)),1,0)</f>
        <v>0</v>
      </c>
      <c r="W449" s="19">
        <f>IF(AND($Q449,OR(IF($G449="1.輕度",1,0),IF($G449="2.中度",1,0)),IF($K449="全時",1,0),IF($L449&gt;=基本工資設定!$B$2,1,0)),1,0)</f>
        <v>0</v>
      </c>
      <c r="X449" s="19">
        <f>IF(AND($Q449,OR(IF($G449="1.輕度",1,0),IF($G449="2.中度",1,0)),IF($K449="全時",1,0),IF(基本工資設定!$B$2&gt;$L449,1,0)),1,0)</f>
        <v>0</v>
      </c>
      <c r="Y449" s="19">
        <f>IF(AND($Q449,OR(IF($G449="1.輕度",1,0),IF($G449="2.中度",1,0)),IF($K449="部分工時",1,0),IF($L449&gt;=基本工資設定!$B$2,1,0)),1,0)</f>
        <v>0</v>
      </c>
      <c r="Z449" s="19">
        <f>IF(AND($Q449,OR(IF($G449="1.輕度",1,0),IF($G449="2.中度",1,0)),IF($K449="部分工時",1,0),IF(AND(基本工資設定!$B$2&gt;$L449,$L449&gt;=基本工資設定!$B$3),1,0)),1,0)</f>
        <v>0</v>
      </c>
      <c r="AA449" s="19">
        <f>IF(AND($Q449,OR(IF($G449="1.輕度",1,0),IF($G449="2.中度",1,0)),IF($K449="部分工時",1,0),IF(基本工資設定!$B$3&gt;$L449,1,0)),1,0)</f>
        <v>0</v>
      </c>
    </row>
    <row r="450" spans="1:27" ht="14.25">
      <c r="A450" s="19">
        <f t="shared" si="5"/>
        <v>448</v>
      </c>
      <c r="B450" s="8"/>
      <c r="C450" s="8"/>
      <c r="D450" s="9"/>
      <c r="E450" s="8"/>
      <c r="F450" s="8"/>
      <c r="G450" s="8"/>
      <c r="H450" s="9"/>
      <c r="I450" s="9"/>
      <c r="J450" s="9"/>
      <c r="K450" s="8"/>
      <c r="L450" s="10"/>
      <c r="M450" s="19" t="b">
        <f t="shared" si="3"/>
        <v>0</v>
      </c>
      <c r="N450" s="19">
        <f>IF(AND($M450,IF($H450&lt;=DATE(身障定額檢核總表!$F$7,身障定額檢核總表!$F$8,1),1,0)),1,0)</f>
        <v>0</v>
      </c>
      <c r="O450" s="19">
        <f>IF(AND(ISBLANK($I450),$M450),1,IF($E450="1.公保",
IF($I450&gt;DATE(身障定額檢核總表!$F$7,身障定額檢核總表!$F$8,1),1,0),
IF($I450&gt;=DATE(身障定額檢核總表!$F$7,身障定額檢核總表!$F$8,1),1,0)))</f>
        <v>0</v>
      </c>
      <c r="P450" s="19">
        <f>IF(AND($M450,IF($J450&lt;=DATE(身障定額檢核總表!$F$7,身障定額檢核總表!$F$8,1),1,0)),1,0)</f>
        <v>0</v>
      </c>
      <c r="Q450" s="19">
        <f t="shared" si="4"/>
        <v>0</v>
      </c>
      <c r="R450" s="19">
        <f>IF(AND($Q450,OR(IF($G450="3.重度",1,0),IF($G450="4.極重度",1,0)),IF($K450="全時",1,0),IF($L450&gt;=基本工資設定!$B$2,1,0)),1,0)</f>
        <v>0</v>
      </c>
      <c r="S450" s="19">
        <f>IF(AND($Q450,OR(IF($G450="3.重度",1,0),IF($G450="4.極重度",1,0)),IF($K450="全時",1,0),IF(基本工資設定!$B$2&gt;$L450,1,0)),1,0)</f>
        <v>0</v>
      </c>
      <c r="T450" s="19">
        <f>IF(AND($Q450,OR(IF($G450="3.重度",1,0),IF($G450="4.極重度",1,0)),IF($K450="部分工時",1,0),IF($L450&gt;=基本工資設定!$B$2,1,0)),1,0)</f>
        <v>0</v>
      </c>
      <c r="U450" s="19">
        <f>IF(AND($Q450,OR(IF($G450="3.重度",1,0),IF($G450="4.極重度",1,0)),IF($K450="部分工時",1,0),IF(AND(基本工資設定!$B$2&gt;$L450,$L450&gt;=基本工資設定!$B$3),1,0)),1,0)</f>
        <v>0</v>
      </c>
      <c r="V450" s="19">
        <f>IF(AND($Q450,OR(IF($G450="3.重度",1,0),IF($G450="4.極重度",1,0)),IF($K450="部分工時",1,0),IF(基本工資設定!$B$3&gt;$L450,1,0)),1,0)</f>
        <v>0</v>
      </c>
      <c r="W450" s="19">
        <f>IF(AND($Q450,OR(IF($G450="1.輕度",1,0),IF($G450="2.中度",1,0)),IF($K450="全時",1,0),IF($L450&gt;=基本工資設定!$B$2,1,0)),1,0)</f>
        <v>0</v>
      </c>
      <c r="X450" s="19">
        <f>IF(AND($Q450,OR(IF($G450="1.輕度",1,0),IF($G450="2.中度",1,0)),IF($K450="全時",1,0),IF(基本工資設定!$B$2&gt;$L450,1,0)),1,0)</f>
        <v>0</v>
      </c>
      <c r="Y450" s="19">
        <f>IF(AND($Q450,OR(IF($G450="1.輕度",1,0),IF($G450="2.中度",1,0)),IF($K450="部分工時",1,0),IF($L450&gt;=基本工資設定!$B$2,1,0)),1,0)</f>
        <v>0</v>
      </c>
      <c r="Z450" s="19">
        <f>IF(AND($Q450,OR(IF($G450="1.輕度",1,0),IF($G450="2.中度",1,0)),IF($K450="部分工時",1,0),IF(AND(基本工資設定!$B$2&gt;$L450,$L450&gt;=基本工資設定!$B$3),1,0)),1,0)</f>
        <v>0</v>
      </c>
      <c r="AA450" s="19">
        <f>IF(AND($Q450,OR(IF($G450="1.輕度",1,0),IF($G450="2.中度",1,0)),IF($K450="部分工時",1,0),IF(基本工資設定!$B$3&gt;$L450,1,0)),1,0)</f>
        <v>0</v>
      </c>
    </row>
    <row r="451" spans="1:27" ht="14.25">
      <c r="A451" s="19">
        <f t="shared" si="5"/>
        <v>449</v>
      </c>
      <c r="B451" s="8"/>
      <c r="C451" s="8"/>
      <c r="D451" s="9"/>
      <c r="E451" s="8"/>
      <c r="F451" s="8"/>
      <c r="G451" s="8"/>
      <c r="H451" s="9"/>
      <c r="I451" s="9"/>
      <c r="J451" s="9"/>
      <c r="K451" s="8"/>
      <c r="L451" s="10"/>
      <c r="M451" s="19" t="b">
        <f t="shared" si="3"/>
        <v>0</v>
      </c>
      <c r="N451" s="19">
        <f>IF(AND($M451,IF($H451&lt;=DATE(身障定額檢核總表!$F$7,身障定額檢核總表!$F$8,1),1,0)),1,0)</f>
        <v>0</v>
      </c>
      <c r="O451" s="19">
        <f>IF(AND(ISBLANK($I451),$M451),1,IF($E451="1.公保",
IF($I451&gt;DATE(身障定額檢核總表!$F$7,身障定額檢核總表!$F$8,1),1,0),
IF($I451&gt;=DATE(身障定額檢核總表!$F$7,身障定額檢核總表!$F$8,1),1,0)))</f>
        <v>0</v>
      </c>
      <c r="P451" s="19">
        <f>IF(AND($M451,IF($J451&lt;=DATE(身障定額檢核總表!$F$7,身障定額檢核總表!$F$8,1),1,0)),1,0)</f>
        <v>0</v>
      </c>
      <c r="Q451" s="19">
        <f t="shared" si="4"/>
        <v>0</v>
      </c>
      <c r="R451" s="19">
        <f>IF(AND($Q451,OR(IF($G451="3.重度",1,0),IF($G451="4.極重度",1,0)),IF($K451="全時",1,0),IF($L451&gt;=基本工資設定!$B$2,1,0)),1,0)</f>
        <v>0</v>
      </c>
      <c r="S451" s="19">
        <f>IF(AND($Q451,OR(IF($G451="3.重度",1,0),IF($G451="4.極重度",1,0)),IF($K451="全時",1,0),IF(基本工資設定!$B$2&gt;$L451,1,0)),1,0)</f>
        <v>0</v>
      </c>
      <c r="T451" s="19">
        <f>IF(AND($Q451,OR(IF($G451="3.重度",1,0),IF($G451="4.極重度",1,0)),IF($K451="部分工時",1,0),IF($L451&gt;=基本工資設定!$B$2,1,0)),1,0)</f>
        <v>0</v>
      </c>
      <c r="U451" s="19">
        <f>IF(AND($Q451,OR(IF($G451="3.重度",1,0),IF($G451="4.極重度",1,0)),IF($K451="部分工時",1,0),IF(AND(基本工資設定!$B$2&gt;$L451,$L451&gt;=基本工資設定!$B$3),1,0)),1,0)</f>
        <v>0</v>
      </c>
      <c r="V451" s="19">
        <f>IF(AND($Q451,OR(IF($G451="3.重度",1,0),IF($G451="4.極重度",1,0)),IF($K451="部分工時",1,0),IF(基本工資設定!$B$3&gt;$L451,1,0)),1,0)</f>
        <v>0</v>
      </c>
      <c r="W451" s="19">
        <f>IF(AND($Q451,OR(IF($G451="1.輕度",1,0),IF($G451="2.中度",1,0)),IF($K451="全時",1,0),IF($L451&gt;=基本工資設定!$B$2,1,0)),1,0)</f>
        <v>0</v>
      </c>
      <c r="X451" s="19">
        <f>IF(AND($Q451,OR(IF($G451="1.輕度",1,0),IF($G451="2.中度",1,0)),IF($K451="全時",1,0),IF(基本工資設定!$B$2&gt;$L451,1,0)),1,0)</f>
        <v>0</v>
      </c>
      <c r="Y451" s="19">
        <f>IF(AND($Q451,OR(IF($G451="1.輕度",1,0),IF($G451="2.中度",1,0)),IF($K451="部分工時",1,0),IF($L451&gt;=基本工資設定!$B$2,1,0)),1,0)</f>
        <v>0</v>
      </c>
      <c r="Z451" s="19">
        <f>IF(AND($Q451,OR(IF($G451="1.輕度",1,0),IF($G451="2.中度",1,0)),IF($K451="部分工時",1,0),IF(AND(基本工資設定!$B$2&gt;$L451,$L451&gt;=基本工資設定!$B$3),1,0)),1,0)</f>
        <v>0</v>
      </c>
      <c r="AA451" s="19">
        <f>IF(AND($Q451,OR(IF($G451="1.輕度",1,0),IF($G451="2.中度",1,0)),IF($K451="部分工時",1,0),IF(基本工資設定!$B$3&gt;$L451,1,0)),1,0)</f>
        <v>0</v>
      </c>
    </row>
    <row r="452" spans="1:27" ht="14.25">
      <c r="A452" s="19">
        <f t="shared" si="5"/>
        <v>450</v>
      </c>
      <c r="B452" s="8"/>
      <c r="C452" s="8"/>
      <c r="D452" s="9"/>
      <c r="E452" s="8"/>
      <c r="F452" s="8"/>
      <c r="G452" s="8"/>
      <c r="H452" s="9"/>
      <c r="I452" s="9"/>
      <c r="J452" s="9"/>
      <c r="K452" s="8"/>
      <c r="L452" s="10"/>
      <c r="M452" s="19" t="b">
        <f t="shared" si="3"/>
        <v>0</v>
      </c>
      <c r="N452" s="19">
        <f>IF(AND($M452,IF($H452&lt;=DATE(身障定額檢核總表!$F$7,身障定額檢核總表!$F$8,1),1,0)),1,0)</f>
        <v>0</v>
      </c>
      <c r="O452" s="19">
        <f>IF(AND(ISBLANK($I452),$M452),1,IF($E452="1.公保",
IF($I452&gt;DATE(身障定額檢核總表!$F$7,身障定額檢核總表!$F$8,1),1,0),
IF($I452&gt;=DATE(身障定額檢核總表!$F$7,身障定額檢核總表!$F$8,1),1,0)))</f>
        <v>0</v>
      </c>
      <c r="P452" s="19">
        <f>IF(AND($M452,IF($J452&lt;=DATE(身障定額檢核總表!$F$7,身障定額檢核總表!$F$8,1),1,0)),1,0)</f>
        <v>0</v>
      </c>
      <c r="Q452" s="19">
        <f t="shared" si="4"/>
        <v>0</v>
      </c>
      <c r="R452" s="19">
        <f>IF(AND($Q452,OR(IF($G452="3.重度",1,0),IF($G452="4.極重度",1,0)),IF($K452="全時",1,0),IF($L452&gt;=基本工資設定!$B$2,1,0)),1,0)</f>
        <v>0</v>
      </c>
      <c r="S452" s="19">
        <f>IF(AND($Q452,OR(IF($G452="3.重度",1,0),IF($G452="4.極重度",1,0)),IF($K452="全時",1,0),IF(基本工資設定!$B$2&gt;$L452,1,0)),1,0)</f>
        <v>0</v>
      </c>
      <c r="T452" s="19">
        <f>IF(AND($Q452,OR(IF($G452="3.重度",1,0),IF($G452="4.極重度",1,0)),IF($K452="部分工時",1,0),IF($L452&gt;=基本工資設定!$B$2,1,0)),1,0)</f>
        <v>0</v>
      </c>
      <c r="U452" s="19">
        <f>IF(AND($Q452,OR(IF($G452="3.重度",1,0),IF($G452="4.極重度",1,0)),IF($K452="部分工時",1,0),IF(AND(基本工資設定!$B$2&gt;$L452,$L452&gt;=基本工資設定!$B$3),1,0)),1,0)</f>
        <v>0</v>
      </c>
      <c r="V452" s="19">
        <f>IF(AND($Q452,OR(IF($G452="3.重度",1,0),IF($G452="4.極重度",1,0)),IF($K452="部分工時",1,0),IF(基本工資設定!$B$3&gt;$L452,1,0)),1,0)</f>
        <v>0</v>
      </c>
      <c r="W452" s="19">
        <f>IF(AND($Q452,OR(IF($G452="1.輕度",1,0),IF($G452="2.中度",1,0)),IF($K452="全時",1,0),IF($L452&gt;=基本工資設定!$B$2,1,0)),1,0)</f>
        <v>0</v>
      </c>
      <c r="X452" s="19">
        <f>IF(AND($Q452,OR(IF($G452="1.輕度",1,0),IF($G452="2.中度",1,0)),IF($K452="全時",1,0),IF(基本工資設定!$B$2&gt;$L452,1,0)),1,0)</f>
        <v>0</v>
      </c>
      <c r="Y452" s="19">
        <f>IF(AND($Q452,OR(IF($G452="1.輕度",1,0),IF($G452="2.中度",1,0)),IF($K452="部分工時",1,0),IF($L452&gt;=基本工資設定!$B$2,1,0)),1,0)</f>
        <v>0</v>
      </c>
      <c r="Z452" s="19">
        <f>IF(AND($Q452,OR(IF($G452="1.輕度",1,0),IF($G452="2.中度",1,0)),IF($K452="部分工時",1,0),IF(AND(基本工資設定!$B$2&gt;$L452,$L452&gt;=基本工資設定!$B$3),1,0)),1,0)</f>
        <v>0</v>
      </c>
      <c r="AA452" s="19">
        <f>IF(AND($Q452,OR(IF($G452="1.輕度",1,0),IF($G452="2.中度",1,0)),IF($K452="部分工時",1,0),IF(基本工資設定!$B$3&gt;$L452,1,0)),1,0)</f>
        <v>0</v>
      </c>
    </row>
    <row r="453" spans="1:27" ht="14.25">
      <c r="A453" s="19">
        <f t="shared" si="5"/>
        <v>451</v>
      </c>
      <c r="B453" s="8"/>
      <c r="C453" s="8"/>
      <c r="D453" s="9"/>
      <c r="E453" s="8"/>
      <c r="F453" s="8"/>
      <c r="G453" s="8"/>
      <c r="H453" s="9"/>
      <c r="I453" s="9"/>
      <c r="J453" s="9"/>
      <c r="K453" s="8"/>
      <c r="L453" s="10"/>
      <c r="M453" s="19" t="b">
        <f t="shared" si="3"/>
        <v>0</v>
      </c>
      <c r="N453" s="19">
        <f>IF(AND($M453,IF($H453&lt;=DATE(身障定額檢核總表!$F$7,身障定額檢核總表!$F$8,1),1,0)),1,0)</f>
        <v>0</v>
      </c>
      <c r="O453" s="19">
        <f>IF(AND(ISBLANK($I453),$M453),1,IF($E453="1.公保",
IF($I453&gt;DATE(身障定額檢核總表!$F$7,身障定額檢核總表!$F$8,1),1,0),
IF($I453&gt;=DATE(身障定額檢核總表!$F$7,身障定額檢核總表!$F$8,1),1,0)))</f>
        <v>0</v>
      </c>
      <c r="P453" s="19">
        <f>IF(AND($M453,IF($J453&lt;=DATE(身障定額檢核總表!$F$7,身障定額檢核總表!$F$8,1),1,0)),1,0)</f>
        <v>0</v>
      </c>
      <c r="Q453" s="19">
        <f t="shared" si="4"/>
        <v>0</v>
      </c>
      <c r="R453" s="19">
        <f>IF(AND($Q453,OR(IF($G453="3.重度",1,0),IF($G453="4.極重度",1,0)),IF($K453="全時",1,0),IF($L453&gt;=基本工資設定!$B$2,1,0)),1,0)</f>
        <v>0</v>
      </c>
      <c r="S453" s="19">
        <f>IF(AND($Q453,OR(IF($G453="3.重度",1,0),IF($G453="4.極重度",1,0)),IF($K453="全時",1,0),IF(基本工資設定!$B$2&gt;$L453,1,0)),1,0)</f>
        <v>0</v>
      </c>
      <c r="T453" s="19">
        <f>IF(AND($Q453,OR(IF($G453="3.重度",1,0),IF($G453="4.極重度",1,0)),IF($K453="部分工時",1,0),IF($L453&gt;=基本工資設定!$B$2,1,0)),1,0)</f>
        <v>0</v>
      </c>
      <c r="U453" s="19">
        <f>IF(AND($Q453,OR(IF($G453="3.重度",1,0),IF($G453="4.極重度",1,0)),IF($K453="部分工時",1,0),IF(AND(基本工資設定!$B$2&gt;$L453,$L453&gt;=基本工資設定!$B$3),1,0)),1,0)</f>
        <v>0</v>
      </c>
      <c r="V453" s="19">
        <f>IF(AND($Q453,OR(IF($G453="3.重度",1,0),IF($G453="4.極重度",1,0)),IF($K453="部分工時",1,0),IF(基本工資設定!$B$3&gt;$L453,1,0)),1,0)</f>
        <v>0</v>
      </c>
      <c r="W453" s="19">
        <f>IF(AND($Q453,OR(IF($G453="1.輕度",1,0),IF($G453="2.中度",1,0)),IF($K453="全時",1,0),IF($L453&gt;=基本工資設定!$B$2,1,0)),1,0)</f>
        <v>0</v>
      </c>
      <c r="X453" s="19">
        <f>IF(AND($Q453,OR(IF($G453="1.輕度",1,0),IF($G453="2.中度",1,0)),IF($K453="全時",1,0),IF(基本工資設定!$B$2&gt;$L453,1,0)),1,0)</f>
        <v>0</v>
      </c>
      <c r="Y453" s="19">
        <f>IF(AND($Q453,OR(IF($G453="1.輕度",1,0),IF($G453="2.中度",1,0)),IF($K453="部分工時",1,0),IF($L453&gt;=基本工資設定!$B$2,1,0)),1,0)</f>
        <v>0</v>
      </c>
      <c r="Z453" s="19">
        <f>IF(AND($Q453,OR(IF($G453="1.輕度",1,0),IF($G453="2.中度",1,0)),IF($K453="部分工時",1,0),IF(AND(基本工資設定!$B$2&gt;$L453,$L453&gt;=基本工資設定!$B$3),1,0)),1,0)</f>
        <v>0</v>
      </c>
      <c r="AA453" s="19">
        <f>IF(AND($Q453,OR(IF($G453="1.輕度",1,0),IF($G453="2.中度",1,0)),IF($K453="部分工時",1,0),IF(基本工資設定!$B$3&gt;$L453,1,0)),1,0)</f>
        <v>0</v>
      </c>
    </row>
    <row r="454" spans="1:27" ht="14.25">
      <c r="A454" s="19">
        <f t="shared" si="5"/>
        <v>452</v>
      </c>
      <c r="B454" s="8"/>
      <c r="C454" s="8"/>
      <c r="D454" s="9"/>
      <c r="E454" s="8"/>
      <c r="F454" s="8"/>
      <c r="G454" s="8"/>
      <c r="H454" s="9"/>
      <c r="I454" s="9"/>
      <c r="J454" s="9"/>
      <c r="K454" s="8"/>
      <c r="L454" s="10"/>
      <c r="M454" s="19" t="b">
        <f t="shared" si="3"/>
        <v>0</v>
      </c>
      <c r="N454" s="19">
        <f>IF(AND($M454,IF($H454&lt;=DATE(身障定額檢核總表!$F$7,身障定額檢核總表!$F$8,1),1,0)),1,0)</f>
        <v>0</v>
      </c>
      <c r="O454" s="19">
        <f>IF(AND(ISBLANK($I454),$M454),1,IF($E454="1.公保",
IF($I454&gt;DATE(身障定額檢核總表!$F$7,身障定額檢核總表!$F$8,1),1,0),
IF($I454&gt;=DATE(身障定額檢核總表!$F$7,身障定額檢核總表!$F$8,1),1,0)))</f>
        <v>0</v>
      </c>
      <c r="P454" s="19">
        <f>IF(AND($M454,IF($J454&lt;=DATE(身障定額檢核總表!$F$7,身障定額檢核總表!$F$8,1),1,0)),1,0)</f>
        <v>0</v>
      </c>
      <c r="Q454" s="19">
        <f t="shared" si="4"/>
        <v>0</v>
      </c>
      <c r="R454" s="19">
        <f>IF(AND($Q454,OR(IF($G454="3.重度",1,0),IF($G454="4.極重度",1,0)),IF($K454="全時",1,0),IF($L454&gt;=基本工資設定!$B$2,1,0)),1,0)</f>
        <v>0</v>
      </c>
      <c r="S454" s="19">
        <f>IF(AND($Q454,OR(IF($G454="3.重度",1,0),IF($G454="4.極重度",1,0)),IF($K454="全時",1,0),IF(基本工資設定!$B$2&gt;$L454,1,0)),1,0)</f>
        <v>0</v>
      </c>
      <c r="T454" s="19">
        <f>IF(AND($Q454,OR(IF($G454="3.重度",1,0),IF($G454="4.極重度",1,0)),IF($K454="部分工時",1,0),IF($L454&gt;=基本工資設定!$B$2,1,0)),1,0)</f>
        <v>0</v>
      </c>
      <c r="U454" s="19">
        <f>IF(AND($Q454,OR(IF($G454="3.重度",1,0),IF($G454="4.極重度",1,0)),IF($K454="部分工時",1,0),IF(AND(基本工資設定!$B$2&gt;$L454,$L454&gt;=基本工資設定!$B$3),1,0)),1,0)</f>
        <v>0</v>
      </c>
      <c r="V454" s="19">
        <f>IF(AND($Q454,OR(IF($G454="3.重度",1,0),IF($G454="4.極重度",1,0)),IF($K454="部分工時",1,0),IF(基本工資設定!$B$3&gt;$L454,1,0)),1,0)</f>
        <v>0</v>
      </c>
      <c r="W454" s="19">
        <f>IF(AND($Q454,OR(IF($G454="1.輕度",1,0),IF($G454="2.中度",1,0)),IF($K454="全時",1,0),IF($L454&gt;=基本工資設定!$B$2,1,0)),1,0)</f>
        <v>0</v>
      </c>
      <c r="X454" s="19">
        <f>IF(AND($Q454,OR(IF($G454="1.輕度",1,0),IF($G454="2.中度",1,0)),IF($K454="全時",1,0),IF(基本工資設定!$B$2&gt;$L454,1,0)),1,0)</f>
        <v>0</v>
      </c>
      <c r="Y454" s="19">
        <f>IF(AND($Q454,OR(IF($G454="1.輕度",1,0),IF($G454="2.中度",1,0)),IF($K454="部分工時",1,0),IF($L454&gt;=基本工資設定!$B$2,1,0)),1,0)</f>
        <v>0</v>
      </c>
      <c r="Z454" s="19">
        <f>IF(AND($Q454,OR(IF($G454="1.輕度",1,0),IF($G454="2.中度",1,0)),IF($K454="部分工時",1,0),IF(AND(基本工資設定!$B$2&gt;$L454,$L454&gt;=基本工資設定!$B$3),1,0)),1,0)</f>
        <v>0</v>
      </c>
      <c r="AA454" s="19">
        <f>IF(AND($Q454,OR(IF($G454="1.輕度",1,0),IF($G454="2.中度",1,0)),IF($K454="部分工時",1,0),IF(基本工資設定!$B$3&gt;$L454,1,0)),1,0)</f>
        <v>0</v>
      </c>
    </row>
    <row r="455" spans="1:27" ht="14.25">
      <c r="A455" s="19">
        <f t="shared" si="5"/>
        <v>453</v>
      </c>
      <c r="B455" s="8"/>
      <c r="C455" s="8"/>
      <c r="D455" s="9"/>
      <c r="E455" s="8"/>
      <c r="F455" s="8"/>
      <c r="G455" s="8"/>
      <c r="H455" s="9"/>
      <c r="I455" s="9"/>
      <c r="J455" s="9"/>
      <c r="K455" s="8"/>
      <c r="L455" s="10"/>
      <c r="M455" s="19" t="b">
        <f t="shared" si="3"/>
        <v>0</v>
      </c>
      <c r="N455" s="19">
        <f>IF(AND($M455,IF($H455&lt;=DATE(身障定額檢核總表!$F$7,身障定額檢核總表!$F$8,1),1,0)),1,0)</f>
        <v>0</v>
      </c>
      <c r="O455" s="19">
        <f>IF(AND(ISBLANK($I455),$M455),1,IF($E455="1.公保",
IF($I455&gt;DATE(身障定額檢核總表!$F$7,身障定額檢核總表!$F$8,1),1,0),
IF($I455&gt;=DATE(身障定額檢核總表!$F$7,身障定額檢核總表!$F$8,1),1,0)))</f>
        <v>0</v>
      </c>
      <c r="P455" s="19">
        <f>IF(AND($M455,IF($J455&lt;=DATE(身障定額檢核總表!$F$7,身障定額檢核總表!$F$8,1),1,0)),1,0)</f>
        <v>0</v>
      </c>
      <c r="Q455" s="19">
        <f t="shared" si="4"/>
        <v>0</v>
      </c>
      <c r="R455" s="19">
        <f>IF(AND($Q455,OR(IF($G455="3.重度",1,0),IF($G455="4.極重度",1,0)),IF($K455="全時",1,0),IF($L455&gt;=基本工資設定!$B$2,1,0)),1,0)</f>
        <v>0</v>
      </c>
      <c r="S455" s="19">
        <f>IF(AND($Q455,OR(IF($G455="3.重度",1,0),IF($G455="4.極重度",1,0)),IF($K455="全時",1,0),IF(基本工資設定!$B$2&gt;$L455,1,0)),1,0)</f>
        <v>0</v>
      </c>
      <c r="T455" s="19">
        <f>IF(AND($Q455,OR(IF($G455="3.重度",1,0),IF($G455="4.極重度",1,0)),IF($K455="部分工時",1,0),IF($L455&gt;=基本工資設定!$B$2,1,0)),1,0)</f>
        <v>0</v>
      </c>
      <c r="U455" s="19">
        <f>IF(AND($Q455,OR(IF($G455="3.重度",1,0),IF($G455="4.極重度",1,0)),IF($K455="部分工時",1,0),IF(AND(基本工資設定!$B$2&gt;$L455,$L455&gt;=基本工資設定!$B$3),1,0)),1,0)</f>
        <v>0</v>
      </c>
      <c r="V455" s="19">
        <f>IF(AND($Q455,OR(IF($G455="3.重度",1,0),IF($G455="4.極重度",1,0)),IF($K455="部分工時",1,0),IF(基本工資設定!$B$3&gt;$L455,1,0)),1,0)</f>
        <v>0</v>
      </c>
      <c r="W455" s="19">
        <f>IF(AND($Q455,OR(IF($G455="1.輕度",1,0),IF($G455="2.中度",1,0)),IF($K455="全時",1,0),IF($L455&gt;=基本工資設定!$B$2,1,0)),1,0)</f>
        <v>0</v>
      </c>
      <c r="X455" s="19">
        <f>IF(AND($Q455,OR(IF($G455="1.輕度",1,0),IF($G455="2.中度",1,0)),IF($K455="全時",1,0),IF(基本工資設定!$B$2&gt;$L455,1,0)),1,0)</f>
        <v>0</v>
      </c>
      <c r="Y455" s="19">
        <f>IF(AND($Q455,OR(IF($G455="1.輕度",1,0),IF($G455="2.中度",1,0)),IF($K455="部分工時",1,0),IF($L455&gt;=基本工資設定!$B$2,1,0)),1,0)</f>
        <v>0</v>
      </c>
      <c r="Z455" s="19">
        <f>IF(AND($Q455,OR(IF($G455="1.輕度",1,0),IF($G455="2.中度",1,0)),IF($K455="部分工時",1,0),IF(AND(基本工資設定!$B$2&gt;$L455,$L455&gt;=基本工資設定!$B$3),1,0)),1,0)</f>
        <v>0</v>
      </c>
      <c r="AA455" s="19">
        <f>IF(AND($Q455,OR(IF($G455="1.輕度",1,0),IF($G455="2.中度",1,0)),IF($K455="部分工時",1,0),IF(基本工資設定!$B$3&gt;$L455,1,0)),1,0)</f>
        <v>0</v>
      </c>
    </row>
    <row r="456" spans="1:27" ht="14.25">
      <c r="A456" s="19">
        <f t="shared" si="5"/>
        <v>454</v>
      </c>
      <c r="B456" s="8"/>
      <c r="C456" s="8"/>
      <c r="D456" s="9"/>
      <c r="E456" s="8"/>
      <c r="F456" s="8"/>
      <c r="G456" s="8"/>
      <c r="H456" s="9"/>
      <c r="I456" s="9"/>
      <c r="J456" s="9"/>
      <c r="K456" s="8"/>
      <c r="L456" s="10"/>
      <c r="M456" s="19" t="b">
        <f t="shared" si="3"/>
        <v>0</v>
      </c>
      <c r="N456" s="19">
        <f>IF(AND($M456,IF($H456&lt;=DATE(身障定額檢核總表!$F$7,身障定額檢核總表!$F$8,1),1,0)),1,0)</f>
        <v>0</v>
      </c>
      <c r="O456" s="19">
        <f>IF(AND(ISBLANK($I456),$M456),1,IF($E456="1.公保",
IF($I456&gt;DATE(身障定額檢核總表!$F$7,身障定額檢核總表!$F$8,1),1,0),
IF($I456&gt;=DATE(身障定額檢核總表!$F$7,身障定額檢核總表!$F$8,1),1,0)))</f>
        <v>0</v>
      </c>
      <c r="P456" s="19">
        <f>IF(AND($M456,IF($J456&lt;=DATE(身障定額檢核總表!$F$7,身障定額檢核總表!$F$8,1),1,0)),1,0)</f>
        <v>0</v>
      </c>
      <c r="Q456" s="19">
        <f t="shared" si="4"/>
        <v>0</v>
      </c>
      <c r="R456" s="19">
        <f>IF(AND($Q456,OR(IF($G456="3.重度",1,0),IF($G456="4.極重度",1,0)),IF($K456="全時",1,0),IF($L456&gt;=基本工資設定!$B$2,1,0)),1,0)</f>
        <v>0</v>
      </c>
      <c r="S456" s="19">
        <f>IF(AND($Q456,OR(IF($G456="3.重度",1,0),IF($G456="4.極重度",1,0)),IF($K456="全時",1,0),IF(基本工資設定!$B$2&gt;$L456,1,0)),1,0)</f>
        <v>0</v>
      </c>
      <c r="T456" s="19">
        <f>IF(AND($Q456,OR(IF($G456="3.重度",1,0),IF($G456="4.極重度",1,0)),IF($K456="部分工時",1,0),IF($L456&gt;=基本工資設定!$B$2,1,0)),1,0)</f>
        <v>0</v>
      </c>
      <c r="U456" s="19">
        <f>IF(AND($Q456,OR(IF($G456="3.重度",1,0),IF($G456="4.極重度",1,0)),IF($K456="部分工時",1,0),IF(AND(基本工資設定!$B$2&gt;$L456,$L456&gt;=基本工資設定!$B$3),1,0)),1,0)</f>
        <v>0</v>
      </c>
      <c r="V456" s="19">
        <f>IF(AND($Q456,OR(IF($G456="3.重度",1,0),IF($G456="4.極重度",1,0)),IF($K456="部分工時",1,0),IF(基本工資設定!$B$3&gt;$L456,1,0)),1,0)</f>
        <v>0</v>
      </c>
      <c r="W456" s="19">
        <f>IF(AND($Q456,OR(IF($G456="1.輕度",1,0),IF($G456="2.中度",1,0)),IF($K456="全時",1,0),IF($L456&gt;=基本工資設定!$B$2,1,0)),1,0)</f>
        <v>0</v>
      </c>
      <c r="X456" s="19">
        <f>IF(AND($Q456,OR(IF($G456="1.輕度",1,0),IF($G456="2.中度",1,0)),IF($K456="全時",1,0),IF(基本工資設定!$B$2&gt;$L456,1,0)),1,0)</f>
        <v>0</v>
      </c>
      <c r="Y456" s="19">
        <f>IF(AND($Q456,OR(IF($G456="1.輕度",1,0),IF($G456="2.中度",1,0)),IF($K456="部分工時",1,0),IF($L456&gt;=基本工資設定!$B$2,1,0)),1,0)</f>
        <v>0</v>
      </c>
      <c r="Z456" s="19">
        <f>IF(AND($Q456,OR(IF($G456="1.輕度",1,0),IF($G456="2.中度",1,0)),IF($K456="部分工時",1,0),IF(AND(基本工資設定!$B$2&gt;$L456,$L456&gt;=基本工資設定!$B$3),1,0)),1,0)</f>
        <v>0</v>
      </c>
      <c r="AA456" s="19">
        <f>IF(AND($Q456,OR(IF($G456="1.輕度",1,0),IF($G456="2.中度",1,0)),IF($K456="部分工時",1,0),IF(基本工資設定!$B$3&gt;$L456,1,0)),1,0)</f>
        <v>0</v>
      </c>
    </row>
    <row r="457" spans="1:27" ht="14.25">
      <c r="A457" s="19">
        <f t="shared" si="5"/>
        <v>455</v>
      </c>
      <c r="B457" s="8"/>
      <c r="C457" s="8"/>
      <c r="D457" s="9"/>
      <c r="E457" s="8"/>
      <c r="F457" s="8"/>
      <c r="G457" s="8"/>
      <c r="H457" s="9"/>
      <c r="I457" s="9"/>
      <c r="J457" s="9"/>
      <c r="K457" s="8"/>
      <c r="L457" s="10"/>
      <c r="M457" s="19" t="b">
        <f t="shared" si="3"/>
        <v>0</v>
      </c>
      <c r="N457" s="19">
        <f>IF(AND($M457,IF($H457&lt;=DATE(身障定額檢核總表!$F$7,身障定額檢核總表!$F$8,1),1,0)),1,0)</f>
        <v>0</v>
      </c>
      <c r="O457" s="19">
        <f>IF(AND(ISBLANK($I457),$M457),1,IF($E457="1.公保",
IF($I457&gt;DATE(身障定額檢核總表!$F$7,身障定額檢核總表!$F$8,1),1,0),
IF($I457&gt;=DATE(身障定額檢核總表!$F$7,身障定額檢核總表!$F$8,1),1,0)))</f>
        <v>0</v>
      </c>
      <c r="P457" s="19">
        <f>IF(AND($M457,IF($J457&lt;=DATE(身障定額檢核總表!$F$7,身障定額檢核總表!$F$8,1),1,0)),1,0)</f>
        <v>0</v>
      </c>
      <c r="Q457" s="19">
        <f t="shared" si="4"/>
        <v>0</v>
      </c>
      <c r="R457" s="19">
        <f>IF(AND($Q457,OR(IF($G457="3.重度",1,0),IF($G457="4.極重度",1,0)),IF($K457="全時",1,0),IF($L457&gt;=基本工資設定!$B$2,1,0)),1,0)</f>
        <v>0</v>
      </c>
      <c r="S457" s="19">
        <f>IF(AND($Q457,OR(IF($G457="3.重度",1,0),IF($G457="4.極重度",1,0)),IF($K457="全時",1,0),IF(基本工資設定!$B$2&gt;$L457,1,0)),1,0)</f>
        <v>0</v>
      </c>
      <c r="T457" s="19">
        <f>IF(AND($Q457,OR(IF($G457="3.重度",1,0),IF($G457="4.極重度",1,0)),IF($K457="部分工時",1,0),IF($L457&gt;=基本工資設定!$B$2,1,0)),1,0)</f>
        <v>0</v>
      </c>
      <c r="U457" s="19">
        <f>IF(AND($Q457,OR(IF($G457="3.重度",1,0),IF($G457="4.極重度",1,0)),IF($K457="部分工時",1,0),IF(AND(基本工資設定!$B$2&gt;$L457,$L457&gt;=基本工資設定!$B$3),1,0)),1,0)</f>
        <v>0</v>
      </c>
      <c r="V457" s="19">
        <f>IF(AND($Q457,OR(IF($G457="3.重度",1,0),IF($G457="4.極重度",1,0)),IF($K457="部分工時",1,0),IF(基本工資設定!$B$3&gt;$L457,1,0)),1,0)</f>
        <v>0</v>
      </c>
      <c r="W457" s="19">
        <f>IF(AND($Q457,OR(IF($G457="1.輕度",1,0),IF($G457="2.中度",1,0)),IF($K457="全時",1,0),IF($L457&gt;=基本工資設定!$B$2,1,0)),1,0)</f>
        <v>0</v>
      </c>
      <c r="X457" s="19">
        <f>IF(AND($Q457,OR(IF($G457="1.輕度",1,0),IF($G457="2.中度",1,0)),IF($K457="全時",1,0),IF(基本工資設定!$B$2&gt;$L457,1,0)),1,0)</f>
        <v>0</v>
      </c>
      <c r="Y457" s="19">
        <f>IF(AND($Q457,OR(IF($G457="1.輕度",1,0),IF($G457="2.中度",1,0)),IF($K457="部分工時",1,0),IF($L457&gt;=基本工資設定!$B$2,1,0)),1,0)</f>
        <v>0</v>
      </c>
      <c r="Z457" s="19">
        <f>IF(AND($Q457,OR(IF($G457="1.輕度",1,0),IF($G457="2.中度",1,0)),IF($K457="部分工時",1,0),IF(AND(基本工資設定!$B$2&gt;$L457,$L457&gt;=基本工資設定!$B$3),1,0)),1,0)</f>
        <v>0</v>
      </c>
      <c r="AA457" s="19">
        <f>IF(AND($Q457,OR(IF($G457="1.輕度",1,0),IF($G457="2.中度",1,0)),IF($K457="部分工時",1,0),IF(基本工資設定!$B$3&gt;$L457,1,0)),1,0)</f>
        <v>0</v>
      </c>
    </row>
    <row r="458" spans="1:27" ht="14.25">
      <c r="A458" s="19">
        <f t="shared" si="5"/>
        <v>456</v>
      </c>
      <c r="B458" s="8"/>
      <c r="C458" s="8"/>
      <c r="D458" s="9"/>
      <c r="E458" s="8"/>
      <c r="F458" s="8"/>
      <c r="G458" s="8"/>
      <c r="H458" s="9"/>
      <c r="I458" s="9"/>
      <c r="J458" s="9"/>
      <c r="K458" s="8"/>
      <c r="L458" s="10"/>
      <c r="M458" s="19" t="b">
        <f t="shared" si="3"/>
        <v>0</v>
      </c>
      <c r="N458" s="19">
        <f>IF(AND($M458,IF($H458&lt;=DATE(身障定額檢核總表!$F$7,身障定額檢核總表!$F$8,1),1,0)),1,0)</f>
        <v>0</v>
      </c>
      <c r="O458" s="19">
        <f>IF(AND(ISBLANK($I458),$M458),1,IF($E458="1.公保",
IF($I458&gt;DATE(身障定額檢核總表!$F$7,身障定額檢核總表!$F$8,1),1,0),
IF($I458&gt;=DATE(身障定額檢核總表!$F$7,身障定額檢核總表!$F$8,1),1,0)))</f>
        <v>0</v>
      </c>
      <c r="P458" s="19">
        <f>IF(AND($M458,IF($J458&lt;=DATE(身障定額檢核總表!$F$7,身障定額檢核總表!$F$8,1),1,0)),1,0)</f>
        <v>0</v>
      </c>
      <c r="Q458" s="19">
        <f t="shared" si="4"/>
        <v>0</v>
      </c>
      <c r="R458" s="19">
        <f>IF(AND($Q458,OR(IF($G458="3.重度",1,0),IF($G458="4.極重度",1,0)),IF($K458="全時",1,0),IF($L458&gt;=基本工資設定!$B$2,1,0)),1,0)</f>
        <v>0</v>
      </c>
      <c r="S458" s="19">
        <f>IF(AND($Q458,OR(IF($G458="3.重度",1,0),IF($G458="4.極重度",1,0)),IF($K458="全時",1,0),IF(基本工資設定!$B$2&gt;$L458,1,0)),1,0)</f>
        <v>0</v>
      </c>
      <c r="T458" s="19">
        <f>IF(AND($Q458,OR(IF($G458="3.重度",1,0),IF($G458="4.極重度",1,0)),IF($K458="部分工時",1,0),IF($L458&gt;=基本工資設定!$B$2,1,0)),1,0)</f>
        <v>0</v>
      </c>
      <c r="U458" s="19">
        <f>IF(AND($Q458,OR(IF($G458="3.重度",1,0),IF($G458="4.極重度",1,0)),IF($K458="部分工時",1,0),IF(AND(基本工資設定!$B$2&gt;$L458,$L458&gt;=基本工資設定!$B$3),1,0)),1,0)</f>
        <v>0</v>
      </c>
      <c r="V458" s="19">
        <f>IF(AND($Q458,OR(IF($G458="3.重度",1,0),IF($G458="4.極重度",1,0)),IF($K458="部分工時",1,0),IF(基本工資設定!$B$3&gt;$L458,1,0)),1,0)</f>
        <v>0</v>
      </c>
      <c r="W458" s="19">
        <f>IF(AND($Q458,OR(IF($G458="1.輕度",1,0),IF($G458="2.中度",1,0)),IF($K458="全時",1,0),IF($L458&gt;=基本工資設定!$B$2,1,0)),1,0)</f>
        <v>0</v>
      </c>
      <c r="X458" s="19">
        <f>IF(AND($Q458,OR(IF($G458="1.輕度",1,0),IF($G458="2.中度",1,0)),IF($K458="全時",1,0),IF(基本工資設定!$B$2&gt;$L458,1,0)),1,0)</f>
        <v>0</v>
      </c>
      <c r="Y458" s="19">
        <f>IF(AND($Q458,OR(IF($G458="1.輕度",1,0),IF($G458="2.中度",1,0)),IF($K458="部分工時",1,0),IF($L458&gt;=基本工資設定!$B$2,1,0)),1,0)</f>
        <v>0</v>
      </c>
      <c r="Z458" s="19">
        <f>IF(AND($Q458,OR(IF($G458="1.輕度",1,0),IF($G458="2.中度",1,0)),IF($K458="部分工時",1,0),IF(AND(基本工資設定!$B$2&gt;$L458,$L458&gt;=基本工資設定!$B$3),1,0)),1,0)</f>
        <v>0</v>
      </c>
      <c r="AA458" s="19">
        <f>IF(AND($Q458,OR(IF($G458="1.輕度",1,0),IF($G458="2.中度",1,0)),IF($K458="部分工時",1,0),IF(基本工資設定!$B$3&gt;$L458,1,0)),1,0)</f>
        <v>0</v>
      </c>
    </row>
    <row r="459" spans="1:27" ht="14.25">
      <c r="A459" s="19">
        <f t="shared" si="5"/>
        <v>457</v>
      </c>
      <c r="B459" s="8"/>
      <c r="C459" s="8"/>
      <c r="D459" s="9"/>
      <c r="E459" s="8"/>
      <c r="F459" s="8"/>
      <c r="G459" s="8"/>
      <c r="H459" s="9"/>
      <c r="I459" s="9"/>
      <c r="J459" s="9"/>
      <c r="K459" s="8"/>
      <c r="L459" s="10"/>
      <c r="M459" s="19" t="b">
        <f t="shared" si="3"/>
        <v>0</v>
      </c>
      <c r="N459" s="19">
        <f>IF(AND($M459,IF($H459&lt;=DATE(身障定額檢核總表!$F$7,身障定額檢核總表!$F$8,1),1,0)),1,0)</f>
        <v>0</v>
      </c>
      <c r="O459" s="19">
        <f>IF(AND(ISBLANK($I459),$M459),1,IF($E459="1.公保",
IF($I459&gt;DATE(身障定額檢核總表!$F$7,身障定額檢核總表!$F$8,1),1,0),
IF($I459&gt;=DATE(身障定額檢核總表!$F$7,身障定額檢核總表!$F$8,1),1,0)))</f>
        <v>0</v>
      </c>
      <c r="P459" s="19">
        <f>IF(AND($M459,IF($J459&lt;=DATE(身障定額檢核總表!$F$7,身障定額檢核總表!$F$8,1),1,0)),1,0)</f>
        <v>0</v>
      </c>
      <c r="Q459" s="19">
        <f t="shared" si="4"/>
        <v>0</v>
      </c>
      <c r="R459" s="19">
        <f>IF(AND($Q459,OR(IF($G459="3.重度",1,0),IF($G459="4.極重度",1,0)),IF($K459="全時",1,0),IF($L459&gt;=基本工資設定!$B$2,1,0)),1,0)</f>
        <v>0</v>
      </c>
      <c r="S459" s="19">
        <f>IF(AND($Q459,OR(IF($G459="3.重度",1,0),IF($G459="4.極重度",1,0)),IF($K459="全時",1,0),IF(基本工資設定!$B$2&gt;$L459,1,0)),1,0)</f>
        <v>0</v>
      </c>
      <c r="T459" s="19">
        <f>IF(AND($Q459,OR(IF($G459="3.重度",1,0),IF($G459="4.極重度",1,0)),IF($K459="部分工時",1,0),IF($L459&gt;=基本工資設定!$B$2,1,0)),1,0)</f>
        <v>0</v>
      </c>
      <c r="U459" s="19">
        <f>IF(AND($Q459,OR(IF($G459="3.重度",1,0),IF($G459="4.極重度",1,0)),IF($K459="部分工時",1,0),IF(AND(基本工資設定!$B$2&gt;$L459,$L459&gt;=基本工資設定!$B$3),1,0)),1,0)</f>
        <v>0</v>
      </c>
      <c r="V459" s="19">
        <f>IF(AND($Q459,OR(IF($G459="3.重度",1,0),IF($G459="4.極重度",1,0)),IF($K459="部分工時",1,0),IF(基本工資設定!$B$3&gt;$L459,1,0)),1,0)</f>
        <v>0</v>
      </c>
      <c r="W459" s="19">
        <f>IF(AND($Q459,OR(IF($G459="1.輕度",1,0),IF($G459="2.中度",1,0)),IF($K459="全時",1,0),IF($L459&gt;=基本工資設定!$B$2,1,0)),1,0)</f>
        <v>0</v>
      </c>
      <c r="X459" s="19">
        <f>IF(AND($Q459,OR(IF($G459="1.輕度",1,0),IF($G459="2.中度",1,0)),IF($K459="全時",1,0),IF(基本工資設定!$B$2&gt;$L459,1,0)),1,0)</f>
        <v>0</v>
      </c>
      <c r="Y459" s="19">
        <f>IF(AND($Q459,OR(IF($G459="1.輕度",1,0),IF($G459="2.中度",1,0)),IF($K459="部分工時",1,0),IF($L459&gt;=基本工資設定!$B$2,1,0)),1,0)</f>
        <v>0</v>
      </c>
      <c r="Z459" s="19">
        <f>IF(AND($Q459,OR(IF($G459="1.輕度",1,0),IF($G459="2.中度",1,0)),IF($K459="部分工時",1,0),IF(AND(基本工資設定!$B$2&gt;$L459,$L459&gt;=基本工資設定!$B$3),1,0)),1,0)</f>
        <v>0</v>
      </c>
      <c r="AA459" s="19">
        <f>IF(AND($Q459,OR(IF($G459="1.輕度",1,0),IF($G459="2.中度",1,0)),IF($K459="部分工時",1,0),IF(基本工資設定!$B$3&gt;$L459,1,0)),1,0)</f>
        <v>0</v>
      </c>
    </row>
    <row r="460" spans="1:27" ht="14.25">
      <c r="A460" s="19">
        <f t="shared" si="5"/>
        <v>458</v>
      </c>
      <c r="B460" s="8"/>
      <c r="C460" s="8"/>
      <c r="D460" s="9"/>
      <c r="E460" s="8"/>
      <c r="F460" s="8"/>
      <c r="G460" s="8"/>
      <c r="H460" s="9"/>
      <c r="I460" s="9"/>
      <c r="J460" s="9"/>
      <c r="K460" s="8"/>
      <c r="L460" s="10"/>
      <c r="M460" s="19" t="b">
        <f t="shared" si="3"/>
        <v>0</v>
      </c>
      <c r="N460" s="19">
        <f>IF(AND($M460,IF($H460&lt;=DATE(身障定額檢核總表!$F$7,身障定額檢核總表!$F$8,1),1,0)),1,0)</f>
        <v>0</v>
      </c>
      <c r="O460" s="19">
        <f>IF(AND(ISBLANK($I460),$M460),1,IF($E460="1.公保",
IF($I460&gt;DATE(身障定額檢核總表!$F$7,身障定額檢核總表!$F$8,1),1,0),
IF($I460&gt;=DATE(身障定額檢核總表!$F$7,身障定額檢核總表!$F$8,1),1,0)))</f>
        <v>0</v>
      </c>
      <c r="P460" s="19">
        <f>IF(AND($M460,IF($J460&lt;=DATE(身障定額檢核總表!$F$7,身障定額檢核總表!$F$8,1),1,0)),1,0)</f>
        <v>0</v>
      </c>
      <c r="Q460" s="19">
        <f t="shared" si="4"/>
        <v>0</v>
      </c>
      <c r="R460" s="19">
        <f>IF(AND($Q460,OR(IF($G460="3.重度",1,0),IF($G460="4.極重度",1,0)),IF($K460="全時",1,0),IF($L460&gt;=基本工資設定!$B$2,1,0)),1,0)</f>
        <v>0</v>
      </c>
      <c r="S460" s="19">
        <f>IF(AND($Q460,OR(IF($G460="3.重度",1,0),IF($G460="4.極重度",1,0)),IF($K460="全時",1,0),IF(基本工資設定!$B$2&gt;$L460,1,0)),1,0)</f>
        <v>0</v>
      </c>
      <c r="T460" s="19">
        <f>IF(AND($Q460,OR(IF($G460="3.重度",1,0),IF($G460="4.極重度",1,0)),IF($K460="部分工時",1,0),IF($L460&gt;=基本工資設定!$B$2,1,0)),1,0)</f>
        <v>0</v>
      </c>
      <c r="U460" s="19">
        <f>IF(AND($Q460,OR(IF($G460="3.重度",1,0),IF($G460="4.極重度",1,0)),IF($K460="部分工時",1,0),IF(AND(基本工資設定!$B$2&gt;$L460,$L460&gt;=基本工資設定!$B$3),1,0)),1,0)</f>
        <v>0</v>
      </c>
      <c r="V460" s="19">
        <f>IF(AND($Q460,OR(IF($G460="3.重度",1,0),IF($G460="4.極重度",1,0)),IF($K460="部分工時",1,0),IF(基本工資設定!$B$3&gt;$L460,1,0)),1,0)</f>
        <v>0</v>
      </c>
      <c r="W460" s="19">
        <f>IF(AND($Q460,OR(IF($G460="1.輕度",1,0),IF($G460="2.中度",1,0)),IF($K460="全時",1,0),IF($L460&gt;=基本工資設定!$B$2,1,0)),1,0)</f>
        <v>0</v>
      </c>
      <c r="X460" s="19">
        <f>IF(AND($Q460,OR(IF($G460="1.輕度",1,0),IF($G460="2.中度",1,0)),IF($K460="全時",1,0),IF(基本工資設定!$B$2&gt;$L460,1,0)),1,0)</f>
        <v>0</v>
      </c>
      <c r="Y460" s="19">
        <f>IF(AND($Q460,OR(IF($G460="1.輕度",1,0),IF($G460="2.中度",1,0)),IF($K460="部分工時",1,0),IF($L460&gt;=基本工資設定!$B$2,1,0)),1,0)</f>
        <v>0</v>
      </c>
      <c r="Z460" s="19">
        <f>IF(AND($Q460,OR(IF($G460="1.輕度",1,0),IF($G460="2.中度",1,0)),IF($K460="部分工時",1,0),IF(AND(基本工資設定!$B$2&gt;$L460,$L460&gt;=基本工資設定!$B$3),1,0)),1,0)</f>
        <v>0</v>
      </c>
      <c r="AA460" s="19">
        <f>IF(AND($Q460,OR(IF($G460="1.輕度",1,0),IF($G460="2.中度",1,0)),IF($K460="部分工時",1,0),IF(基本工資設定!$B$3&gt;$L460,1,0)),1,0)</f>
        <v>0</v>
      </c>
    </row>
    <row r="461" spans="1:27" ht="14.25">
      <c r="A461" s="19">
        <f t="shared" si="5"/>
        <v>459</v>
      </c>
      <c r="B461" s="8"/>
      <c r="C461" s="8"/>
      <c r="D461" s="9"/>
      <c r="E461" s="8"/>
      <c r="F461" s="8"/>
      <c r="G461" s="8"/>
      <c r="H461" s="9"/>
      <c r="I461" s="9"/>
      <c r="J461" s="9"/>
      <c r="K461" s="8"/>
      <c r="L461" s="10"/>
      <c r="M461" s="19" t="b">
        <f t="shared" si="3"/>
        <v>0</v>
      </c>
      <c r="N461" s="19">
        <f>IF(AND($M461,IF($H461&lt;=DATE(身障定額檢核總表!$F$7,身障定額檢核總表!$F$8,1),1,0)),1,0)</f>
        <v>0</v>
      </c>
      <c r="O461" s="19">
        <f>IF(AND(ISBLANK($I461),$M461),1,IF($E461="1.公保",
IF($I461&gt;DATE(身障定額檢核總表!$F$7,身障定額檢核總表!$F$8,1),1,0),
IF($I461&gt;=DATE(身障定額檢核總表!$F$7,身障定額檢核總表!$F$8,1),1,0)))</f>
        <v>0</v>
      </c>
      <c r="P461" s="19">
        <f>IF(AND($M461,IF($J461&lt;=DATE(身障定額檢核總表!$F$7,身障定額檢核總表!$F$8,1),1,0)),1,0)</f>
        <v>0</v>
      </c>
      <c r="Q461" s="19">
        <f t="shared" si="4"/>
        <v>0</v>
      </c>
      <c r="R461" s="19">
        <f>IF(AND($Q461,OR(IF($G461="3.重度",1,0),IF($G461="4.極重度",1,0)),IF($K461="全時",1,0),IF($L461&gt;=基本工資設定!$B$2,1,0)),1,0)</f>
        <v>0</v>
      </c>
      <c r="S461" s="19">
        <f>IF(AND($Q461,OR(IF($G461="3.重度",1,0),IF($G461="4.極重度",1,0)),IF($K461="全時",1,0),IF(基本工資設定!$B$2&gt;$L461,1,0)),1,0)</f>
        <v>0</v>
      </c>
      <c r="T461" s="19">
        <f>IF(AND($Q461,OR(IF($G461="3.重度",1,0),IF($G461="4.極重度",1,0)),IF($K461="部分工時",1,0),IF($L461&gt;=基本工資設定!$B$2,1,0)),1,0)</f>
        <v>0</v>
      </c>
      <c r="U461" s="19">
        <f>IF(AND($Q461,OR(IF($G461="3.重度",1,0),IF($G461="4.極重度",1,0)),IF($K461="部分工時",1,0),IF(AND(基本工資設定!$B$2&gt;$L461,$L461&gt;=基本工資設定!$B$3),1,0)),1,0)</f>
        <v>0</v>
      </c>
      <c r="V461" s="19">
        <f>IF(AND($Q461,OR(IF($G461="3.重度",1,0),IF($G461="4.極重度",1,0)),IF($K461="部分工時",1,0),IF(基本工資設定!$B$3&gt;$L461,1,0)),1,0)</f>
        <v>0</v>
      </c>
      <c r="W461" s="19">
        <f>IF(AND($Q461,OR(IF($G461="1.輕度",1,0),IF($G461="2.中度",1,0)),IF($K461="全時",1,0),IF($L461&gt;=基本工資設定!$B$2,1,0)),1,0)</f>
        <v>0</v>
      </c>
      <c r="X461" s="19">
        <f>IF(AND($Q461,OR(IF($G461="1.輕度",1,0),IF($G461="2.中度",1,0)),IF($K461="全時",1,0),IF(基本工資設定!$B$2&gt;$L461,1,0)),1,0)</f>
        <v>0</v>
      </c>
      <c r="Y461" s="19">
        <f>IF(AND($Q461,OR(IF($G461="1.輕度",1,0),IF($G461="2.中度",1,0)),IF($K461="部分工時",1,0),IF($L461&gt;=基本工資設定!$B$2,1,0)),1,0)</f>
        <v>0</v>
      </c>
      <c r="Z461" s="19">
        <f>IF(AND($Q461,OR(IF($G461="1.輕度",1,0),IF($G461="2.中度",1,0)),IF($K461="部分工時",1,0),IF(AND(基本工資設定!$B$2&gt;$L461,$L461&gt;=基本工資設定!$B$3),1,0)),1,0)</f>
        <v>0</v>
      </c>
      <c r="AA461" s="19">
        <f>IF(AND($Q461,OR(IF($G461="1.輕度",1,0),IF($G461="2.中度",1,0)),IF($K461="部分工時",1,0),IF(基本工資設定!$B$3&gt;$L461,1,0)),1,0)</f>
        <v>0</v>
      </c>
    </row>
    <row r="462" spans="1:27" ht="14.25">
      <c r="A462" s="19">
        <f t="shared" si="5"/>
        <v>460</v>
      </c>
      <c r="B462" s="8"/>
      <c r="C462" s="8"/>
      <c r="D462" s="9"/>
      <c r="E462" s="8"/>
      <c r="F462" s="8"/>
      <c r="G462" s="8"/>
      <c r="H462" s="9"/>
      <c r="I462" s="9"/>
      <c r="J462" s="9"/>
      <c r="K462" s="8"/>
      <c r="L462" s="10"/>
      <c r="M462" s="19" t="b">
        <f t="shared" si="3"/>
        <v>0</v>
      </c>
      <c r="N462" s="19">
        <f>IF(AND($M462,IF($H462&lt;=DATE(身障定額檢核總表!$F$7,身障定額檢核總表!$F$8,1),1,0)),1,0)</f>
        <v>0</v>
      </c>
      <c r="O462" s="19">
        <f>IF(AND(ISBLANK($I462),$M462),1,IF($E462="1.公保",
IF($I462&gt;DATE(身障定額檢核總表!$F$7,身障定額檢核總表!$F$8,1),1,0),
IF($I462&gt;=DATE(身障定額檢核總表!$F$7,身障定額檢核總表!$F$8,1),1,0)))</f>
        <v>0</v>
      </c>
      <c r="P462" s="19">
        <f>IF(AND($M462,IF($J462&lt;=DATE(身障定額檢核總表!$F$7,身障定額檢核總表!$F$8,1),1,0)),1,0)</f>
        <v>0</v>
      </c>
      <c r="Q462" s="19">
        <f t="shared" si="4"/>
        <v>0</v>
      </c>
      <c r="R462" s="19">
        <f>IF(AND($Q462,OR(IF($G462="3.重度",1,0),IF($G462="4.極重度",1,0)),IF($K462="全時",1,0),IF($L462&gt;=基本工資設定!$B$2,1,0)),1,0)</f>
        <v>0</v>
      </c>
      <c r="S462" s="19">
        <f>IF(AND($Q462,OR(IF($G462="3.重度",1,0),IF($G462="4.極重度",1,0)),IF($K462="全時",1,0),IF(基本工資設定!$B$2&gt;$L462,1,0)),1,0)</f>
        <v>0</v>
      </c>
      <c r="T462" s="19">
        <f>IF(AND($Q462,OR(IF($G462="3.重度",1,0),IF($G462="4.極重度",1,0)),IF($K462="部分工時",1,0),IF($L462&gt;=基本工資設定!$B$2,1,0)),1,0)</f>
        <v>0</v>
      </c>
      <c r="U462" s="19">
        <f>IF(AND($Q462,OR(IF($G462="3.重度",1,0),IF($G462="4.極重度",1,0)),IF($K462="部分工時",1,0),IF(AND(基本工資設定!$B$2&gt;$L462,$L462&gt;=基本工資設定!$B$3),1,0)),1,0)</f>
        <v>0</v>
      </c>
      <c r="V462" s="19">
        <f>IF(AND($Q462,OR(IF($G462="3.重度",1,0),IF($G462="4.極重度",1,0)),IF($K462="部分工時",1,0),IF(基本工資設定!$B$3&gt;$L462,1,0)),1,0)</f>
        <v>0</v>
      </c>
      <c r="W462" s="19">
        <f>IF(AND($Q462,OR(IF($G462="1.輕度",1,0),IF($G462="2.中度",1,0)),IF($K462="全時",1,0),IF($L462&gt;=基本工資設定!$B$2,1,0)),1,0)</f>
        <v>0</v>
      </c>
      <c r="X462" s="19">
        <f>IF(AND($Q462,OR(IF($G462="1.輕度",1,0),IF($G462="2.中度",1,0)),IF($K462="全時",1,0),IF(基本工資設定!$B$2&gt;$L462,1,0)),1,0)</f>
        <v>0</v>
      </c>
      <c r="Y462" s="19">
        <f>IF(AND($Q462,OR(IF($G462="1.輕度",1,0),IF($G462="2.中度",1,0)),IF($K462="部分工時",1,0),IF($L462&gt;=基本工資設定!$B$2,1,0)),1,0)</f>
        <v>0</v>
      </c>
      <c r="Z462" s="19">
        <f>IF(AND($Q462,OR(IF($G462="1.輕度",1,0),IF($G462="2.中度",1,0)),IF($K462="部分工時",1,0),IF(AND(基本工資設定!$B$2&gt;$L462,$L462&gt;=基本工資設定!$B$3),1,0)),1,0)</f>
        <v>0</v>
      </c>
      <c r="AA462" s="19">
        <f>IF(AND($Q462,OR(IF($G462="1.輕度",1,0),IF($G462="2.中度",1,0)),IF($K462="部分工時",1,0),IF(基本工資設定!$B$3&gt;$L462,1,0)),1,0)</f>
        <v>0</v>
      </c>
    </row>
    <row r="463" spans="1:27" ht="14.25">
      <c r="A463" s="19">
        <f t="shared" si="5"/>
        <v>461</v>
      </c>
      <c r="B463" s="8"/>
      <c r="C463" s="8"/>
      <c r="D463" s="9"/>
      <c r="E463" s="8"/>
      <c r="F463" s="8"/>
      <c r="G463" s="8"/>
      <c r="H463" s="9"/>
      <c r="I463" s="9"/>
      <c r="J463" s="9"/>
      <c r="K463" s="8"/>
      <c r="L463" s="10"/>
      <c r="M463" s="19" t="b">
        <f t="shared" si="3"/>
        <v>0</v>
      </c>
      <c r="N463" s="19">
        <f>IF(AND($M463,IF($H463&lt;=DATE(身障定額檢核總表!$F$7,身障定額檢核總表!$F$8,1),1,0)),1,0)</f>
        <v>0</v>
      </c>
      <c r="O463" s="19">
        <f>IF(AND(ISBLANK($I463),$M463),1,IF($E463="1.公保",
IF($I463&gt;DATE(身障定額檢核總表!$F$7,身障定額檢核總表!$F$8,1),1,0),
IF($I463&gt;=DATE(身障定額檢核總表!$F$7,身障定額檢核總表!$F$8,1),1,0)))</f>
        <v>0</v>
      </c>
      <c r="P463" s="19">
        <f>IF(AND($M463,IF($J463&lt;=DATE(身障定額檢核總表!$F$7,身障定額檢核總表!$F$8,1),1,0)),1,0)</f>
        <v>0</v>
      </c>
      <c r="Q463" s="19">
        <f t="shared" si="4"/>
        <v>0</v>
      </c>
      <c r="R463" s="19">
        <f>IF(AND($Q463,OR(IF($G463="3.重度",1,0),IF($G463="4.極重度",1,0)),IF($K463="全時",1,0),IF($L463&gt;=基本工資設定!$B$2,1,0)),1,0)</f>
        <v>0</v>
      </c>
      <c r="S463" s="19">
        <f>IF(AND($Q463,OR(IF($G463="3.重度",1,0),IF($G463="4.極重度",1,0)),IF($K463="全時",1,0),IF(基本工資設定!$B$2&gt;$L463,1,0)),1,0)</f>
        <v>0</v>
      </c>
      <c r="T463" s="19">
        <f>IF(AND($Q463,OR(IF($G463="3.重度",1,0),IF($G463="4.極重度",1,0)),IF($K463="部分工時",1,0),IF($L463&gt;=基本工資設定!$B$2,1,0)),1,0)</f>
        <v>0</v>
      </c>
      <c r="U463" s="19">
        <f>IF(AND($Q463,OR(IF($G463="3.重度",1,0),IF($G463="4.極重度",1,0)),IF($K463="部分工時",1,0),IF(AND(基本工資設定!$B$2&gt;$L463,$L463&gt;=基本工資設定!$B$3),1,0)),1,0)</f>
        <v>0</v>
      </c>
      <c r="V463" s="19">
        <f>IF(AND($Q463,OR(IF($G463="3.重度",1,0),IF($G463="4.極重度",1,0)),IF($K463="部分工時",1,0),IF(基本工資設定!$B$3&gt;$L463,1,0)),1,0)</f>
        <v>0</v>
      </c>
      <c r="W463" s="19">
        <f>IF(AND($Q463,OR(IF($G463="1.輕度",1,0),IF($G463="2.中度",1,0)),IF($K463="全時",1,0),IF($L463&gt;=基本工資設定!$B$2,1,0)),1,0)</f>
        <v>0</v>
      </c>
      <c r="X463" s="19">
        <f>IF(AND($Q463,OR(IF($G463="1.輕度",1,0),IF($G463="2.中度",1,0)),IF($K463="全時",1,0),IF(基本工資設定!$B$2&gt;$L463,1,0)),1,0)</f>
        <v>0</v>
      </c>
      <c r="Y463" s="19">
        <f>IF(AND($Q463,OR(IF($G463="1.輕度",1,0),IF($G463="2.中度",1,0)),IF($K463="部分工時",1,0),IF($L463&gt;=基本工資設定!$B$2,1,0)),1,0)</f>
        <v>0</v>
      </c>
      <c r="Z463" s="19">
        <f>IF(AND($Q463,OR(IF($G463="1.輕度",1,0),IF($G463="2.中度",1,0)),IF($K463="部分工時",1,0),IF(AND(基本工資設定!$B$2&gt;$L463,$L463&gt;=基本工資設定!$B$3),1,0)),1,0)</f>
        <v>0</v>
      </c>
      <c r="AA463" s="19">
        <f>IF(AND($Q463,OR(IF($G463="1.輕度",1,0),IF($G463="2.中度",1,0)),IF($K463="部分工時",1,0),IF(基本工資設定!$B$3&gt;$L463,1,0)),1,0)</f>
        <v>0</v>
      </c>
    </row>
    <row r="464" spans="1:27" ht="14.25">
      <c r="A464" s="19">
        <f t="shared" si="5"/>
        <v>462</v>
      </c>
      <c r="B464" s="8"/>
      <c r="C464" s="8"/>
      <c r="D464" s="9"/>
      <c r="E464" s="8"/>
      <c r="F464" s="8"/>
      <c r="G464" s="8"/>
      <c r="H464" s="9"/>
      <c r="I464" s="9"/>
      <c r="J464" s="9"/>
      <c r="K464" s="8"/>
      <c r="L464" s="10"/>
      <c r="M464" s="19" t="b">
        <f t="shared" si="3"/>
        <v>0</v>
      </c>
      <c r="N464" s="19">
        <f>IF(AND($M464,IF($H464&lt;=DATE(身障定額檢核總表!$F$7,身障定額檢核總表!$F$8,1),1,0)),1,0)</f>
        <v>0</v>
      </c>
      <c r="O464" s="19">
        <f>IF(AND(ISBLANK($I464),$M464),1,IF($E464="1.公保",
IF($I464&gt;DATE(身障定額檢核總表!$F$7,身障定額檢核總表!$F$8,1),1,0),
IF($I464&gt;=DATE(身障定額檢核總表!$F$7,身障定額檢核總表!$F$8,1),1,0)))</f>
        <v>0</v>
      </c>
      <c r="P464" s="19">
        <f>IF(AND($M464,IF($J464&lt;=DATE(身障定額檢核總表!$F$7,身障定額檢核總表!$F$8,1),1,0)),1,0)</f>
        <v>0</v>
      </c>
      <c r="Q464" s="19">
        <f t="shared" si="4"/>
        <v>0</v>
      </c>
      <c r="R464" s="19">
        <f>IF(AND($Q464,OR(IF($G464="3.重度",1,0),IF($G464="4.極重度",1,0)),IF($K464="全時",1,0),IF($L464&gt;=基本工資設定!$B$2,1,0)),1,0)</f>
        <v>0</v>
      </c>
      <c r="S464" s="19">
        <f>IF(AND($Q464,OR(IF($G464="3.重度",1,0),IF($G464="4.極重度",1,0)),IF($K464="全時",1,0),IF(基本工資設定!$B$2&gt;$L464,1,0)),1,0)</f>
        <v>0</v>
      </c>
      <c r="T464" s="19">
        <f>IF(AND($Q464,OR(IF($G464="3.重度",1,0),IF($G464="4.極重度",1,0)),IF($K464="部分工時",1,0),IF($L464&gt;=基本工資設定!$B$2,1,0)),1,0)</f>
        <v>0</v>
      </c>
      <c r="U464" s="19">
        <f>IF(AND($Q464,OR(IF($G464="3.重度",1,0),IF($G464="4.極重度",1,0)),IF($K464="部分工時",1,0),IF(AND(基本工資設定!$B$2&gt;$L464,$L464&gt;=基本工資設定!$B$3),1,0)),1,0)</f>
        <v>0</v>
      </c>
      <c r="V464" s="19">
        <f>IF(AND($Q464,OR(IF($G464="3.重度",1,0),IF($G464="4.極重度",1,0)),IF($K464="部分工時",1,0),IF(基本工資設定!$B$3&gt;$L464,1,0)),1,0)</f>
        <v>0</v>
      </c>
      <c r="W464" s="19">
        <f>IF(AND($Q464,OR(IF($G464="1.輕度",1,0),IF($G464="2.中度",1,0)),IF($K464="全時",1,0),IF($L464&gt;=基本工資設定!$B$2,1,0)),1,0)</f>
        <v>0</v>
      </c>
      <c r="X464" s="19">
        <f>IF(AND($Q464,OR(IF($G464="1.輕度",1,0),IF($G464="2.中度",1,0)),IF($K464="全時",1,0),IF(基本工資設定!$B$2&gt;$L464,1,0)),1,0)</f>
        <v>0</v>
      </c>
      <c r="Y464" s="19">
        <f>IF(AND($Q464,OR(IF($G464="1.輕度",1,0),IF($G464="2.中度",1,0)),IF($K464="部分工時",1,0),IF($L464&gt;=基本工資設定!$B$2,1,0)),1,0)</f>
        <v>0</v>
      </c>
      <c r="Z464" s="19">
        <f>IF(AND($Q464,OR(IF($G464="1.輕度",1,0),IF($G464="2.中度",1,0)),IF($K464="部分工時",1,0),IF(AND(基本工資設定!$B$2&gt;$L464,$L464&gt;=基本工資設定!$B$3),1,0)),1,0)</f>
        <v>0</v>
      </c>
      <c r="AA464" s="19">
        <f>IF(AND($Q464,OR(IF($G464="1.輕度",1,0),IF($G464="2.中度",1,0)),IF($K464="部分工時",1,0),IF(基本工資設定!$B$3&gt;$L464,1,0)),1,0)</f>
        <v>0</v>
      </c>
    </row>
    <row r="465" spans="1:27" ht="14.25">
      <c r="A465" s="19">
        <f t="shared" si="5"/>
        <v>463</v>
      </c>
      <c r="B465" s="8"/>
      <c r="C465" s="8"/>
      <c r="D465" s="9"/>
      <c r="E465" s="8"/>
      <c r="F465" s="8"/>
      <c r="G465" s="8"/>
      <c r="H465" s="9"/>
      <c r="I465" s="9"/>
      <c r="J465" s="9"/>
      <c r="K465" s="8"/>
      <c r="L465" s="10"/>
      <c r="M465" s="19" t="b">
        <f t="shared" si="3"/>
        <v>0</v>
      </c>
      <c r="N465" s="19">
        <f>IF(AND($M465,IF($H465&lt;=DATE(身障定額檢核總表!$F$7,身障定額檢核總表!$F$8,1),1,0)),1,0)</f>
        <v>0</v>
      </c>
      <c r="O465" s="19">
        <f>IF(AND(ISBLANK($I465),$M465),1,IF($E465="1.公保",
IF($I465&gt;DATE(身障定額檢核總表!$F$7,身障定額檢核總表!$F$8,1),1,0),
IF($I465&gt;=DATE(身障定額檢核總表!$F$7,身障定額檢核總表!$F$8,1),1,0)))</f>
        <v>0</v>
      </c>
      <c r="P465" s="19">
        <f>IF(AND($M465,IF($J465&lt;=DATE(身障定額檢核總表!$F$7,身障定額檢核總表!$F$8,1),1,0)),1,0)</f>
        <v>0</v>
      </c>
      <c r="Q465" s="19">
        <f t="shared" si="4"/>
        <v>0</v>
      </c>
      <c r="R465" s="19">
        <f>IF(AND($Q465,OR(IF($G465="3.重度",1,0),IF($G465="4.極重度",1,0)),IF($K465="全時",1,0),IF($L465&gt;=基本工資設定!$B$2,1,0)),1,0)</f>
        <v>0</v>
      </c>
      <c r="S465" s="19">
        <f>IF(AND($Q465,OR(IF($G465="3.重度",1,0),IF($G465="4.極重度",1,0)),IF($K465="全時",1,0),IF(基本工資設定!$B$2&gt;$L465,1,0)),1,0)</f>
        <v>0</v>
      </c>
      <c r="T465" s="19">
        <f>IF(AND($Q465,OR(IF($G465="3.重度",1,0),IF($G465="4.極重度",1,0)),IF($K465="部分工時",1,0),IF($L465&gt;=基本工資設定!$B$2,1,0)),1,0)</f>
        <v>0</v>
      </c>
      <c r="U465" s="19">
        <f>IF(AND($Q465,OR(IF($G465="3.重度",1,0),IF($G465="4.極重度",1,0)),IF($K465="部分工時",1,0),IF(AND(基本工資設定!$B$2&gt;$L465,$L465&gt;=基本工資設定!$B$3),1,0)),1,0)</f>
        <v>0</v>
      </c>
      <c r="V465" s="19">
        <f>IF(AND($Q465,OR(IF($G465="3.重度",1,0),IF($G465="4.極重度",1,0)),IF($K465="部分工時",1,0),IF(基本工資設定!$B$3&gt;$L465,1,0)),1,0)</f>
        <v>0</v>
      </c>
      <c r="W465" s="19">
        <f>IF(AND($Q465,OR(IF($G465="1.輕度",1,0),IF($G465="2.中度",1,0)),IF($K465="全時",1,0),IF($L465&gt;=基本工資設定!$B$2,1,0)),1,0)</f>
        <v>0</v>
      </c>
      <c r="X465" s="19">
        <f>IF(AND($Q465,OR(IF($G465="1.輕度",1,0),IF($G465="2.中度",1,0)),IF($K465="全時",1,0),IF(基本工資設定!$B$2&gt;$L465,1,0)),1,0)</f>
        <v>0</v>
      </c>
      <c r="Y465" s="19">
        <f>IF(AND($Q465,OR(IF($G465="1.輕度",1,0),IF($G465="2.中度",1,0)),IF($K465="部分工時",1,0),IF($L465&gt;=基本工資設定!$B$2,1,0)),1,0)</f>
        <v>0</v>
      </c>
      <c r="Z465" s="19">
        <f>IF(AND($Q465,OR(IF($G465="1.輕度",1,0),IF($G465="2.中度",1,0)),IF($K465="部分工時",1,0),IF(AND(基本工資設定!$B$2&gt;$L465,$L465&gt;=基本工資設定!$B$3),1,0)),1,0)</f>
        <v>0</v>
      </c>
      <c r="AA465" s="19">
        <f>IF(AND($Q465,OR(IF($G465="1.輕度",1,0),IF($G465="2.中度",1,0)),IF($K465="部分工時",1,0),IF(基本工資設定!$B$3&gt;$L465,1,0)),1,0)</f>
        <v>0</v>
      </c>
    </row>
    <row r="466" spans="1:27" ht="14.25">
      <c r="A466" s="19">
        <f t="shared" si="5"/>
        <v>464</v>
      </c>
      <c r="B466" s="8"/>
      <c r="C466" s="8"/>
      <c r="D466" s="9"/>
      <c r="E466" s="8"/>
      <c r="F466" s="8"/>
      <c r="G466" s="8"/>
      <c r="H466" s="9"/>
      <c r="I466" s="9"/>
      <c r="J466" s="9"/>
      <c r="K466" s="8"/>
      <c r="L466" s="10"/>
      <c r="M466" s="19" t="b">
        <f t="shared" si="3"/>
        <v>0</v>
      </c>
      <c r="N466" s="19">
        <f>IF(AND($M466,IF($H466&lt;=DATE(身障定額檢核總表!$F$7,身障定額檢核總表!$F$8,1),1,0)),1,0)</f>
        <v>0</v>
      </c>
      <c r="O466" s="19">
        <f>IF(AND(ISBLANK($I466),$M466),1,IF($E466="1.公保",
IF($I466&gt;DATE(身障定額檢核總表!$F$7,身障定額檢核總表!$F$8,1),1,0),
IF($I466&gt;=DATE(身障定額檢核總表!$F$7,身障定額檢核總表!$F$8,1),1,0)))</f>
        <v>0</v>
      </c>
      <c r="P466" s="19">
        <f>IF(AND($M466,IF($J466&lt;=DATE(身障定額檢核總表!$F$7,身障定額檢核總表!$F$8,1),1,0)),1,0)</f>
        <v>0</v>
      </c>
      <c r="Q466" s="19">
        <f t="shared" si="4"/>
        <v>0</v>
      </c>
      <c r="R466" s="19">
        <f>IF(AND($Q466,OR(IF($G466="3.重度",1,0),IF($G466="4.極重度",1,0)),IF($K466="全時",1,0),IF($L466&gt;=基本工資設定!$B$2,1,0)),1,0)</f>
        <v>0</v>
      </c>
      <c r="S466" s="19">
        <f>IF(AND($Q466,OR(IF($G466="3.重度",1,0),IF($G466="4.極重度",1,0)),IF($K466="全時",1,0),IF(基本工資設定!$B$2&gt;$L466,1,0)),1,0)</f>
        <v>0</v>
      </c>
      <c r="T466" s="19">
        <f>IF(AND($Q466,OR(IF($G466="3.重度",1,0),IF($G466="4.極重度",1,0)),IF($K466="部分工時",1,0),IF($L466&gt;=基本工資設定!$B$2,1,0)),1,0)</f>
        <v>0</v>
      </c>
      <c r="U466" s="19">
        <f>IF(AND($Q466,OR(IF($G466="3.重度",1,0),IF($G466="4.極重度",1,0)),IF($K466="部分工時",1,0),IF(AND(基本工資設定!$B$2&gt;$L466,$L466&gt;=基本工資設定!$B$3),1,0)),1,0)</f>
        <v>0</v>
      </c>
      <c r="V466" s="19">
        <f>IF(AND($Q466,OR(IF($G466="3.重度",1,0),IF($G466="4.極重度",1,0)),IF($K466="部分工時",1,0),IF(基本工資設定!$B$3&gt;$L466,1,0)),1,0)</f>
        <v>0</v>
      </c>
      <c r="W466" s="19">
        <f>IF(AND($Q466,OR(IF($G466="1.輕度",1,0),IF($G466="2.中度",1,0)),IF($K466="全時",1,0),IF($L466&gt;=基本工資設定!$B$2,1,0)),1,0)</f>
        <v>0</v>
      </c>
      <c r="X466" s="19">
        <f>IF(AND($Q466,OR(IF($G466="1.輕度",1,0),IF($G466="2.中度",1,0)),IF($K466="全時",1,0),IF(基本工資設定!$B$2&gt;$L466,1,0)),1,0)</f>
        <v>0</v>
      </c>
      <c r="Y466" s="19">
        <f>IF(AND($Q466,OR(IF($G466="1.輕度",1,0),IF($G466="2.中度",1,0)),IF($K466="部分工時",1,0),IF($L466&gt;=基本工資設定!$B$2,1,0)),1,0)</f>
        <v>0</v>
      </c>
      <c r="Z466" s="19">
        <f>IF(AND($Q466,OR(IF($G466="1.輕度",1,0),IF($G466="2.中度",1,0)),IF($K466="部分工時",1,0),IF(AND(基本工資設定!$B$2&gt;$L466,$L466&gt;=基本工資設定!$B$3),1,0)),1,0)</f>
        <v>0</v>
      </c>
      <c r="AA466" s="19">
        <f>IF(AND($Q466,OR(IF($G466="1.輕度",1,0),IF($G466="2.中度",1,0)),IF($K466="部分工時",1,0),IF(基本工資設定!$B$3&gt;$L466,1,0)),1,0)</f>
        <v>0</v>
      </c>
    </row>
    <row r="467" spans="1:27" ht="14.25">
      <c r="A467" s="19">
        <f t="shared" si="5"/>
        <v>465</v>
      </c>
      <c r="B467" s="8"/>
      <c r="C467" s="8"/>
      <c r="D467" s="9"/>
      <c r="E467" s="8"/>
      <c r="F467" s="8"/>
      <c r="G467" s="8"/>
      <c r="H467" s="9"/>
      <c r="I467" s="9"/>
      <c r="J467" s="9"/>
      <c r="K467" s="8"/>
      <c r="L467" s="10"/>
      <c r="M467" s="19" t="b">
        <f t="shared" si="3"/>
        <v>0</v>
      </c>
      <c r="N467" s="19">
        <f>IF(AND($M467,IF($H467&lt;=DATE(身障定額檢核總表!$F$7,身障定額檢核總表!$F$8,1),1,0)),1,0)</f>
        <v>0</v>
      </c>
      <c r="O467" s="19">
        <f>IF(AND(ISBLANK($I467),$M467),1,IF($E467="1.公保",
IF($I467&gt;DATE(身障定額檢核總表!$F$7,身障定額檢核總表!$F$8,1),1,0),
IF($I467&gt;=DATE(身障定額檢核總表!$F$7,身障定額檢核總表!$F$8,1),1,0)))</f>
        <v>0</v>
      </c>
      <c r="P467" s="19">
        <f>IF(AND($M467,IF($J467&lt;=DATE(身障定額檢核總表!$F$7,身障定額檢核總表!$F$8,1),1,0)),1,0)</f>
        <v>0</v>
      </c>
      <c r="Q467" s="19">
        <f t="shared" si="4"/>
        <v>0</v>
      </c>
      <c r="R467" s="19">
        <f>IF(AND($Q467,OR(IF($G467="3.重度",1,0),IF($G467="4.極重度",1,0)),IF($K467="全時",1,0),IF($L467&gt;=基本工資設定!$B$2,1,0)),1,0)</f>
        <v>0</v>
      </c>
      <c r="S467" s="19">
        <f>IF(AND($Q467,OR(IF($G467="3.重度",1,0),IF($G467="4.極重度",1,0)),IF($K467="全時",1,0),IF(基本工資設定!$B$2&gt;$L467,1,0)),1,0)</f>
        <v>0</v>
      </c>
      <c r="T467" s="19">
        <f>IF(AND($Q467,OR(IF($G467="3.重度",1,0),IF($G467="4.極重度",1,0)),IF($K467="部分工時",1,0),IF($L467&gt;=基本工資設定!$B$2,1,0)),1,0)</f>
        <v>0</v>
      </c>
      <c r="U467" s="19">
        <f>IF(AND($Q467,OR(IF($G467="3.重度",1,0),IF($G467="4.極重度",1,0)),IF($K467="部分工時",1,0),IF(AND(基本工資設定!$B$2&gt;$L467,$L467&gt;=基本工資設定!$B$3),1,0)),1,0)</f>
        <v>0</v>
      </c>
      <c r="V467" s="19">
        <f>IF(AND($Q467,OR(IF($G467="3.重度",1,0),IF($G467="4.極重度",1,0)),IF($K467="部分工時",1,0),IF(基本工資設定!$B$3&gt;$L467,1,0)),1,0)</f>
        <v>0</v>
      </c>
      <c r="W467" s="19">
        <f>IF(AND($Q467,OR(IF($G467="1.輕度",1,0),IF($G467="2.中度",1,0)),IF($K467="全時",1,0),IF($L467&gt;=基本工資設定!$B$2,1,0)),1,0)</f>
        <v>0</v>
      </c>
      <c r="X467" s="19">
        <f>IF(AND($Q467,OR(IF($G467="1.輕度",1,0),IF($G467="2.中度",1,0)),IF($K467="全時",1,0),IF(基本工資設定!$B$2&gt;$L467,1,0)),1,0)</f>
        <v>0</v>
      </c>
      <c r="Y467" s="19">
        <f>IF(AND($Q467,OR(IF($G467="1.輕度",1,0),IF($G467="2.中度",1,0)),IF($K467="部分工時",1,0),IF($L467&gt;=基本工資設定!$B$2,1,0)),1,0)</f>
        <v>0</v>
      </c>
      <c r="Z467" s="19">
        <f>IF(AND($Q467,OR(IF($G467="1.輕度",1,0),IF($G467="2.中度",1,0)),IF($K467="部分工時",1,0),IF(AND(基本工資設定!$B$2&gt;$L467,$L467&gt;=基本工資設定!$B$3),1,0)),1,0)</f>
        <v>0</v>
      </c>
      <c r="AA467" s="19">
        <f>IF(AND($Q467,OR(IF($G467="1.輕度",1,0),IF($G467="2.中度",1,0)),IF($K467="部分工時",1,0),IF(基本工資設定!$B$3&gt;$L467,1,0)),1,0)</f>
        <v>0</v>
      </c>
    </row>
    <row r="468" spans="1:27" ht="14.25">
      <c r="A468" s="19">
        <f t="shared" si="5"/>
        <v>466</v>
      </c>
      <c r="B468" s="8"/>
      <c r="C468" s="8"/>
      <c r="D468" s="9"/>
      <c r="E468" s="8"/>
      <c r="F468" s="8"/>
      <c r="G468" s="8"/>
      <c r="H468" s="9"/>
      <c r="I468" s="9"/>
      <c r="J468" s="9"/>
      <c r="K468" s="8"/>
      <c r="L468" s="10"/>
      <c r="M468" s="19" t="b">
        <f t="shared" si="3"/>
        <v>0</v>
      </c>
      <c r="N468" s="19">
        <f>IF(AND($M468,IF($H468&lt;=DATE(身障定額檢核總表!$F$7,身障定額檢核總表!$F$8,1),1,0)),1,0)</f>
        <v>0</v>
      </c>
      <c r="O468" s="19">
        <f>IF(AND(ISBLANK($I468),$M468),1,IF($E468="1.公保",
IF($I468&gt;DATE(身障定額檢核總表!$F$7,身障定額檢核總表!$F$8,1),1,0),
IF($I468&gt;=DATE(身障定額檢核總表!$F$7,身障定額檢核總表!$F$8,1),1,0)))</f>
        <v>0</v>
      </c>
      <c r="P468" s="19">
        <f>IF(AND($M468,IF($J468&lt;=DATE(身障定額檢核總表!$F$7,身障定額檢核總表!$F$8,1),1,0)),1,0)</f>
        <v>0</v>
      </c>
      <c r="Q468" s="19">
        <f t="shared" si="4"/>
        <v>0</v>
      </c>
      <c r="R468" s="19">
        <f>IF(AND($Q468,OR(IF($G468="3.重度",1,0),IF($G468="4.極重度",1,0)),IF($K468="全時",1,0),IF($L468&gt;=基本工資設定!$B$2,1,0)),1,0)</f>
        <v>0</v>
      </c>
      <c r="S468" s="19">
        <f>IF(AND($Q468,OR(IF($G468="3.重度",1,0),IF($G468="4.極重度",1,0)),IF($K468="全時",1,0),IF(基本工資設定!$B$2&gt;$L468,1,0)),1,0)</f>
        <v>0</v>
      </c>
      <c r="T468" s="19">
        <f>IF(AND($Q468,OR(IF($G468="3.重度",1,0),IF($G468="4.極重度",1,0)),IF($K468="部分工時",1,0),IF($L468&gt;=基本工資設定!$B$2,1,0)),1,0)</f>
        <v>0</v>
      </c>
      <c r="U468" s="19">
        <f>IF(AND($Q468,OR(IF($G468="3.重度",1,0),IF($G468="4.極重度",1,0)),IF($K468="部分工時",1,0),IF(AND(基本工資設定!$B$2&gt;$L468,$L468&gt;=基本工資設定!$B$3),1,0)),1,0)</f>
        <v>0</v>
      </c>
      <c r="V468" s="19">
        <f>IF(AND($Q468,OR(IF($G468="3.重度",1,0),IF($G468="4.極重度",1,0)),IF($K468="部分工時",1,0),IF(基本工資設定!$B$3&gt;$L468,1,0)),1,0)</f>
        <v>0</v>
      </c>
      <c r="W468" s="19">
        <f>IF(AND($Q468,OR(IF($G468="1.輕度",1,0),IF($G468="2.中度",1,0)),IF($K468="全時",1,0),IF($L468&gt;=基本工資設定!$B$2,1,0)),1,0)</f>
        <v>0</v>
      </c>
      <c r="X468" s="19">
        <f>IF(AND($Q468,OR(IF($G468="1.輕度",1,0),IF($G468="2.中度",1,0)),IF($K468="全時",1,0),IF(基本工資設定!$B$2&gt;$L468,1,0)),1,0)</f>
        <v>0</v>
      </c>
      <c r="Y468" s="19">
        <f>IF(AND($Q468,OR(IF($G468="1.輕度",1,0),IF($G468="2.中度",1,0)),IF($K468="部分工時",1,0),IF($L468&gt;=基本工資設定!$B$2,1,0)),1,0)</f>
        <v>0</v>
      </c>
      <c r="Z468" s="19">
        <f>IF(AND($Q468,OR(IF($G468="1.輕度",1,0),IF($G468="2.中度",1,0)),IF($K468="部分工時",1,0),IF(AND(基本工資設定!$B$2&gt;$L468,$L468&gt;=基本工資設定!$B$3),1,0)),1,0)</f>
        <v>0</v>
      </c>
      <c r="AA468" s="19">
        <f>IF(AND($Q468,OR(IF($G468="1.輕度",1,0),IF($G468="2.中度",1,0)),IF($K468="部分工時",1,0),IF(基本工資設定!$B$3&gt;$L468,1,0)),1,0)</f>
        <v>0</v>
      </c>
    </row>
    <row r="469" spans="1:27" ht="14.25">
      <c r="A469" s="19">
        <f t="shared" si="5"/>
        <v>467</v>
      </c>
      <c r="B469" s="8"/>
      <c r="C469" s="8"/>
      <c r="D469" s="9"/>
      <c r="E469" s="8"/>
      <c r="F469" s="8"/>
      <c r="G469" s="8"/>
      <c r="H469" s="9"/>
      <c r="I469" s="9"/>
      <c r="J469" s="9"/>
      <c r="K469" s="8"/>
      <c r="L469" s="10"/>
      <c r="M469" s="19" t="b">
        <f t="shared" si="3"/>
        <v>0</v>
      </c>
      <c r="N469" s="19">
        <f>IF(AND($M469,IF($H469&lt;=DATE(身障定額檢核總表!$F$7,身障定額檢核總表!$F$8,1),1,0)),1,0)</f>
        <v>0</v>
      </c>
      <c r="O469" s="19">
        <f>IF(AND(ISBLANK($I469),$M469),1,IF($E469="1.公保",
IF($I469&gt;DATE(身障定額檢核總表!$F$7,身障定額檢核總表!$F$8,1),1,0),
IF($I469&gt;=DATE(身障定額檢核總表!$F$7,身障定額檢核總表!$F$8,1),1,0)))</f>
        <v>0</v>
      </c>
      <c r="P469" s="19">
        <f>IF(AND($M469,IF($J469&lt;=DATE(身障定額檢核總表!$F$7,身障定額檢核總表!$F$8,1),1,0)),1,0)</f>
        <v>0</v>
      </c>
      <c r="Q469" s="19">
        <f t="shared" si="4"/>
        <v>0</v>
      </c>
      <c r="R469" s="19">
        <f>IF(AND($Q469,OR(IF($G469="3.重度",1,0),IF($G469="4.極重度",1,0)),IF($K469="全時",1,0),IF($L469&gt;=基本工資設定!$B$2,1,0)),1,0)</f>
        <v>0</v>
      </c>
      <c r="S469" s="19">
        <f>IF(AND($Q469,OR(IF($G469="3.重度",1,0),IF($G469="4.極重度",1,0)),IF($K469="全時",1,0),IF(基本工資設定!$B$2&gt;$L469,1,0)),1,0)</f>
        <v>0</v>
      </c>
      <c r="T469" s="19">
        <f>IF(AND($Q469,OR(IF($G469="3.重度",1,0),IF($G469="4.極重度",1,0)),IF($K469="部分工時",1,0),IF($L469&gt;=基本工資設定!$B$2,1,0)),1,0)</f>
        <v>0</v>
      </c>
      <c r="U469" s="19">
        <f>IF(AND($Q469,OR(IF($G469="3.重度",1,0),IF($G469="4.極重度",1,0)),IF($K469="部分工時",1,0),IF(AND(基本工資設定!$B$2&gt;$L469,$L469&gt;=基本工資設定!$B$3),1,0)),1,0)</f>
        <v>0</v>
      </c>
      <c r="V469" s="19">
        <f>IF(AND($Q469,OR(IF($G469="3.重度",1,0),IF($G469="4.極重度",1,0)),IF($K469="部分工時",1,0),IF(基本工資設定!$B$3&gt;$L469,1,0)),1,0)</f>
        <v>0</v>
      </c>
      <c r="W469" s="19">
        <f>IF(AND($Q469,OR(IF($G469="1.輕度",1,0),IF($G469="2.中度",1,0)),IF($K469="全時",1,0),IF($L469&gt;=基本工資設定!$B$2,1,0)),1,0)</f>
        <v>0</v>
      </c>
      <c r="X469" s="19">
        <f>IF(AND($Q469,OR(IF($G469="1.輕度",1,0),IF($G469="2.中度",1,0)),IF($K469="全時",1,0),IF(基本工資設定!$B$2&gt;$L469,1,0)),1,0)</f>
        <v>0</v>
      </c>
      <c r="Y469" s="19">
        <f>IF(AND($Q469,OR(IF($G469="1.輕度",1,0),IF($G469="2.中度",1,0)),IF($K469="部分工時",1,0),IF($L469&gt;=基本工資設定!$B$2,1,0)),1,0)</f>
        <v>0</v>
      </c>
      <c r="Z469" s="19">
        <f>IF(AND($Q469,OR(IF($G469="1.輕度",1,0),IF($G469="2.中度",1,0)),IF($K469="部分工時",1,0),IF(AND(基本工資設定!$B$2&gt;$L469,$L469&gt;=基本工資設定!$B$3),1,0)),1,0)</f>
        <v>0</v>
      </c>
      <c r="AA469" s="19">
        <f>IF(AND($Q469,OR(IF($G469="1.輕度",1,0),IF($G469="2.中度",1,0)),IF($K469="部分工時",1,0),IF(基本工資設定!$B$3&gt;$L469,1,0)),1,0)</f>
        <v>0</v>
      </c>
    </row>
    <row r="470" spans="1:27" ht="14.25">
      <c r="A470" s="19">
        <f t="shared" si="5"/>
        <v>468</v>
      </c>
      <c r="B470" s="8"/>
      <c r="C470" s="8"/>
      <c r="D470" s="9"/>
      <c r="E470" s="8"/>
      <c r="F470" s="8"/>
      <c r="G470" s="8"/>
      <c r="H470" s="9"/>
      <c r="I470" s="9"/>
      <c r="J470" s="9"/>
      <c r="K470" s="8"/>
      <c r="L470" s="10"/>
      <c r="M470" s="19" t="b">
        <f t="shared" si="3"/>
        <v>0</v>
      </c>
      <c r="N470" s="19">
        <f>IF(AND($M470,IF($H470&lt;=DATE(身障定額檢核總表!$F$7,身障定額檢核總表!$F$8,1),1,0)),1,0)</f>
        <v>0</v>
      </c>
      <c r="O470" s="19">
        <f>IF(AND(ISBLANK($I470),$M470),1,IF($E470="1.公保",
IF($I470&gt;DATE(身障定額檢核總表!$F$7,身障定額檢核總表!$F$8,1),1,0),
IF($I470&gt;=DATE(身障定額檢核總表!$F$7,身障定額檢核總表!$F$8,1),1,0)))</f>
        <v>0</v>
      </c>
      <c r="P470" s="19">
        <f>IF(AND($M470,IF($J470&lt;=DATE(身障定額檢核總表!$F$7,身障定額檢核總表!$F$8,1),1,0)),1,0)</f>
        <v>0</v>
      </c>
      <c r="Q470" s="19">
        <f t="shared" si="4"/>
        <v>0</v>
      </c>
      <c r="R470" s="19">
        <f>IF(AND($Q470,OR(IF($G470="3.重度",1,0),IF($G470="4.極重度",1,0)),IF($K470="全時",1,0),IF($L470&gt;=基本工資設定!$B$2,1,0)),1,0)</f>
        <v>0</v>
      </c>
      <c r="S470" s="19">
        <f>IF(AND($Q470,OR(IF($G470="3.重度",1,0),IF($G470="4.極重度",1,0)),IF($K470="全時",1,0),IF(基本工資設定!$B$2&gt;$L470,1,0)),1,0)</f>
        <v>0</v>
      </c>
      <c r="T470" s="19">
        <f>IF(AND($Q470,OR(IF($G470="3.重度",1,0),IF($G470="4.極重度",1,0)),IF($K470="部分工時",1,0),IF($L470&gt;=基本工資設定!$B$2,1,0)),1,0)</f>
        <v>0</v>
      </c>
      <c r="U470" s="19">
        <f>IF(AND($Q470,OR(IF($G470="3.重度",1,0),IF($G470="4.極重度",1,0)),IF($K470="部分工時",1,0),IF(AND(基本工資設定!$B$2&gt;$L470,$L470&gt;=基本工資設定!$B$3),1,0)),1,0)</f>
        <v>0</v>
      </c>
      <c r="V470" s="19">
        <f>IF(AND($Q470,OR(IF($G470="3.重度",1,0),IF($G470="4.極重度",1,0)),IF($K470="部分工時",1,0),IF(基本工資設定!$B$3&gt;$L470,1,0)),1,0)</f>
        <v>0</v>
      </c>
      <c r="W470" s="19">
        <f>IF(AND($Q470,OR(IF($G470="1.輕度",1,0),IF($G470="2.中度",1,0)),IF($K470="全時",1,0),IF($L470&gt;=基本工資設定!$B$2,1,0)),1,0)</f>
        <v>0</v>
      </c>
      <c r="X470" s="19">
        <f>IF(AND($Q470,OR(IF($G470="1.輕度",1,0),IF($G470="2.中度",1,0)),IF($K470="全時",1,0),IF(基本工資設定!$B$2&gt;$L470,1,0)),1,0)</f>
        <v>0</v>
      </c>
      <c r="Y470" s="19">
        <f>IF(AND($Q470,OR(IF($G470="1.輕度",1,0),IF($G470="2.中度",1,0)),IF($K470="部分工時",1,0),IF($L470&gt;=基本工資設定!$B$2,1,0)),1,0)</f>
        <v>0</v>
      </c>
      <c r="Z470" s="19">
        <f>IF(AND($Q470,OR(IF($G470="1.輕度",1,0),IF($G470="2.中度",1,0)),IF($K470="部分工時",1,0),IF(AND(基本工資設定!$B$2&gt;$L470,$L470&gt;=基本工資設定!$B$3),1,0)),1,0)</f>
        <v>0</v>
      </c>
      <c r="AA470" s="19">
        <f>IF(AND($Q470,OR(IF($G470="1.輕度",1,0),IF($G470="2.中度",1,0)),IF($K470="部分工時",1,0),IF(基本工資設定!$B$3&gt;$L470,1,0)),1,0)</f>
        <v>0</v>
      </c>
    </row>
    <row r="471" spans="1:27" ht="14.25">
      <c r="A471" s="19">
        <f t="shared" si="5"/>
        <v>469</v>
      </c>
      <c r="B471" s="8"/>
      <c r="C471" s="8"/>
      <c r="D471" s="9"/>
      <c r="E471" s="8"/>
      <c r="F471" s="8"/>
      <c r="G471" s="8"/>
      <c r="H471" s="9"/>
      <c r="I471" s="9"/>
      <c r="J471" s="9"/>
      <c r="K471" s="8"/>
      <c r="L471" s="10"/>
      <c r="M471" s="19" t="b">
        <f t="shared" si="3"/>
        <v>0</v>
      </c>
      <c r="N471" s="19">
        <f>IF(AND($M471,IF($H471&lt;=DATE(身障定額檢核總表!$F$7,身障定額檢核總表!$F$8,1),1,0)),1,0)</f>
        <v>0</v>
      </c>
      <c r="O471" s="19">
        <f>IF(AND(ISBLANK($I471),$M471),1,IF($E471="1.公保",
IF($I471&gt;DATE(身障定額檢核總表!$F$7,身障定額檢核總表!$F$8,1),1,0),
IF($I471&gt;=DATE(身障定額檢核總表!$F$7,身障定額檢核總表!$F$8,1),1,0)))</f>
        <v>0</v>
      </c>
      <c r="P471" s="19">
        <f>IF(AND($M471,IF($J471&lt;=DATE(身障定額檢核總表!$F$7,身障定額檢核總表!$F$8,1),1,0)),1,0)</f>
        <v>0</v>
      </c>
      <c r="Q471" s="19">
        <f t="shared" si="4"/>
        <v>0</v>
      </c>
      <c r="R471" s="19">
        <f>IF(AND($Q471,OR(IF($G471="3.重度",1,0),IF($G471="4.極重度",1,0)),IF($K471="全時",1,0),IF($L471&gt;=基本工資設定!$B$2,1,0)),1,0)</f>
        <v>0</v>
      </c>
      <c r="S471" s="19">
        <f>IF(AND($Q471,OR(IF($G471="3.重度",1,0),IF($G471="4.極重度",1,0)),IF($K471="全時",1,0),IF(基本工資設定!$B$2&gt;$L471,1,0)),1,0)</f>
        <v>0</v>
      </c>
      <c r="T471" s="19">
        <f>IF(AND($Q471,OR(IF($G471="3.重度",1,0),IF($G471="4.極重度",1,0)),IF($K471="部分工時",1,0),IF($L471&gt;=基本工資設定!$B$2,1,0)),1,0)</f>
        <v>0</v>
      </c>
      <c r="U471" s="19">
        <f>IF(AND($Q471,OR(IF($G471="3.重度",1,0),IF($G471="4.極重度",1,0)),IF($K471="部分工時",1,0),IF(AND(基本工資設定!$B$2&gt;$L471,$L471&gt;=基本工資設定!$B$3),1,0)),1,0)</f>
        <v>0</v>
      </c>
      <c r="V471" s="19">
        <f>IF(AND($Q471,OR(IF($G471="3.重度",1,0),IF($G471="4.極重度",1,0)),IF($K471="部分工時",1,0),IF(基本工資設定!$B$3&gt;$L471,1,0)),1,0)</f>
        <v>0</v>
      </c>
      <c r="W471" s="19">
        <f>IF(AND($Q471,OR(IF($G471="1.輕度",1,0),IF($G471="2.中度",1,0)),IF($K471="全時",1,0),IF($L471&gt;=基本工資設定!$B$2,1,0)),1,0)</f>
        <v>0</v>
      </c>
      <c r="X471" s="19">
        <f>IF(AND($Q471,OR(IF($G471="1.輕度",1,0),IF($G471="2.中度",1,0)),IF($K471="全時",1,0),IF(基本工資設定!$B$2&gt;$L471,1,0)),1,0)</f>
        <v>0</v>
      </c>
      <c r="Y471" s="19">
        <f>IF(AND($Q471,OR(IF($G471="1.輕度",1,0),IF($G471="2.中度",1,0)),IF($K471="部分工時",1,0),IF($L471&gt;=基本工資設定!$B$2,1,0)),1,0)</f>
        <v>0</v>
      </c>
      <c r="Z471" s="19">
        <f>IF(AND($Q471,OR(IF($G471="1.輕度",1,0),IF($G471="2.中度",1,0)),IF($K471="部分工時",1,0),IF(AND(基本工資設定!$B$2&gt;$L471,$L471&gt;=基本工資設定!$B$3),1,0)),1,0)</f>
        <v>0</v>
      </c>
      <c r="AA471" s="19">
        <f>IF(AND($Q471,OR(IF($G471="1.輕度",1,0),IF($G471="2.中度",1,0)),IF($K471="部分工時",1,0),IF(基本工資設定!$B$3&gt;$L471,1,0)),1,0)</f>
        <v>0</v>
      </c>
    </row>
    <row r="472" spans="1:27" ht="14.25">
      <c r="A472" s="19">
        <f t="shared" si="5"/>
        <v>470</v>
      </c>
      <c r="B472" s="8"/>
      <c r="C472" s="8"/>
      <c r="D472" s="9"/>
      <c r="E472" s="8"/>
      <c r="F472" s="8"/>
      <c r="G472" s="8"/>
      <c r="H472" s="9"/>
      <c r="I472" s="9"/>
      <c r="J472" s="9"/>
      <c r="K472" s="8"/>
      <c r="L472" s="10"/>
      <c r="M472" s="19" t="b">
        <f t="shared" si="3"/>
        <v>0</v>
      </c>
      <c r="N472" s="19">
        <f>IF(AND($M472,IF($H472&lt;=DATE(身障定額檢核總表!$F$7,身障定額檢核總表!$F$8,1),1,0)),1,0)</f>
        <v>0</v>
      </c>
      <c r="O472" s="19">
        <f>IF(AND(ISBLANK($I472),$M472),1,IF($E472="1.公保",
IF($I472&gt;DATE(身障定額檢核總表!$F$7,身障定額檢核總表!$F$8,1),1,0),
IF($I472&gt;=DATE(身障定額檢核總表!$F$7,身障定額檢核總表!$F$8,1),1,0)))</f>
        <v>0</v>
      </c>
      <c r="P472" s="19">
        <f>IF(AND($M472,IF($J472&lt;=DATE(身障定額檢核總表!$F$7,身障定額檢核總表!$F$8,1),1,0)),1,0)</f>
        <v>0</v>
      </c>
      <c r="Q472" s="19">
        <f t="shared" si="4"/>
        <v>0</v>
      </c>
      <c r="R472" s="19">
        <f>IF(AND($Q472,OR(IF($G472="3.重度",1,0),IF($G472="4.極重度",1,0)),IF($K472="全時",1,0),IF($L472&gt;=基本工資設定!$B$2,1,0)),1,0)</f>
        <v>0</v>
      </c>
      <c r="S472" s="19">
        <f>IF(AND($Q472,OR(IF($G472="3.重度",1,0),IF($G472="4.極重度",1,0)),IF($K472="全時",1,0),IF(基本工資設定!$B$2&gt;$L472,1,0)),1,0)</f>
        <v>0</v>
      </c>
      <c r="T472" s="19">
        <f>IF(AND($Q472,OR(IF($G472="3.重度",1,0),IF($G472="4.極重度",1,0)),IF($K472="部分工時",1,0),IF($L472&gt;=基本工資設定!$B$2,1,0)),1,0)</f>
        <v>0</v>
      </c>
      <c r="U472" s="19">
        <f>IF(AND($Q472,OR(IF($G472="3.重度",1,0),IF($G472="4.極重度",1,0)),IF($K472="部分工時",1,0),IF(AND(基本工資設定!$B$2&gt;$L472,$L472&gt;=基本工資設定!$B$3),1,0)),1,0)</f>
        <v>0</v>
      </c>
      <c r="V472" s="19">
        <f>IF(AND($Q472,OR(IF($G472="3.重度",1,0),IF($G472="4.極重度",1,0)),IF($K472="部分工時",1,0),IF(基本工資設定!$B$3&gt;$L472,1,0)),1,0)</f>
        <v>0</v>
      </c>
      <c r="W472" s="19">
        <f>IF(AND($Q472,OR(IF($G472="1.輕度",1,0),IF($G472="2.中度",1,0)),IF($K472="全時",1,0),IF($L472&gt;=基本工資設定!$B$2,1,0)),1,0)</f>
        <v>0</v>
      </c>
      <c r="X472" s="19">
        <f>IF(AND($Q472,OR(IF($G472="1.輕度",1,0),IF($G472="2.中度",1,0)),IF($K472="全時",1,0),IF(基本工資設定!$B$2&gt;$L472,1,0)),1,0)</f>
        <v>0</v>
      </c>
      <c r="Y472" s="19">
        <f>IF(AND($Q472,OR(IF($G472="1.輕度",1,0),IF($G472="2.中度",1,0)),IF($K472="部分工時",1,0),IF($L472&gt;=基本工資設定!$B$2,1,0)),1,0)</f>
        <v>0</v>
      </c>
      <c r="Z472" s="19">
        <f>IF(AND($Q472,OR(IF($G472="1.輕度",1,0),IF($G472="2.中度",1,0)),IF($K472="部分工時",1,0),IF(AND(基本工資設定!$B$2&gt;$L472,$L472&gt;=基本工資設定!$B$3),1,0)),1,0)</f>
        <v>0</v>
      </c>
      <c r="AA472" s="19">
        <f>IF(AND($Q472,OR(IF($G472="1.輕度",1,0),IF($G472="2.中度",1,0)),IF($K472="部分工時",1,0),IF(基本工資設定!$B$3&gt;$L472,1,0)),1,0)</f>
        <v>0</v>
      </c>
    </row>
    <row r="473" spans="1:27" ht="14.25">
      <c r="A473" s="19">
        <f t="shared" si="5"/>
        <v>471</v>
      </c>
      <c r="B473" s="8"/>
      <c r="C473" s="8"/>
      <c r="D473" s="9"/>
      <c r="E473" s="8"/>
      <c r="F473" s="8"/>
      <c r="G473" s="8"/>
      <c r="H473" s="9"/>
      <c r="I473" s="9"/>
      <c r="J473" s="9"/>
      <c r="K473" s="8"/>
      <c r="L473" s="10"/>
      <c r="M473" s="19" t="b">
        <f t="shared" si="3"/>
        <v>0</v>
      </c>
      <c r="N473" s="19">
        <f>IF(AND($M473,IF($H473&lt;=DATE(身障定額檢核總表!$F$7,身障定額檢核總表!$F$8,1),1,0)),1,0)</f>
        <v>0</v>
      </c>
      <c r="O473" s="19">
        <f>IF(AND(ISBLANK($I473),$M473),1,IF($E473="1.公保",
IF($I473&gt;DATE(身障定額檢核總表!$F$7,身障定額檢核總表!$F$8,1),1,0),
IF($I473&gt;=DATE(身障定額檢核總表!$F$7,身障定額檢核總表!$F$8,1),1,0)))</f>
        <v>0</v>
      </c>
      <c r="P473" s="19">
        <f>IF(AND($M473,IF($J473&lt;=DATE(身障定額檢核總表!$F$7,身障定額檢核總表!$F$8,1),1,0)),1,0)</f>
        <v>0</v>
      </c>
      <c r="Q473" s="19">
        <f t="shared" si="4"/>
        <v>0</v>
      </c>
      <c r="R473" s="19">
        <f>IF(AND($Q473,OR(IF($G473="3.重度",1,0),IF($G473="4.極重度",1,0)),IF($K473="全時",1,0),IF($L473&gt;=基本工資設定!$B$2,1,0)),1,0)</f>
        <v>0</v>
      </c>
      <c r="S473" s="19">
        <f>IF(AND($Q473,OR(IF($G473="3.重度",1,0),IF($G473="4.極重度",1,0)),IF($K473="全時",1,0),IF(基本工資設定!$B$2&gt;$L473,1,0)),1,0)</f>
        <v>0</v>
      </c>
      <c r="T473" s="19">
        <f>IF(AND($Q473,OR(IF($G473="3.重度",1,0),IF($G473="4.極重度",1,0)),IF($K473="部分工時",1,0),IF($L473&gt;=基本工資設定!$B$2,1,0)),1,0)</f>
        <v>0</v>
      </c>
      <c r="U473" s="19">
        <f>IF(AND($Q473,OR(IF($G473="3.重度",1,0),IF($G473="4.極重度",1,0)),IF($K473="部分工時",1,0),IF(AND(基本工資設定!$B$2&gt;$L473,$L473&gt;=基本工資設定!$B$3),1,0)),1,0)</f>
        <v>0</v>
      </c>
      <c r="V473" s="19">
        <f>IF(AND($Q473,OR(IF($G473="3.重度",1,0),IF($G473="4.極重度",1,0)),IF($K473="部分工時",1,0),IF(基本工資設定!$B$3&gt;$L473,1,0)),1,0)</f>
        <v>0</v>
      </c>
      <c r="W473" s="19">
        <f>IF(AND($Q473,OR(IF($G473="1.輕度",1,0),IF($G473="2.中度",1,0)),IF($K473="全時",1,0),IF($L473&gt;=基本工資設定!$B$2,1,0)),1,0)</f>
        <v>0</v>
      </c>
      <c r="X473" s="19">
        <f>IF(AND($Q473,OR(IF($G473="1.輕度",1,0),IF($G473="2.中度",1,0)),IF($K473="全時",1,0),IF(基本工資設定!$B$2&gt;$L473,1,0)),1,0)</f>
        <v>0</v>
      </c>
      <c r="Y473" s="19">
        <f>IF(AND($Q473,OR(IF($G473="1.輕度",1,0),IF($G473="2.中度",1,0)),IF($K473="部分工時",1,0),IF($L473&gt;=基本工資設定!$B$2,1,0)),1,0)</f>
        <v>0</v>
      </c>
      <c r="Z473" s="19">
        <f>IF(AND($Q473,OR(IF($G473="1.輕度",1,0),IF($G473="2.中度",1,0)),IF($K473="部分工時",1,0),IF(AND(基本工資設定!$B$2&gt;$L473,$L473&gt;=基本工資設定!$B$3),1,0)),1,0)</f>
        <v>0</v>
      </c>
      <c r="AA473" s="19">
        <f>IF(AND($Q473,OR(IF($G473="1.輕度",1,0),IF($G473="2.中度",1,0)),IF($K473="部分工時",1,0),IF(基本工資設定!$B$3&gt;$L473,1,0)),1,0)</f>
        <v>0</v>
      </c>
    </row>
    <row r="474" spans="1:27" ht="14.25">
      <c r="A474" s="19">
        <f t="shared" si="5"/>
        <v>472</v>
      </c>
      <c r="B474" s="8"/>
      <c r="C474" s="8"/>
      <c r="D474" s="9"/>
      <c r="E474" s="8"/>
      <c r="F474" s="8"/>
      <c r="G474" s="8"/>
      <c r="H474" s="9"/>
      <c r="I474" s="9"/>
      <c r="J474" s="9"/>
      <c r="K474" s="8"/>
      <c r="L474" s="10"/>
      <c r="M474" s="19" t="b">
        <f t="shared" si="3"/>
        <v>0</v>
      </c>
      <c r="N474" s="19">
        <f>IF(AND($M474,IF($H474&lt;=DATE(身障定額檢核總表!$F$7,身障定額檢核總表!$F$8,1),1,0)),1,0)</f>
        <v>0</v>
      </c>
      <c r="O474" s="19">
        <f>IF(AND(ISBLANK($I474),$M474),1,IF($E474="1.公保",
IF($I474&gt;DATE(身障定額檢核總表!$F$7,身障定額檢核總表!$F$8,1),1,0),
IF($I474&gt;=DATE(身障定額檢核總表!$F$7,身障定額檢核總表!$F$8,1),1,0)))</f>
        <v>0</v>
      </c>
      <c r="P474" s="19">
        <f>IF(AND($M474,IF($J474&lt;=DATE(身障定額檢核總表!$F$7,身障定額檢核總表!$F$8,1),1,0)),1,0)</f>
        <v>0</v>
      </c>
      <c r="Q474" s="19">
        <f t="shared" si="4"/>
        <v>0</v>
      </c>
      <c r="R474" s="19">
        <f>IF(AND($Q474,OR(IF($G474="3.重度",1,0),IF($G474="4.極重度",1,0)),IF($K474="全時",1,0),IF($L474&gt;=基本工資設定!$B$2,1,0)),1,0)</f>
        <v>0</v>
      </c>
      <c r="S474" s="19">
        <f>IF(AND($Q474,OR(IF($G474="3.重度",1,0),IF($G474="4.極重度",1,0)),IF($K474="全時",1,0),IF(基本工資設定!$B$2&gt;$L474,1,0)),1,0)</f>
        <v>0</v>
      </c>
      <c r="T474" s="19">
        <f>IF(AND($Q474,OR(IF($G474="3.重度",1,0),IF($G474="4.極重度",1,0)),IF($K474="部分工時",1,0),IF($L474&gt;=基本工資設定!$B$2,1,0)),1,0)</f>
        <v>0</v>
      </c>
      <c r="U474" s="19">
        <f>IF(AND($Q474,OR(IF($G474="3.重度",1,0),IF($G474="4.極重度",1,0)),IF($K474="部分工時",1,0),IF(AND(基本工資設定!$B$2&gt;$L474,$L474&gt;=基本工資設定!$B$3),1,0)),1,0)</f>
        <v>0</v>
      </c>
      <c r="V474" s="19">
        <f>IF(AND($Q474,OR(IF($G474="3.重度",1,0),IF($G474="4.極重度",1,0)),IF($K474="部分工時",1,0),IF(基本工資設定!$B$3&gt;$L474,1,0)),1,0)</f>
        <v>0</v>
      </c>
      <c r="W474" s="19">
        <f>IF(AND($Q474,OR(IF($G474="1.輕度",1,0),IF($G474="2.中度",1,0)),IF($K474="全時",1,0),IF($L474&gt;=基本工資設定!$B$2,1,0)),1,0)</f>
        <v>0</v>
      </c>
      <c r="X474" s="19">
        <f>IF(AND($Q474,OR(IF($G474="1.輕度",1,0),IF($G474="2.中度",1,0)),IF($K474="全時",1,0),IF(基本工資設定!$B$2&gt;$L474,1,0)),1,0)</f>
        <v>0</v>
      </c>
      <c r="Y474" s="19">
        <f>IF(AND($Q474,OR(IF($G474="1.輕度",1,0),IF($G474="2.中度",1,0)),IF($K474="部分工時",1,0),IF($L474&gt;=基本工資設定!$B$2,1,0)),1,0)</f>
        <v>0</v>
      </c>
      <c r="Z474" s="19">
        <f>IF(AND($Q474,OR(IF($G474="1.輕度",1,0),IF($G474="2.中度",1,0)),IF($K474="部分工時",1,0),IF(AND(基本工資設定!$B$2&gt;$L474,$L474&gt;=基本工資設定!$B$3),1,0)),1,0)</f>
        <v>0</v>
      </c>
      <c r="AA474" s="19">
        <f>IF(AND($Q474,OR(IF($G474="1.輕度",1,0),IF($G474="2.中度",1,0)),IF($K474="部分工時",1,0),IF(基本工資設定!$B$3&gt;$L474,1,0)),1,0)</f>
        <v>0</v>
      </c>
    </row>
    <row r="475" spans="1:27" ht="14.25">
      <c r="A475" s="19">
        <f t="shared" si="5"/>
        <v>473</v>
      </c>
      <c r="B475" s="8"/>
      <c r="C475" s="8"/>
      <c r="D475" s="9"/>
      <c r="E475" s="8"/>
      <c r="F475" s="8"/>
      <c r="G475" s="8"/>
      <c r="H475" s="9"/>
      <c r="I475" s="9"/>
      <c r="J475" s="9"/>
      <c r="K475" s="8"/>
      <c r="L475" s="10"/>
      <c r="M475" s="19" t="b">
        <f t="shared" si="3"/>
        <v>0</v>
      </c>
      <c r="N475" s="19">
        <f>IF(AND($M475,IF($H475&lt;=DATE(身障定額檢核總表!$F$7,身障定額檢核總表!$F$8,1),1,0)),1,0)</f>
        <v>0</v>
      </c>
      <c r="O475" s="19">
        <f>IF(AND(ISBLANK($I475),$M475),1,IF($E475="1.公保",
IF($I475&gt;DATE(身障定額檢核總表!$F$7,身障定額檢核總表!$F$8,1),1,0),
IF($I475&gt;=DATE(身障定額檢核總表!$F$7,身障定額檢核總表!$F$8,1),1,0)))</f>
        <v>0</v>
      </c>
      <c r="P475" s="19">
        <f>IF(AND($M475,IF($J475&lt;=DATE(身障定額檢核總表!$F$7,身障定額檢核總表!$F$8,1),1,0)),1,0)</f>
        <v>0</v>
      </c>
      <c r="Q475" s="19">
        <f t="shared" si="4"/>
        <v>0</v>
      </c>
      <c r="R475" s="19">
        <f>IF(AND($Q475,OR(IF($G475="3.重度",1,0),IF($G475="4.極重度",1,0)),IF($K475="全時",1,0),IF($L475&gt;=基本工資設定!$B$2,1,0)),1,0)</f>
        <v>0</v>
      </c>
      <c r="S475" s="19">
        <f>IF(AND($Q475,OR(IF($G475="3.重度",1,0),IF($G475="4.極重度",1,0)),IF($K475="全時",1,0),IF(基本工資設定!$B$2&gt;$L475,1,0)),1,0)</f>
        <v>0</v>
      </c>
      <c r="T475" s="19">
        <f>IF(AND($Q475,OR(IF($G475="3.重度",1,0),IF($G475="4.極重度",1,0)),IF($K475="部分工時",1,0),IF($L475&gt;=基本工資設定!$B$2,1,0)),1,0)</f>
        <v>0</v>
      </c>
      <c r="U475" s="19">
        <f>IF(AND($Q475,OR(IF($G475="3.重度",1,0),IF($G475="4.極重度",1,0)),IF($K475="部分工時",1,0),IF(AND(基本工資設定!$B$2&gt;$L475,$L475&gt;=基本工資設定!$B$3),1,0)),1,0)</f>
        <v>0</v>
      </c>
      <c r="V475" s="19">
        <f>IF(AND($Q475,OR(IF($G475="3.重度",1,0),IF($G475="4.極重度",1,0)),IF($K475="部分工時",1,0),IF(基本工資設定!$B$3&gt;$L475,1,0)),1,0)</f>
        <v>0</v>
      </c>
      <c r="W475" s="19">
        <f>IF(AND($Q475,OR(IF($G475="1.輕度",1,0),IF($G475="2.中度",1,0)),IF($K475="全時",1,0),IF($L475&gt;=基本工資設定!$B$2,1,0)),1,0)</f>
        <v>0</v>
      </c>
      <c r="X475" s="19">
        <f>IF(AND($Q475,OR(IF($G475="1.輕度",1,0),IF($G475="2.中度",1,0)),IF($K475="全時",1,0),IF(基本工資設定!$B$2&gt;$L475,1,0)),1,0)</f>
        <v>0</v>
      </c>
      <c r="Y475" s="19">
        <f>IF(AND($Q475,OR(IF($G475="1.輕度",1,0),IF($G475="2.中度",1,0)),IF($K475="部分工時",1,0),IF($L475&gt;=基本工資設定!$B$2,1,0)),1,0)</f>
        <v>0</v>
      </c>
      <c r="Z475" s="19">
        <f>IF(AND($Q475,OR(IF($G475="1.輕度",1,0),IF($G475="2.中度",1,0)),IF($K475="部分工時",1,0),IF(AND(基本工資設定!$B$2&gt;$L475,$L475&gt;=基本工資設定!$B$3),1,0)),1,0)</f>
        <v>0</v>
      </c>
      <c r="AA475" s="19">
        <f>IF(AND($Q475,OR(IF($G475="1.輕度",1,0),IF($G475="2.中度",1,0)),IF($K475="部分工時",1,0),IF(基本工資設定!$B$3&gt;$L475,1,0)),1,0)</f>
        <v>0</v>
      </c>
    </row>
    <row r="476" spans="1:27" ht="14.25">
      <c r="A476" s="19">
        <f t="shared" si="5"/>
        <v>474</v>
      </c>
      <c r="B476" s="8"/>
      <c r="C476" s="8"/>
      <c r="D476" s="9"/>
      <c r="E476" s="8"/>
      <c r="F476" s="8"/>
      <c r="G476" s="8"/>
      <c r="H476" s="9"/>
      <c r="I476" s="9"/>
      <c r="J476" s="9"/>
      <c r="K476" s="8"/>
      <c r="L476" s="10"/>
      <c r="M476" s="19" t="b">
        <f t="shared" si="3"/>
        <v>0</v>
      </c>
      <c r="N476" s="19">
        <f>IF(AND($M476,IF($H476&lt;=DATE(身障定額檢核總表!$F$7,身障定額檢核總表!$F$8,1),1,0)),1,0)</f>
        <v>0</v>
      </c>
      <c r="O476" s="19">
        <f>IF(AND(ISBLANK($I476),$M476),1,IF($E476="1.公保",
IF($I476&gt;DATE(身障定額檢核總表!$F$7,身障定額檢核總表!$F$8,1),1,0),
IF($I476&gt;=DATE(身障定額檢核總表!$F$7,身障定額檢核總表!$F$8,1),1,0)))</f>
        <v>0</v>
      </c>
      <c r="P476" s="19">
        <f>IF(AND($M476,IF($J476&lt;=DATE(身障定額檢核總表!$F$7,身障定額檢核總表!$F$8,1),1,0)),1,0)</f>
        <v>0</v>
      </c>
      <c r="Q476" s="19">
        <f t="shared" si="4"/>
        <v>0</v>
      </c>
      <c r="R476" s="19">
        <f>IF(AND($Q476,OR(IF($G476="3.重度",1,0),IF($G476="4.極重度",1,0)),IF($K476="全時",1,0),IF($L476&gt;=基本工資設定!$B$2,1,0)),1,0)</f>
        <v>0</v>
      </c>
      <c r="S476" s="19">
        <f>IF(AND($Q476,OR(IF($G476="3.重度",1,0),IF($G476="4.極重度",1,0)),IF($K476="全時",1,0),IF(基本工資設定!$B$2&gt;$L476,1,0)),1,0)</f>
        <v>0</v>
      </c>
      <c r="T476" s="19">
        <f>IF(AND($Q476,OR(IF($G476="3.重度",1,0),IF($G476="4.極重度",1,0)),IF($K476="部分工時",1,0),IF($L476&gt;=基本工資設定!$B$2,1,0)),1,0)</f>
        <v>0</v>
      </c>
      <c r="U476" s="19">
        <f>IF(AND($Q476,OR(IF($G476="3.重度",1,0),IF($G476="4.極重度",1,0)),IF($K476="部分工時",1,0),IF(AND(基本工資設定!$B$2&gt;$L476,$L476&gt;=基本工資設定!$B$3),1,0)),1,0)</f>
        <v>0</v>
      </c>
      <c r="V476" s="19">
        <f>IF(AND($Q476,OR(IF($G476="3.重度",1,0),IF($G476="4.極重度",1,0)),IF($K476="部分工時",1,0),IF(基本工資設定!$B$3&gt;$L476,1,0)),1,0)</f>
        <v>0</v>
      </c>
      <c r="W476" s="19">
        <f>IF(AND($Q476,OR(IF($G476="1.輕度",1,0),IF($G476="2.中度",1,0)),IF($K476="全時",1,0),IF($L476&gt;=基本工資設定!$B$2,1,0)),1,0)</f>
        <v>0</v>
      </c>
      <c r="X476" s="19">
        <f>IF(AND($Q476,OR(IF($G476="1.輕度",1,0),IF($G476="2.中度",1,0)),IF($K476="全時",1,0),IF(基本工資設定!$B$2&gt;$L476,1,0)),1,0)</f>
        <v>0</v>
      </c>
      <c r="Y476" s="19">
        <f>IF(AND($Q476,OR(IF($G476="1.輕度",1,0),IF($G476="2.中度",1,0)),IF($K476="部分工時",1,0),IF($L476&gt;=基本工資設定!$B$2,1,0)),1,0)</f>
        <v>0</v>
      </c>
      <c r="Z476" s="19">
        <f>IF(AND($Q476,OR(IF($G476="1.輕度",1,0),IF($G476="2.中度",1,0)),IF($K476="部分工時",1,0),IF(AND(基本工資設定!$B$2&gt;$L476,$L476&gt;=基本工資設定!$B$3),1,0)),1,0)</f>
        <v>0</v>
      </c>
      <c r="AA476" s="19">
        <f>IF(AND($Q476,OR(IF($G476="1.輕度",1,0),IF($G476="2.中度",1,0)),IF($K476="部分工時",1,0),IF(基本工資設定!$B$3&gt;$L476,1,0)),1,0)</f>
        <v>0</v>
      </c>
    </row>
    <row r="477" spans="1:27" ht="14.25">
      <c r="A477" s="19">
        <f t="shared" si="5"/>
        <v>475</v>
      </c>
      <c r="B477" s="8"/>
      <c r="C477" s="8"/>
      <c r="D477" s="9"/>
      <c r="E477" s="8"/>
      <c r="F477" s="8"/>
      <c r="G477" s="8"/>
      <c r="H477" s="9"/>
      <c r="I477" s="9"/>
      <c r="J477" s="9"/>
      <c r="K477" s="8"/>
      <c r="L477" s="10"/>
      <c r="M477" s="19" t="b">
        <f t="shared" si="3"/>
        <v>0</v>
      </c>
      <c r="N477" s="19">
        <f>IF(AND($M477,IF($H477&lt;=DATE(身障定額檢核總表!$F$7,身障定額檢核總表!$F$8,1),1,0)),1,0)</f>
        <v>0</v>
      </c>
      <c r="O477" s="19">
        <f>IF(AND(ISBLANK($I477),$M477),1,IF($E477="1.公保",
IF($I477&gt;DATE(身障定額檢核總表!$F$7,身障定額檢核總表!$F$8,1),1,0),
IF($I477&gt;=DATE(身障定額檢核總表!$F$7,身障定額檢核總表!$F$8,1),1,0)))</f>
        <v>0</v>
      </c>
      <c r="P477" s="19">
        <f>IF(AND($M477,IF($J477&lt;=DATE(身障定額檢核總表!$F$7,身障定額檢核總表!$F$8,1),1,0)),1,0)</f>
        <v>0</v>
      </c>
      <c r="Q477" s="19">
        <f t="shared" si="4"/>
        <v>0</v>
      </c>
      <c r="R477" s="19">
        <f>IF(AND($Q477,OR(IF($G477="3.重度",1,0),IF($G477="4.極重度",1,0)),IF($K477="全時",1,0),IF($L477&gt;=基本工資設定!$B$2,1,0)),1,0)</f>
        <v>0</v>
      </c>
      <c r="S477" s="19">
        <f>IF(AND($Q477,OR(IF($G477="3.重度",1,0),IF($G477="4.極重度",1,0)),IF($K477="全時",1,0),IF(基本工資設定!$B$2&gt;$L477,1,0)),1,0)</f>
        <v>0</v>
      </c>
      <c r="T477" s="19">
        <f>IF(AND($Q477,OR(IF($G477="3.重度",1,0),IF($G477="4.極重度",1,0)),IF($K477="部分工時",1,0),IF($L477&gt;=基本工資設定!$B$2,1,0)),1,0)</f>
        <v>0</v>
      </c>
      <c r="U477" s="19">
        <f>IF(AND($Q477,OR(IF($G477="3.重度",1,0),IF($G477="4.極重度",1,0)),IF($K477="部分工時",1,0),IF(AND(基本工資設定!$B$2&gt;$L477,$L477&gt;=基本工資設定!$B$3),1,0)),1,0)</f>
        <v>0</v>
      </c>
      <c r="V477" s="19">
        <f>IF(AND($Q477,OR(IF($G477="3.重度",1,0),IF($G477="4.極重度",1,0)),IF($K477="部分工時",1,0),IF(基本工資設定!$B$3&gt;$L477,1,0)),1,0)</f>
        <v>0</v>
      </c>
      <c r="W477" s="19">
        <f>IF(AND($Q477,OR(IF($G477="1.輕度",1,0),IF($G477="2.中度",1,0)),IF($K477="全時",1,0),IF($L477&gt;=基本工資設定!$B$2,1,0)),1,0)</f>
        <v>0</v>
      </c>
      <c r="X477" s="19">
        <f>IF(AND($Q477,OR(IF($G477="1.輕度",1,0),IF($G477="2.中度",1,0)),IF($K477="全時",1,0),IF(基本工資設定!$B$2&gt;$L477,1,0)),1,0)</f>
        <v>0</v>
      </c>
      <c r="Y477" s="19">
        <f>IF(AND($Q477,OR(IF($G477="1.輕度",1,0),IF($G477="2.中度",1,0)),IF($K477="部分工時",1,0),IF($L477&gt;=基本工資設定!$B$2,1,0)),1,0)</f>
        <v>0</v>
      </c>
      <c r="Z477" s="19">
        <f>IF(AND($Q477,OR(IF($G477="1.輕度",1,0),IF($G477="2.中度",1,0)),IF($K477="部分工時",1,0),IF(AND(基本工資設定!$B$2&gt;$L477,$L477&gt;=基本工資設定!$B$3),1,0)),1,0)</f>
        <v>0</v>
      </c>
      <c r="AA477" s="19">
        <f>IF(AND($Q477,OR(IF($G477="1.輕度",1,0),IF($G477="2.中度",1,0)),IF($K477="部分工時",1,0),IF(基本工資設定!$B$3&gt;$L477,1,0)),1,0)</f>
        <v>0</v>
      </c>
    </row>
    <row r="478" spans="1:27" ht="14.25">
      <c r="A478" s="19">
        <f t="shared" si="5"/>
        <v>476</v>
      </c>
      <c r="B478" s="8"/>
      <c r="C478" s="8"/>
      <c r="D478" s="9"/>
      <c r="E478" s="8"/>
      <c r="F478" s="8"/>
      <c r="G478" s="8"/>
      <c r="H478" s="9"/>
      <c r="I478" s="9"/>
      <c r="J478" s="9"/>
      <c r="K478" s="8"/>
      <c r="L478" s="10"/>
      <c r="M478" s="19" t="b">
        <f t="shared" si="3"/>
        <v>0</v>
      </c>
      <c r="N478" s="19">
        <f>IF(AND($M478,IF($H478&lt;=DATE(身障定額檢核總表!$F$7,身障定額檢核總表!$F$8,1),1,0)),1,0)</f>
        <v>0</v>
      </c>
      <c r="O478" s="19">
        <f>IF(AND(ISBLANK($I478),$M478),1,IF($E478="1.公保",
IF($I478&gt;DATE(身障定額檢核總表!$F$7,身障定額檢核總表!$F$8,1),1,0),
IF($I478&gt;=DATE(身障定額檢核總表!$F$7,身障定額檢核總表!$F$8,1),1,0)))</f>
        <v>0</v>
      </c>
      <c r="P478" s="19">
        <f>IF(AND($M478,IF($J478&lt;=DATE(身障定額檢核總表!$F$7,身障定額檢核總表!$F$8,1),1,0)),1,0)</f>
        <v>0</v>
      </c>
      <c r="Q478" s="19">
        <f t="shared" si="4"/>
        <v>0</v>
      </c>
      <c r="R478" s="19">
        <f>IF(AND($Q478,OR(IF($G478="3.重度",1,0),IF($G478="4.極重度",1,0)),IF($K478="全時",1,0),IF($L478&gt;=基本工資設定!$B$2,1,0)),1,0)</f>
        <v>0</v>
      </c>
      <c r="S478" s="19">
        <f>IF(AND($Q478,OR(IF($G478="3.重度",1,0),IF($G478="4.極重度",1,0)),IF($K478="全時",1,0),IF(基本工資設定!$B$2&gt;$L478,1,0)),1,0)</f>
        <v>0</v>
      </c>
      <c r="T478" s="19">
        <f>IF(AND($Q478,OR(IF($G478="3.重度",1,0),IF($G478="4.極重度",1,0)),IF($K478="部分工時",1,0),IF($L478&gt;=基本工資設定!$B$2,1,0)),1,0)</f>
        <v>0</v>
      </c>
      <c r="U478" s="19">
        <f>IF(AND($Q478,OR(IF($G478="3.重度",1,0),IF($G478="4.極重度",1,0)),IF($K478="部分工時",1,0),IF(AND(基本工資設定!$B$2&gt;$L478,$L478&gt;=基本工資設定!$B$3),1,0)),1,0)</f>
        <v>0</v>
      </c>
      <c r="V478" s="19">
        <f>IF(AND($Q478,OR(IF($G478="3.重度",1,0),IF($G478="4.極重度",1,0)),IF($K478="部分工時",1,0),IF(基本工資設定!$B$3&gt;$L478,1,0)),1,0)</f>
        <v>0</v>
      </c>
      <c r="W478" s="19">
        <f>IF(AND($Q478,OR(IF($G478="1.輕度",1,0),IF($G478="2.中度",1,0)),IF($K478="全時",1,0),IF($L478&gt;=基本工資設定!$B$2,1,0)),1,0)</f>
        <v>0</v>
      </c>
      <c r="X478" s="19">
        <f>IF(AND($Q478,OR(IF($G478="1.輕度",1,0),IF($G478="2.中度",1,0)),IF($K478="全時",1,0),IF(基本工資設定!$B$2&gt;$L478,1,0)),1,0)</f>
        <v>0</v>
      </c>
      <c r="Y478" s="19">
        <f>IF(AND($Q478,OR(IF($G478="1.輕度",1,0),IF($G478="2.中度",1,0)),IF($K478="部分工時",1,0),IF($L478&gt;=基本工資設定!$B$2,1,0)),1,0)</f>
        <v>0</v>
      </c>
      <c r="Z478" s="19">
        <f>IF(AND($Q478,OR(IF($G478="1.輕度",1,0),IF($G478="2.中度",1,0)),IF($K478="部分工時",1,0),IF(AND(基本工資設定!$B$2&gt;$L478,$L478&gt;=基本工資設定!$B$3),1,0)),1,0)</f>
        <v>0</v>
      </c>
      <c r="AA478" s="19">
        <f>IF(AND($Q478,OR(IF($G478="1.輕度",1,0),IF($G478="2.中度",1,0)),IF($K478="部分工時",1,0),IF(基本工資設定!$B$3&gt;$L478,1,0)),1,0)</f>
        <v>0</v>
      </c>
    </row>
    <row r="479" spans="1:27" ht="14.25">
      <c r="A479" s="19">
        <f t="shared" si="5"/>
        <v>477</v>
      </c>
      <c r="B479" s="8"/>
      <c r="C479" s="8"/>
      <c r="D479" s="9"/>
      <c r="E479" s="8"/>
      <c r="F479" s="8"/>
      <c r="G479" s="8"/>
      <c r="H479" s="9"/>
      <c r="I479" s="9"/>
      <c r="J479" s="9"/>
      <c r="K479" s="8"/>
      <c r="L479" s="10"/>
      <c r="M479" s="19" t="b">
        <f t="shared" si="3"/>
        <v>0</v>
      </c>
      <c r="N479" s="19">
        <f>IF(AND($M479,IF($H479&lt;=DATE(身障定額檢核總表!$F$7,身障定額檢核總表!$F$8,1),1,0)),1,0)</f>
        <v>0</v>
      </c>
      <c r="O479" s="19">
        <f>IF(AND(ISBLANK($I479),$M479),1,IF($E479="1.公保",
IF($I479&gt;DATE(身障定額檢核總表!$F$7,身障定額檢核總表!$F$8,1),1,0),
IF($I479&gt;=DATE(身障定額檢核總表!$F$7,身障定額檢核總表!$F$8,1),1,0)))</f>
        <v>0</v>
      </c>
      <c r="P479" s="19">
        <f>IF(AND($M479,IF($J479&lt;=DATE(身障定額檢核總表!$F$7,身障定額檢核總表!$F$8,1),1,0)),1,0)</f>
        <v>0</v>
      </c>
      <c r="Q479" s="19">
        <f t="shared" si="4"/>
        <v>0</v>
      </c>
      <c r="R479" s="19">
        <f>IF(AND($Q479,OR(IF($G479="3.重度",1,0),IF($G479="4.極重度",1,0)),IF($K479="全時",1,0),IF($L479&gt;=基本工資設定!$B$2,1,0)),1,0)</f>
        <v>0</v>
      </c>
      <c r="S479" s="19">
        <f>IF(AND($Q479,OR(IF($G479="3.重度",1,0),IF($G479="4.極重度",1,0)),IF($K479="全時",1,0),IF(基本工資設定!$B$2&gt;$L479,1,0)),1,0)</f>
        <v>0</v>
      </c>
      <c r="T479" s="19">
        <f>IF(AND($Q479,OR(IF($G479="3.重度",1,0),IF($G479="4.極重度",1,0)),IF($K479="部分工時",1,0),IF($L479&gt;=基本工資設定!$B$2,1,0)),1,0)</f>
        <v>0</v>
      </c>
      <c r="U479" s="19">
        <f>IF(AND($Q479,OR(IF($G479="3.重度",1,0),IF($G479="4.極重度",1,0)),IF($K479="部分工時",1,0),IF(AND(基本工資設定!$B$2&gt;$L479,$L479&gt;=基本工資設定!$B$3),1,0)),1,0)</f>
        <v>0</v>
      </c>
      <c r="V479" s="19">
        <f>IF(AND($Q479,OR(IF($G479="3.重度",1,0),IF($G479="4.極重度",1,0)),IF($K479="部分工時",1,0),IF(基本工資設定!$B$3&gt;$L479,1,0)),1,0)</f>
        <v>0</v>
      </c>
      <c r="W479" s="19">
        <f>IF(AND($Q479,OR(IF($G479="1.輕度",1,0),IF($G479="2.中度",1,0)),IF($K479="全時",1,0),IF($L479&gt;=基本工資設定!$B$2,1,0)),1,0)</f>
        <v>0</v>
      </c>
      <c r="X479" s="19">
        <f>IF(AND($Q479,OR(IF($G479="1.輕度",1,0),IF($G479="2.中度",1,0)),IF($K479="全時",1,0),IF(基本工資設定!$B$2&gt;$L479,1,0)),1,0)</f>
        <v>0</v>
      </c>
      <c r="Y479" s="19">
        <f>IF(AND($Q479,OR(IF($G479="1.輕度",1,0),IF($G479="2.中度",1,0)),IF($K479="部分工時",1,0),IF($L479&gt;=基本工資設定!$B$2,1,0)),1,0)</f>
        <v>0</v>
      </c>
      <c r="Z479" s="19">
        <f>IF(AND($Q479,OR(IF($G479="1.輕度",1,0),IF($G479="2.中度",1,0)),IF($K479="部分工時",1,0),IF(AND(基本工資設定!$B$2&gt;$L479,$L479&gt;=基本工資設定!$B$3),1,0)),1,0)</f>
        <v>0</v>
      </c>
      <c r="AA479" s="19">
        <f>IF(AND($Q479,OR(IF($G479="1.輕度",1,0),IF($G479="2.中度",1,0)),IF($K479="部分工時",1,0),IF(基本工資設定!$B$3&gt;$L479,1,0)),1,0)</f>
        <v>0</v>
      </c>
    </row>
    <row r="480" spans="1:27" ht="14.25">
      <c r="A480" s="19">
        <f t="shared" si="5"/>
        <v>478</v>
      </c>
      <c r="B480" s="8"/>
      <c r="C480" s="8"/>
      <c r="D480" s="9"/>
      <c r="E480" s="8"/>
      <c r="F480" s="8"/>
      <c r="G480" s="8"/>
      <c r="H480" s="9"/>
      <c r="I480" s="9"/>
      <c r="J480" s="9"/>
      <c r="K480" s="8"/>
      <c r="L480" s="10"/>
      <c r="M480" s="19" t="b">
        <f t="shared" si="3"/>
        <v>0</v>
      </c>
      <c r="N480" s="19">
        <f>IF(AND($M480,IF($H480&lt;=DATE(身障定額檢核總表!$F$7,身障定額檢核總表!$F$8,1),1,0)),1,0)</f>
        <v>0</v>
      </c>
      <c r="O480" s="19">
        <f>IF(AND(ISBLANK($I480),$M480),1,IF($E480="1.公保",
IF($I480&gt;DATE(身障定額檢核總表!$F$7,身障定額檢核總表!$F$8,1),1,0),
IF($I480&gt;=DATE(身障定額檢核總表!$F$7,身障定額檢核總表!$F$8,1),1,0)))</f>
        <v>0</v>
      </c>
      <c r="P480" s="19">
        <f>IF(AND($M480,IF($J480&lt;=DATE(身障定額檢核總表!$F$7,身障定額檢核總表!$F$8,1),1,0)),1,0)</f>
        <v>0</v>
      </c>
      <c r="Q480" s="19">
        <f t="shared" si="4"/>
        <v>0</v>
      </c>
      <c r="R480" s="19">
        <f>IF(AND($Q480,OR(IF($G480="3.重度",1,0),IF($G480="4.極重度",1,0)),IF($K480="全時",1,0),IF($L480&gt;=基本工資設定!$B$2,1,0)),1,0)</f>
        <v>0</v>
      </c>
      <c r="S480" s="19">
        <f>IF(AND($Q480,OR(IF($G480="3.重度",1,0),IF($G480="4.極重度",1,0)),IF($K480="全時",1,0),IF(基本工資設定!$B$2&gt;$L480,1,0)),1,0)</f>
        <v>0</v>
      </c>
      <c r="T480" s="19">
        <f>IF(AND($Q480,OR(IF($G480="3.重度",1,0),IF($G480="4.極重度",1,0)),IF($K480="部分工時",1,0),IF($L480&gt;=基本工資設定!$B$2,1,0)),1,0)</f>
        <v>0</v>
      </c>
      <c r="U480" s="19">
        <f>IF(AND($Q480,OR(IF($G480="3.重度",1,0),IF($G480="4.極重度",1,0)),IF($K480="部分工時",1,0),IF(AND(基本工資設定!$B$2&gt;$L480,$L480&gt;=基本工資設定!$B$3),1,0)),1,0)</f>
        <v>0</v>
      </c>
      <c r="V480" s="19">
        <f>IF(AND($Q480,OR(IF($G480="3.重度",1,0),IF($G480="4.極重度",1,0)),IF($K480="部分工時",1,0),IF(基本工資設定!$B$3&gt;$L480,1,0)),1,0)</f>
        <v>0</v>
      </c>
      <c r="W480" s="19">
        <f>IF(AND($Q480,OR(IF($G480="1.輕度",1,0),IF($G480="2.中度",1,0)),IF($K480="全時",1,0),IF($L480&gt;=基本工資設定!$B$2,1,0)),1,0)</f>
        <v>0</v>
      </c>
      <c r="X480" s="19">
        <f>IF(AND($Q480,OR(IF($G480="1.輕度",1,0),IF($G480="2.中度",1,0)),IF($K480="全時",1,0),IF(基本工資設定!$B$2&gt;$L480,1,0)),1,0)</f>
        <v>0</v>
      </c>
      <c r="Y480" s="19">
        <f>IF(AND($Q480,OR(IF($G480="1.輕度",1,0),IF($G480="2.中度",1,0)),IF($K480="部分工時",1,0),IF($L480&gt;=基本工資設定!$B$2,1,0)),1,0)</f>
        <v>0</v>
      </c>
      <c r="Z480" s="19">
        <f>IF(AND($Q480,OR(IF($G480="1.輕度",1,0),IF($G480="2.中度",1,0)),IF($K480="部分工時",1,0),IF(AND(基本工資設定!$B$2&gt;$L480,$L480&gt;=基本工資設定!$B$3),1,0)),1,0)</f>
        <v>0</v>
      </c>
      <c r="AA480" s="19">
        <f>IF(AND($Q480,OR(IF($G480="1.輕度",1,0),IF($G480="2.中度",1,0)),IF($K480="部分工時",1,0),IF(基本工資設定!$B$3&gt;$L480,1,0)),1,0)</f>
        <v>0</v>
      </c>
    </row>
    <row r="481" spans="1:27" ht="14.25">
      <c r="A481" s="19">
        <f t="shared" si="5"/>
        <v>479</v>
      </c>
      <c r="B481" s="8"/>
      <c r="C481" s="8"/>
      <c r="D481" s="9"/>
      <c r="E481" s="8"/>
      <c r="F481" s="8"/>
      <c r="G481" s="8"/>
      <c r="H481" s="9"/>
      <c r="I481" s="9"/>
      <c r="J481" s="9"/>
      <c r="K481" s="8"/>
      <c r="L481" s="10"/>
      <c r="M481" s="19" t="b">
        <f t="shared" si="3"/>
        <v>0</v>
      </c>
      <c r="N481" s="19">
        <f>IF(AND($M481,IF($H481&lt;=DATE(身障定額檢核總表!$F$7,身障定額檢核總表!$F$8,1),1,0)),1,0)</f>
        <v>0</v>
      </c>
      <c r="O481" s="19">
        <f>IF(AND(ISBLANK($I481),$M481),1,IF($E481="1.公保",
IF($I481&gt;DATE(身障定額檢核總表!$F$7,身障定額檢核總表!$F$8,1),1,0),
IF($I481&gt;=DATE(身障定額檢核總表!$F$7,身障定額檢核總表!$F$8,1),1,0)))</f>
        <v>0</v>
      </c>
      <c r="P481" s="19">
        <f>IF(AND($M481,IF($J481&lt;=DATE(身障定額檢核總表!$F$7,身障定額檢核總表!$F$8,1),1,0)),1,0)</f>
        <v>0</v>
      </c>
      <c r="Q481" s="19">
        <f t="shared" si="4"/>
        <v>0</v>
      </c>
      <c r="R481" s="19">
        <f>IF(AND($Q481,OR(IF($G481="3.重度",1,0),IF($G481="4.極重度",1,0)),IF($K481="全時",1,0),IF($L481&gt;=基本工資設定!$B$2,1,0)),1,0)</f>
        <v>0</v>
      </c>
      <c r="S481" s="19">
        <f>IF(AND($Q481,OR(IF($G481="3.重度",1,0),IF($G481="4.極重度",1,0)),IF($K481="全時",1,0),IF(基本工資設定!$B$2&gt;$L481,1,0)),1,0)</f>
        <v>0</v>
      </c>
      <c r="T481" s="19">
        <f>IF(AND($Q481,OR(IF($G481="3.重度",1,0),IF($G481="4.極重度",1,0)),IF($K481="部分工時",1,0),IF($L481&gt;=基本工資設定!$B$2,1,0)),1,0)</f>
        <v>0</v>
      </c>
      <c r="U481" s="19">
        <f>IF(AND($Q481,OR(IF($G481="3.重度",1,0),IF($G481="4.極重度",1,0)),IF($K481="部分工時",1,0),IF(AND(基本工資設定!$B$2&gt;$L481,$L481&gt;=基本工資設定!$B$3),1,0)),1,0)</f>
        <v>0</v>
      </c>
      <c r="V481" s="19">
        <f>IF(AND($Q481,OR(IF($G481="3.重度",1,0),IF($G481="4.極重度",1,0)),IF($K481="部分工時",1,0),IF(基本工資設定!$B$3&gt;$L481,1,0)),1,0)</f>
        <v>0</v>
      </c>
      <c r="W481" s="19">
        <f>IF(AND($Q481,OR(IF($G481="1.輕度",1,0),IF($G481="2.中度",1,0)),IF($K481="全時",1,0),IF($L481&gt;=基本工資設定!$B$2,1,0)),1,0)</f>
        <v>0</v>
      </c>
      <c r="X481" s="19">
        <f>IF(AND($Q481,OR(IF($G481="1.輕度",1,0),IF($G481="2.中度",1,0)),IF($K481="全時",1,0),IF(基本工資設定!$B$2&gt;$L481,1,0)),1,0)</f>
        <v>0</v>
      </c>
      <c r="Y481" s="19">
        <f>IF(AND($Q481,OR(IF($G481="1.輕度",1,0),IF($G481="2.中度",1,0)),IF($K481="部分工時",1,0),IF($L481&gt;=基本工資設定!$B$2,1,0)),1,0)</f>
        <v>0</v>
      </c>
      <c r="Z481" s="19">
        <f>IF(AND($Q481,OR(IF($G481="1.輕度",1,0),IF($G481="2.中度",1,0)),IF($K481="部分工時",1,0),IF(AND(基本工資設定!$B$2&gt;$L481,$L481&gt;=基本工資設定!$B$3),1,0)),1,0)</f>
        <v>0</v>
      </c>
      <c r="AA481" s="19">
        <f>IF(AND($Q481,OR(IF($G481="1.輕度",1,0),IF($G481="2.中度",1,0)),IF($K481="部分工時",1,0),IF(基本工資設定!$B$3&gt;$L481,1,0)),1,0)</f>
        <v>0</v>
      </c>
    </row>
    <row r="482" spans="1:27" ht="14.25">
      <c r="A482" s="19">
        <f t="shared" si="5"/>
        <v>480</v>
      </c>
      <c r="B482" s="8"/>
      <c r="C482" s="8"/>
      <c r="D482" s="9"/>
      <c r="E482" s="8"/>
      <c r="F482" s="8"/>
      <c r="G482" s="8"/>
      <c r="H482" s="9"/>
      <c r="I482" s="9"/>
      <c r="J482" s="9"/>
      <c r="K482" s="8"/>
      <c r="L482" s="10"/>
      <c r="M482" s="19" t="b">
        <f t="shared" si="3"/>
        <v>0</v>
      </c>
      <c r="N482" s="19">
        <f>IF(AND($M482,IF($H482&lt;=DATE(身障定額檢核總表!$F$7,身障定額檢核總表!$F$8,1),1,0)),1,0)</f>
        <v>0</v>
      </c>
      <c r="O482" s="19">
        <f>IF(AND(ISBLANK($I482),$M482),1,IF($E482="1.公保",
IF($I482&gt;DATE(身障定額檢核總表!$F$7,身障定額檢核總表!$F$8,1),1,0),
IF($I482&gt;=DATE(身障定額檢核總表!$F$7,身障定額檢核總表!$F$8,1),1,0)))</f>
        <v>0</v>
      </c>
      <c r="P482" s="19">
        <f>IF(AND($M482,IF($J482&lt;=DATE(身障定額檢核總表!$F$7,身障定額檢核總表!$F$8,1),1,0)),1,0)</f>
        <v>0</v>
      </c>
      <c r="Q482" s="19">
        <f t="shared" si="4"/>
        <v>0</v>
      </c>
      <c r="R482" s="19">
        <f>IF(AND($Q482,OR(IF($G482="3.重度",1,0),IF($G482="4.極重度",1,0)),IF($K482="全時",1,0),IF($L482&gt;=基本工資設定!$B$2,1,0)),1,0)</f>
        <v>0</v>
      </c>
      <c r="S482" s="19">
        <f>IF(AND($Q482,OR(IF($G482="3.重度",1,0),IF($G482="4.極重度",1,0)),IF($K482="全時",1,0),IF(基本工資設定!$B$2&gt;$L482,1,0)),1,0)</f>
        <v>0</v>
      </c>
      <c r="T482" s="19">
        <f>IF(AND($Q482,OR(IF($G482="3.重度",1,0),IF($G482="4.極重度",1,0)),IF($K482="部分工時",1,0),IF($L482&gt;=基本工資設定!$B$2,1,0)),1,0)</f>
        <v>0</v>
      </c>
      <c r="U482" s="19">
        <f>IF(AND($Q482,OR(IF($G482="3.重度",1,0),IF($G482="4.極重度",1,0)),IF($K482="部分工時",1,0),IF(AND(基本工資設定!$B$2&gt;$L482,$L482&gt;=基本工資設定!$B$3),1,0)),1,0)</f>
        <v>0</v>
      </c>
      <c r="V482" s="19">
        <f>IF(AND($Q482,OR(IF($G482="3.重度",1,0),IF($G482="4.極重度",1,0)),IF($K482="部分工時",1,0),IF(基本工資設定!$B$3&gt;$L482,1,0)),1,0)</f>
        <v>0</v>
      </c>
      <c r="W482" s="19">
        <f>IF(AND($Q482,OR(IF($G482="1.輕度",1,0),IF($G482="2.中度",1,0)),IF($K482="全時",1,0),IF($L482&gt;=基本工資設定!$B$2,1,0)),1,0)</f>
        <v>0</v>
      </c>
      <c r="X482" s="19">
        <f>IF(AND($Q482,OR(IF($G482="1.輕度",1,0),IF($G482="2.中度",1,0)),IF($K482="全時",1,0),IF(基本工資設定!$B$2&gt;$L482,1,0)),1,0)</f>
        <v>0</v>
      </c>
      <c r="Y482" s="19">
        <f>IF(AND($Q482,OR(IF($G482="1.輕度",1,0),IF($G482="2.中度",1,0)),IF($K482="部分工時",1,0),IF($L482&gt;=基本工資設定!$B$2,1,0)),1,0)</f>
        <v>0</v>
      </c>
      <c r="Z482" s="19">
        <f>IF(AND($Q482,OR(IF($G482="1.輕度",1,0),IF($G482="2.中度",1,0)),IF($K482="部分工時",1,0),IF(AND(基本工資設定!$B$2&gt;$L482,$L482&gt;=基本工資設定!$B$3),1,0)),1,0)</f>
        <v>0</v>
      </c>
      <c r="AA482" s="19">
        <f>IF(AND($Q482,OR(IF($G482="1.輕度",1,0),IF($G482="2.中度",1,0)),IF($K482="部分工時",1,0),IF(基本工資設定!$B$3&gt;$L482,1,0)),1,0)</f>
        <v>0</v>
      </c>
    </row>
    <row r="483" spans="1:27" ht="14.25">
      <c r="A483" s="19">
        <f t="shared" si="5"/>
        <v>481</v>
      </c>
      <c r="B483" s="8"/>
      <c r="C483" s="8"/>
      <c r="D483" s="9"/>
      <c r="E483" s="8"/>
      <c r="F483" s="8"/>
      <c r="G483" s="8"/>
      <c r="H483" s="9"/>
      <c r="I483" s="9"/>
      <c r="J483" s="9"/>
      <c r="K483" s="8"/>
      <c r="L483" s="10"/>
      <c r="M483" s="19" t="b">
        <f t="shared" si="3"/>
        <v>0</v>
      </c>
      <c r="N483" s="19">
        <f>IF(AND($M483,IF($H483&lt;=DATE(身障定額檢核總表!$F$7,身障定額檢核總表!$F$8,1),1,0)),1,0)</f>
        <v>0</v>
      </c>
      <c r="O483" s="19">
        <f>IF(AND(ISBLANK($I483),$M483),1,IF($E483="1.公保",
IF($I483&gt;DATE(身障定額檢核總表!$F$7,身障定額檢核總表!$F$8,1),1,0),
IF($I483&gt;=DATE(身障定額檢核總表!$F$7,身障定額檢核總表!$F$8,1),1,0)))</f>
        <v>0</v>
      </c>
      <c r="P483" s="19">
        <f>IF(AND($M483,IF($J483&lt;=DATE(身障定額檢核總表!$F$7,身障定額檢核總表!$F$8,1),1,0)),1,0)</f>
        <v>0</v>
      </c>
      <c r="Q483" s="19">
        <f t="shared" si="4"/>
        <v>0</v>
      </c>
      <c r="R483" s="19">
        <f>IF(AND($Q483,OR(IF($G483="3.重度",1,0),IF($G483="4.極重度",1,0)),IF($K483="全時",1,0),IF($L483&gt;=基本工資設定!$B$2,1,0)),1,0)</f>
        <v>0</v>
      </c>
      <c r="S483" s="19">
        <f>IF(AND($Q483,OR(IF($G483="3.重度",1,0),IF($G483="4.極重度",1,0)),IF($K483="全時",1,0),IF(基本工資設定!$B$2&gt;$L483,1,0)),1,0)</f>
        <v>0</v>
      </c>
      <c r="T483" s="19">
        <f>IF(AND($Q483,OR(IF($G483="3.重度",1,0),IF($G483="4.極重度",1,0)),IF($K483="部分工時",1,0),IF($L483&gt;=基本工資設定!$B$2,1,0)),1,0)</f>
        <v>0</v>
      </c>
      <c r="U483" s="19">
        <f>IF(AND($Q483,OR(IF($G483="3.重度",1,0),IF($G483="4.極重度",1,0)),IF($K483="部分工時",1,0),IF(AND(基本工資設定!$B$2&gt;$L483,$L483&gt;=基本工資設定!$B$3),1,0)),1,0)</f>
        <v>0</v>
      </c>
      <c r="V483" s="19">
        <f>IF(AND($Q483,OR(IF($G483="3.重度",1,0),IF($G483="4.極重度",1,0)),IF($K483="部分工時",1,0),IF(基本工資設定!$B$3&gt;$L483,1,0)),1,0)</f>
        <v>0</v>
      </c>
      <c r="W483" s="19">
        <f>IF(AND($Q483,OR(IF($G483="1.輕度",1,0),IF($G483="2.中度",1,0)),IF($K483="全時",1,0),IF($L483&gt;=基本工資設定!$B$2,1,0)),1,0)</f>
        <v>0</v>
      </c>
      <c r="X483" s="19">
        <f>IF(AND($Q483,OR(IF($G483="1.輕度",1,0),IF($G483="2.中度",1,0)),IF($K483="全時",1,0),IF(基本工資設定!$B$2&gt;$L483,1,0)),1,0)</f>
        <v>0</v>
      </c>
      <c r="Y483" s="19">
        <f>IF(AND($Q483,OR(IF($G483="1.輕度",1,0),IF($G483="2.中度",1,0)),IF($K483="部分工時",1,0),IF($L483&gt;=基本工資設定!$B$2,1,0)),1,0)</f>
        <v>0</v>
      </c>
      <c r="Z483" s="19">
        <f>IF(AND($Q483,OR(IF($G483="1.輕度",1,0),IF($G483="2.中度",1,0)),IF($K483="部分工時",1,0),IF(AND(基本工資設定!$B$2&gt;$L483,$L483&gt;=基本工資設定!$B$3),1,0)),1,0)</f>
        <v>0</v>
      </c>
      <c r="AA483" s="19">
        <f>IF(AND($Q483,OR(IF($G483="1.輕度",1,0),IF($G483="2.中度",1,0)),IF($K483="部分工時",1,0),IF(基本工資設定!$B$3&gt;$L483,1,0)),1,0)</f>
        <v>0</v>
      </c>
    </row>
    <row r="484" spans="1:27" ht="14.25">
      <c r="A484" s="19">
        <f t="shared" si="5"/>
        <v>482</v>
      </c>
      <c r="B484" s="8"/>
      <c r="C484" s="8"/>
      <c r="D484" s="9"/>
      <c r="E484" s="8"/>
      <c r="F484" s="8"/>
      <c r="G484" s="8"/>
      <c r="H484" s="9"/>
      <c r="I484" s="9"/>
      <c r="J484" s="9"/>
      <c r="K484" s="8"/>
      <c r="L484" s="10"/>
      <c r="M484" s="19" t="b">
        <f t="shared" si="3"/>
        <v>0</v>
      </c>
      <c r="N484" s="19">
        <f>IF(AND($M484,IF($H484&lt;=DATE(身障定額檢核總表!$F$7,身障定額檢核總表!$F$8,1),1,0)),1,0)</f>
        <v>0</v>
      </c>
      <c r="O484" s="19">
        <f>IF(AND(ISBLANK($I484),$M484),1,IF($E484="1.公保",
IF($I484&gt;DATE(身障定額檢核總表!$F$7,身障定額檢核總表!$F$8,1),1,0),
IF($I484&gt;=DATE(身障定額檢核總表!$F$7,身障定額檢核總表!$F$8,1),1,0)))</f>
        <v>0</v>
      </c>
      <c r="P484" s="19">
        <f>IF(AND($M484,IF($J484&lt;=DATE(身障定額檢核總表!$F$7,身障定額檢核總表!$F$8,1),1,0)),1,0)</f>
        <v>0</v>
      </c>
      <c r="Q484" s="19">
        <f t="shared" si="4"/>
        <v>0</v>
      </c>
      <c r="R484" s="19">
        <f>IF(AND($Q484,OR(IF($G484="3.重度",1,0),IF($G484="4.極重度",1,0)),IF($K484="全時",1,0),IF($L484&gt;=基本工資設定!$B$2,1,0)),1,0)</f>
        <v>0</v>
      </c>
      <c r="S484" s="19">
        <f>IF(AND($Q484,OR(IF($G484="3.重度",1,0),IF($G484="4.極重度",1,0)),IF($K484="全時",1,0),IF(基本工資設定!$B$2&gt;$L484,1,0)),1,0)</f>
        <v>0</v>
      </c>
      <c r="T484" s="19">
        <f>IF(AND($Q484,OR(IF($G484="3.重度",1,0),IF($G484="4.極重度",1,0)),IF($K484="部分工時",1,0),IF($L484&gt;=基本工資設定!$B$2,1,0)),1,0)</f>
        <v>0</v>
      </c>
      <c r="U484" s="19">
        <f>IF(AND($Q484,OR(IF($G484="3.重度",1,0),IF($G484="4.極重度",1,0)),IF($K484="部分工時",1,0),IF(AND(基本工資設定!$B$2&gt;$L484,$L484&gt;=基本工資設定!$B$3),1,0)),1,0)</f>
        <v>0</v>
      </c>
      <c r="V484" s="19">
        <f>IF(AND($Q484,OR(IF($G484="3.重度",1,0),IF($G484="4.極重度",1,0)),IF($K484="部分工時",1,0),IF(基本工資設定!$B$3&gt;$L484,1,0)),1,0)</f>
        <v>0</v>
      </c>
      <c r="W484" s="19">
        <f>IF(AND($Q484,OR(IF($G484="1.輕度",1,0),IF($G484="2.中度",1,0)),IF($K484="全時",1,0),IF($L484&gt;=基本工資設定!$B$2,1,0)),1,0)</f>
        <v>0</v>
      </c>
      <c r="X484" s="19">
        <f>IF(AND($Q484,OR(IF($G484="1.輕度",1,0),IF($G484="2.中度",1,0)),IF($K484="全時",1,0),IF(基本工資設定!$B$2&gt;$L484,1,0)),1,0)</f>
        <v>0</v>
      </c>
      <c r="Y484" s="19">
        <f>IF(AND($Q484,OR(IF($G484="1.輕度",1,0),IF($G484="2.中度",1,0)),IF($K484="部分工時",1,0),IF($L484&gt;=基本工資設定!$B$2,1,0)),1,0)</f>
        <v>0</v>
      </c>
      <c r="Z484" s="19">
        <f>IF(AND($Q484,OR(IF($G484="1.輕度",1,0),IF($G484="2.中度",1,0)),IF($K484="部分工時",1,0),IF(AND(基本工資設定!$B$2&gt;$L484,$L484&gt;=基本工資設定!$B$3),1,0)),1,0)</f>
        <v>0</v>
      </c>
      <c r="AA484" s="19">
        <f>IF(AND($Q484,OR(IF($G484="1.輕度",1,0),IF($G484="2.中度",1,0)),IF($K484="部分工時",1,0),IF(基本工資設定!$B$3&gt;$L484,1,0)),1,0)</f>
        <v>0</v>
      </c>
    </row>
    <row r="485" spans="1:27" ht="14.25">
      <c r="A485" s="19">
        <f t="shared" si="5"/>
        <v>483</v>
      </c>
      <c r="B485" s="8"/>
      <c r="C485" s="8"/>
      <c r="D485" s="9"/>
      <c r="E485" s="8"/>
      <c r="F485" s="8"/>
      <c r="G485" s="8"/>
      <c r="H485" s="9"/>
      <c r="I485" s="9"/>
      <c r="J485" s="9"/>
      <c r="K485" s="8"/>
      <c r="L485" s="10"/>
      <c r="M485" s="19" t="b">
        <f t="shared" si="3"/>
        <v>0</v>
      </c>
      <c r="N485" s="19">
        <f>IF(AND($M485,IF($H485&lt;=DATE(身障定額檢核總表!$F$7,身障定額檢核總表!$F$8,1),1,0)),1,0)</f>
        <v>0</v>
      </c>
      <c r="O485" s="19">
        <f>IF(AND(ISBLANK($I485),$M485),1,IF($E485="1.公保",
IF($I485&gt;DATE(身障定額檢核總表!$F$7,身障定額檢核總表!$F$8,1),1,0),
IF($I485&gt;=DATE(身障定額檢核總表!$F$7,身障定額檢核總表!$F$8,1),1,0)))</f>
        <v>0</v>
      </c>
      <c r="P485" s="19">
        <f>IF(AND($M485,IF($J485&lt;=DATE(身障定額檢核總表!$F$7,身障定額檢核總表!$F$8,1),1,0)),1,0)</f>
        <v>0</v>
      </c>
      <c r="Q485" s="19">
        <f t="shared" si="4"/>
        <v>0</v>
      </c>
      <c r="R485" s="19">
        <f>IF(AND($Q485,OR(IF($G485="3.重度",1,0),IF($G485="4.極重度",1,0)),IF($K485="全時",1,0),IF($L485&gt;=基本工資設定!$B$2,1,0)),1,0)</f>
        <v>0</v>
      </c>
      <c r="S485" s="19">
        <f>IF(AND($Q485,OR(IF($G485="3.重度",1,0),IF($G485="4.極重度",1,0)),IF($K485="全時",1,0),IF(基本工資設定!$B$2&gt;$L485,1,0)),1,0)</f>
        <v>0</v>
      </c>
      <c r="T485" s="19">
        <f>IF(AND($Q485,OR(IF($G485="3.重度",1,0),IF($G485="4.極重度",1,0)),IF($K485="部分工時",1,0),IF($L485&gt;=基本工資設定!$B$2,1,0)),1,0)</f>
        <v>0</v>
      </c>
      <c r="U485" s="19">
        <f>IF(AND($Q485,OR(IF($G485="3.重度",1,0),IF($G485="4.極重度",1,0)),IF($K485="部分工時",1,0),IF(AND(基本工資設定!$B$2&gt;$L485,$L485&gt;=基本工資設定!$B$3),1,0)),1,0)</f>
        <v>0</v>
      </c>
      <c r="V485" s="19">
        <f>IF(AND($Q485,OR(IF($G485="3.重度",1,0),IF($G485="4.極重度",1,0)),IF($K485="部分工時",1,0),IF(基本工資設定!$B$3&gt;$L485,1,0)),1,0)</f>
        <v>0</v>
      </c>
      <c r="W485" s="19">
        <f>IF(AND($Q485,OR(IF($G485="1.輕度",1,0),IF($G485="2.中度",1,0)),IF($K485="全時",1,0),IF($L485&gt;=基本工資設定!$B$2,1,0)),1,0)</f>
        <v>0</v>
      </c>
      <c r="X485" s="19">
        <f>IF(AND($Q485,OR(IF($G485="1.輕度",1,0),IF($G485="2.中度",1,0)),IF($K485="全時",1,0),IF(基本工資設定!$B$2&gt;$L485,1,0)),1,0)</f>
        <v>0</v>
      </c>
      <c r="Y485" s="19">
        <f>IF(AND($Q485,OR(IF($G485="1.輕度",1,0),IF($G485="2.中度",1,0)),IF($K485="部分工時",1,0),IF($L485&gt;=基本工資設定!$B$2,1,0)),1,0)</f>
        <v>0</v>
      </c>
      <c r="Z485" s="19">
        <f>IF(AND($Q485,OR(IF($G485="1.輕度",1,0),IF($G485="2.中度",1,0)),IF($K485="部分工時",1,0),IF(AND(基本工資設定!$B$2&gt;$L485,$L485&gt;=基本工資設定!$B$3),1,0)),1,0)</f>
        <v>0</v>
      </c>
      <c r="AA485" s="19">
        <f>IF(AND($Q485,OR(IF($G485="1.輕度",1,0),IF($G485="2.中度",1,0)),IF($K485="部分工時",1,0),IF(基本工資設定!$B$3&gt;$L485,1,0)),1,0)</f>
        <v>0</v>
      </c>
    </row>
    <row r="486" spans="1:27" ht="14.25">
      <c r="A486" s="19">
        <f t="shared" si="5"/>
        <v>484</v>
      </c>
      <c r="B486" s="8"/>
      <c r="C486" s="8"/>
      <c r="D486" s="9"/>
      <c r="E486" s="8"/>
      <c r="F486" s="8"/>
      <c r="G486" s="8"/>
      <c r="H486" s="9"/>
      <c r="I486" s="9"/>
      <c r="J486" s="9"/>
      <c r="K486" s="8"/>
      <c r="L486" s="10"/>
      <c r="M486" s="19" t="b">
        <f t="shared" si="3"/>
        <v>0</v>
      </c>
      <c r="N486" s="19">
        <f>IF(AND($M486,IF($H486&lt;=DATE(身障定額檢核總表!$F$7,身障定額檢核總表!$F$8,1),1,0)),1,0)</f>
        <v>0</v>
      </c>
      <c r="O486" s="19">
        <f>IF(AND(ISBLANK($I486),$M486),1,IF($E486="1.公保",
IF($I486&gt;DATE(身障定額檢核總表!$F$7,身障定額檢核總表!$F$8,1),1,0),
IF($I486&gt;=DATE(身障定額檢核總表!$F$7,身障定額檢核總表!$F$8,1),1,0)))</f>
        <v>0</v>
      </c>
      <c r="P486" s="19">
        <f>IF(AND($M486,IF($J486&lt;=DATE(身障定額檢核總表!$F$7,身障定額檢核總表!$F$8,1),1,0)),1,0)</f>
        <v>0</v>
      </c>
      <c r="Q486" s="19">
        <f t="shared" si="4"/>
        <v>0</v>
      </c>
      <c r="R486" s="19">
        <f>IF(AND($Q486,OR(IF($G486="3.重度",1,0),IF($G486="4.極重度",1,0)),IF($K486="全時",1,0),IF($L486&gt;=基本工資設定!$B$2,1,0)),1,0)</f>
        <v>0</v>
      </c>
      <c r="S486" s="19">
        <f>IF(AND($Q486,OR(IF($G486="3.重度",1,0),IF($G486="4.極重度",1,0)),IF($K486="全時",1,0),IF(基本工資設定!$B$2&gt;$L486,1,0)),1,0)</f>
        <v>0</v>
      </c>
      <c r="T486" s="19">
        <f>IF(AND($Q486,OR(IF($G486="3.重度",1,0),IF($G486="4.極重度",1,0)),IF($K486="部分工時",1,0),IF($L486&gt;=基本工資設定!$B$2,1,0)),1,0)</f>
        <v>0</v>
      </c>
      <c r="U486" s="19">
        <f>IF(AND($Q486,OR(IF($G486="3.重度",1,0),IF($G486="4.極重度",1,0)),IF($K486="部分工時",1,0),IF(AND(基本工資設定!$B$2&gt;$L486,$L486&gt;=基本工資設定!$B$3),1,0)),1,0)</f>
        <v>0</v>
      </c>
      <c r="V486" s="19">
        <f>IF(AND($Q486,OR(IF($G486="3.重度",1,0),IF($G486="4.極重度",1,0)),IF($K486="部分工時",1,0),IF(基本工資設定!$B$3&gt;$L486,1,0)),1,0)</f>
        <v>0</v>
      </c>
      <c r="W486" s="19">
        <f>IF(AND($Q486,OR(IF($G486="1.輕度",1,0),IF($G486="2.中度",1,0)),IF($K486="全時",1,0),IF($L486&gt;=基本工資設定!$B$2,1,0)),1,0)</f>
        <v>0</v>
      </c>
      <c r="X486" s="19">
        <f>IF(AND($Q486,OR(IF($G486="1.輕度",1,0),IF($G486="2.中度",1,0)),IF($K486="全時",1,0),IF(基本工資設定!$B$2&gt;$L486,1,0)),1,0)</f>
        <v>0</v>
      </c>
      <c r="Y486" s="19">
        <f>IF(AND($Q486,OR(IF($G486="1.輕度",1,0),IF($G486="2.中度",1,0)),IF($K486="部分工時",1,0),IF($L486&gt;=基本工資設定!$B$2,1,0)),1,0)</f>
        <v>0</v>
      </c>
      <c r="Z486" s="19">
        <f>IF(AND($Q486,OR(IF($G486="1.輕度",1,0),IF($G486="2.中度",1,0)),IF($K486="部分工時",1,0),IF(AND(基本工資設定!$B$2&gt;$L486,$L486&gt;=基本工資設定!$B$3),1,0)),1,0)</f>
        <v>0</v>
      </c>
      <c r="AA486" s="19">
        <f>IF(AND($Q486,OR(IF($G486="1.輕度",1,0),IF($G486="2.中度",1,0)),IF($K486="部分工時",1,0),IF(基本工資設定!$B$3&gt;$L486,1,0)),1,0)</f>
        <v>0</v>
      </c>
    </row>
    <row r="487" spans="1:27" ht="14.25">
      <c r="A487" s="19">
        <f t="shared" si="5"/>
        <v>485</v>
      </c>
      <c r="B487" s="8"/>
      <c r="C487" s="8"/>
      <c r="D487" s="9"/>
      <c r="E487" s="8"/>
      <c r="F487" s="8"/>
      <c r="G487" s="8"/>
      <c r="H487" s="9"/>
      <c r="I487" s="9"/>
      <c r="J487" s="9"/>
      <c r="K487" s="8"/>
      <c r="L487" s="10"/>
      <c r="M487" s="19" t="b">
        <f t="shared" si="3"/>
        <v>0</v>
      </c>
      <c r="N487" s="19">
        <f>IF(AND($M487,IF($H487&lt;=DATE(身障定額檢核總表!$F$7,身障定額檢核總表!$F$8,1),1,0)),1,0)</f>
        <v>0</v>
      </c>
      <c r="O487" s="19">
        <f>IF(AND(ISBLANK($I487),$M487),1,IF($E487="1.公保",
IF($I487&gt;DATE(身障定額檢核總表!$F$7,身障定額檢核總表!$F$8,1),1,0),
IF($I487&gt;=DATE(身障定額檢核總表!$F$7,身障定額檢核總表!$F$8,1),1,0)))</f>
        <v>0</v>
      </c>
      <c r="P487" s="19">
        <f>IF(AND($M487,IF($J487&lt;=DATE(身障定額檢核總表!$F$7,身障定額檢核總表!$F$8,1),1,0)),1,0)</f>
        <v>0</v>
      </c>
      <c r="Q487" s="19">
        <f t="shared" si="4"/>
        <v>0</v>
      </c>
      <c r="R487" s="19">
        <f>IF(AND($Q487,OR(IF($G487="3.重度",1,0),IF($G487="4.極重度",1,0)),IF($K487="全時",1,0),IF($L487&gt;=基本工資設定!$B$2,1,0)),1,0)</f>
        <v>0</v>
      </c>
      <c r="S487" s="19">
        <f>IF(AND($Q487,OR(IF($G487="3.重度",1,0),IF($G487="4.極重度",1,0)),IF($K487="全時",1,0),IF(基本工資設定!$B$2&gt;$L487,1,0)),1,0)</f>
        <v>0</v>
      </c>
      <c r="T487" s="19">
        <f>IF(AND($Q487,OR(IF($G487="3.重度",1,0),IF($G487="4.極重度",1,0)),IF($K487="部分工時",1,0),IF($L487&gt;=基本工資設定!$B$2,1,0)),1,0)</f>
        <v>0</v>
      </c>
      <c r="U487" s="19">
        <f>IF(AND($Q487,OR(IF($G487="3.重度",1,0),IF($G487="4.極重度",1,0)),IF($K487="部分工時",1,0),IF(AND(基本工資設定!$B$2&gt;$L487,$L487&gt;=基本工資設定!$B$3),1,0)),1,0)</f>
        <v>0</v>
      </c>
      <c r="V487" s="19">
        <f>IF(AND($Q487,OR(IF($G487="3.重度",1,0),IF($G487="4.極重度",1,0)),IF($K487="部分工時",1,0),IF(基本工資設定!$B$3&gt;$L487,1,0)),1,0)</f>
        <v>0</v>
      </c>
      <c r="W487" s="19">
        <f>IF(AND($Q487,OR(IF($G487="1.輕度",1,0),IF($G487="2.中度",1,0)),IF($K487="全時",1,0),IF($L487&gt;=基本工資設定!$B$2,1,0)),1,0)</f>
        <v>0</v>
      </c>
      <c r="X487" s="19">
        <f>IF(AND($Q487,OR(IF($G487="1.輕度",1,0),IF($G487="2.中度",1,0)),IF($K487="全時",1,0),IF(基本工資設定!$B$2&gt;$L487,1,0)),1,0)</f>
        <v>0</v>
      </c>
      <c r="Y487" s="19">
        <f>IF(AND($Q487,OR(IF($G487="1.輕度",1,0),IF($G487="2.中度",1,0)),IF($K487="部分工時",1,0),IF($L487&gt;=基本工資設定!$B$2,1,0)),1,0)</f>
        <v>0</v>
      </c>
      <c r="Z487" s="19">
        <f>IF(AND($Q487,OR(IF($G487="1.輕度",1,0),IF($G487="2.中度",1,0)),IF($K487="部分工時",1,0),IF(AND(基本工資設定!$B$2&gt;$L487,$L487&gt;=基本工資設定!$B$3),1,0)),1,0)</f>
        <v>0</v>
      </c>
      <c r="AA487" s="19">
        <f>IF(AND($Q487,OR(IF($G487="1.輕度",1,0),IF($G487="2.中度",1,0)),IF($K487="部分工時",1,0),IF(基本工資設定!$B$3&gt;$L487,1,0)),1,0)</f>
        <v>0</v>
      </c>
    </row>
    <row r="488" spans="1:27" ht="14.25">
      <c r="A488" s="19">
        <f t="shared" si="5"/>
        <v>486</v>
      </c>
      <c r="B488" s="8"/>
      <c r="C488" s="8"/>
      <c r="D488" s="9"/>
      <c r="E488" s="8"/>
      <c r="F488" s="8"/>
      <c r="G488" s="8"/>
      <c r="H488" s="9"/>
      <c r="I488" s="9"/>
      <c r="J488" s="9"/>
      <c r="K488" s="8"/>
      <c r="L488" s="10"/>
      <c r="M488" s="19" t="b">
        <f t="shared" si="3"/>
        <v>0</v>
      </c>
      <c r="N488" s="19">
        <f>IF(AND($M488,IF($H488&lt;=DATE(身障定額檢核總表!$F$7,身障定額檢核總表!$F$8,1),1,0)),1,0)</f>
        <v>0</v>
      </c>
      <c r="O488" s="19">
        <f>IF(AND(ISBLANK($I488),$M488),1,IF($E488="1.公保",
IF($I488&gt;DATE(身障定額檢核總表!$F$7,身障定額檢核總表!$F$8,1),1,0),
IF($I488&gt;=DATE(身障定額檢核總表!$F$7,身障定額檢核總表!$F$8,1),1,0)))</f>
        <v>0</v>
      </c>
      <c r="P488" s="19">
        <f>IF(AND($M488,IF($J488&lt;=DATE(身障定額檢核總表!$F$7,身障定額檢核總表!$F$8,1),1,0)),1,0)</f>
        <v>0</v>
      </c>
      <c r="Q488" s="19">
        <f t="shared" si="4"/>
        <v>0</v>
      </c>
      <c r="R488" s="19">
        <f>IF(AND($Q488,OR(IF($G488="3.重度",1,0),IF($G488="4.極重度",1,0)),IF($K488="全時",1,0),IF($L488&gt;=基本工資設定!$B$2,1,0)),1,0)</f>
        <v>0</v>
      </c>
      <c r="S488" s="19">
        <f>IF(AND($Q488,OR(IF($G488="3.重度",1,0),IF($G488="4.極重度",1,0)),IF($K488="全時",1,0),IF(基本工資設定!$B$2&gt;$L488,1,0)),1,0)</f>
        <v>0</v>
      </c>
      <c r="T488" s="19">
        <f>IF(AND($Q488,OR(IF($G488="3.重度",1,0),IF($G488="4.極重度",1,0)),IF($K488="部分工時",1,0),IF($L488&gt;=基本工資設定!$B$2,1,0)),1,0)</f>
        <v>0</v>
      </c>
      <c r="U488" s="19">
        <f>IF(AND($Q488,OR(IF($G488="3.重度",1,0),IF($G488="4.極重度",1,0)),IF($K488="部分工時",1,0),IF(AND(基本工資設定!$B$2&gt;$L488,$L488&gt;=基本工資設定!$B$3),1,0)),1,0)</f>
        <v>0</v>
      </c>
      <c r="V488" s="19">
        <f>IF(AND($Q488,OR(IF($G488="3.重度",1,0),IF($G488="4.極重度",1,0)),IF($K488="部分工時",1,0),IF(基本工資設定!$B$3&gt;$L488,1,0)),1,0)</f>
        <v>0</v>
      </c>
      <c r="W488" s="19">
        <f>IF(AND($Q488,OR(IF($G488="1.輕度",1,0),IF($G488="2.中度",1,0)),IF($K488="全時",1,0),IF($L488&gt;=基本工資設定!$B$2,1,0)),1,0)</f>
        <v>0</v>
      </c>
      <c r="X488" s="19">
        <f>IF(AND($Q488,OR(IF($G488="1.輕度",1,0),IF($G488="2.中度",1,0)),IF($K488="全時",1,0),IF(基本工資設定!$B$2&gt;$L488,1,0)),1,0)</f>
        <v>0</v>
      </c>
      <c r="Y488" s="19">
        <f>IF(AND($Q488,OR(IF($G488="1.輕度",1,0),IF($G488="2.中度",1,0)),IF($K488="部分工時",1,0),IF($L488&gt;=基本工資設定!$B$2,1,0)),1,0)</f>
        <v>0</v>
      </c>
      <c r="Z488" s="19">
        <f>IF(AND($Q488,OR(IF($G488="1.輕度",1,0),IF($G488="2.中度",1,0)),IF($K488="部分工時",1,0),IF(AND(基本工資設定!$B$2&gt;$L488,$L488&gt;=基本工資設定!$B$3),1,0)),1,0)</f>
        <v>0</v>
      </c>
      <c r="AA488" s="19">
        <f>IF(AND($Q488,OR(IF($G488="1.輕度",1,0),IF($G488="2.中度",1,0)),IF($K488="部分工時",1,0),IF(基本工資設定!$B$3&gt;$L488,1,0)),1,0)</f>
        <v>0</v>
      </c>
    </row>
    <row r="489" spans="1:27" ht="14.25">
      <c r="A489" s="19">
        <f t="shared" si="5"/>
        <v>487</v>
      </c>
      <c r="B489" s="8"/>
      <c r="C489" s="8"/>
      <c r="D489" s="9"/>
      <c r="E489" s="8"/>
      <c r="F489" s="8"/>
      <c r="G489" s="8"/>
      <c r="H489" s="9"/>
      <c r="I489" s="9"/>
      <c r="J489" s="9"/>
      <c r="K489" s="8"/>
      <c r="L489" s="10"/>
      <c r="M489" s="19" t="b">
        <f t="shared" si="3"/>
        <v>0</v>
      </c>
      <c r="N489" s="19">
        <f>IF(AND($M489,IF($H489&lt;=DATE(身障定額檢核總表!$F$7,身障定額檢核總表!$F$8,1),1,0)),1,0)</f>
        <v>0</v>
      </c>
      <c r="O489" s="19">
        <f>IF(AND(ISBLANK($I489),$M489),1,IF($E489="1.公保",
IF($I489&gt;DATE(身障定額檢核總表!$F$7,身障定額檢核總表!$F$8,1),1,0),
IF($I489&gt;=DATE(身障定額檢核總表!$F$7,身障定額檢核總表!$F$8,1),1,0)))</f>
        <v>0</v>
      </c>
      <c r="P489" s="19">
        <f>IF(AND($M489,IF($J489&lt;=DATE(身障定額檢核總表!$F$7,身障定額檢核總表!$F$8,1),1,0)),1,0)</f>
        <v>0</v>
      </c>
      <c r="Q489" s="19">
        <f t="shared" si="4"/>
        <v>0</v>
      </c>
      <c r="R489" s="19">
        <f>IF(AND($Q489,OR(IF($G489="3.重度",1,0),IF($G489="4.極重度",1,0)),IF($K489="全時",1,0),IF($L489&gt;=基本工資設定!$B$2,1,0)),1,0)</f>
        <v>0</v>
      </c>
      <c r="S489" s="19">
        <f>IF(AND($Q489,OR(IF($G489="3.重度",1,0),IF($G489="4.極重度",1,0)),IF($K489="全時",1,0),IF(基本工資設定!$B$2&gt;$L489,1,0)),1,0)</f>
        <v>0</v>
      </c>
      <c r="T489" s="19">
        <f>IF(AND($Q489,OR(IF($G489="3.重度",1,0),IF($G489="4.極重度",1,0)),IF($K489="部分工時",1,0),IF($L489&gt;=基本工資設定!$B$2,1,0)),1,0)</f>
        <v>0</v>
      </c>
      <c r="U489" s="19">
        <f>IF(AND($Q489,OR(IF($G489="3.重度",1,0),IF($G489="4.極重度",1,0)),IF($K489="部分工時",1,0),IF(AND(基本工資設定!$B$2&gt;$L489,$L489&gt;=基本工資設定!$B$3),1,0)),1,0)</f>
        <v>0</v>
      </c>
      <c r="V489" s="19">
        <f>IF(AND($Q489,OR(IF($G489="3.重度",1,0),IF($G489="4.極重度",1,0)),IF($K489="部分工時",1,0),IF(基本工資設定!$B$3&gt;$L489,1,0)),1,0)</f>
        <v>0</v>
      </c>
      <c r="W489" s="19">
        <f>IF(AND($Q489,OR(IF($G489="1.輕度",1,0),IF($G489="2.中度",1,0)),IF($K489="全時",1,0),IF($L489&gt;=基本工資設定!$B$2,1,0)),1,0)</f>
        <v>0</v>
      </c>
      <c r="X489" s="19">
        <f>IF(AND($Q489,OR(IF($G489="1.輕度",1,0),IF($G489="2.中度",1,0)),IF($K489="全時",1,0),IF(基本工資設定!$B$2&gt;$L489,1,0)),1,0)</f>
        <v>0</v>
      </c>
      <c r="Y489" s="19">
        <f>IF(AND($Q489,OR(IF($G489="1.輕度",1,0),IF($G489="2.中度",1,0)),IF($K489="部分工時",1,0),IF($L489&gt;=基本工資設定!$B$2,1,0)),1,0)</f>
        <v>0</v>
      </c>
      <c r="Z489" s="19">
        <f>IF(AND($Q489,OR(IF($G489="1.輕度",1,0),IF($G489="2.中度",1,0)),IF($K489="部分工時",1,0),IF(AND(基本工資設定!$B$2&gt;$L489,$L489&gt;=基本工資設定!$B$3),1,0)),1,0)</f>
        <v>0</v>
      </c>
      <c r="AA489" s="19">
        <f>IF(AND($Q489,OR(IF($G489="1.輕度",1,0),IF($G489="2.中度",1,0)),IF($K489="部分工時",1,0),IF(基本工資設定!$B$3&gt;$L489,1,0)),1,0)</f>
        <v>0</v>
      </c>
    </row>
    <row r="490" spans="1:27" ht="14.25">
      <c r="A490" s="19">
        <f t="shared" si="5"/>
        <v>488</v>
      </c>
      <c r="B490" s="8"/>
      <c r="C490" s="8"/>
      <c r="D490" s="9"/>
      <c r="E490" s="8"/>
      <c r="F490" s="8"/>
      <c r="G490" s="8"/>
      <c r="H490" s="9"/>
      <c r="I490" s="9"/>
      <c r="J490" s="9"/>
      <c r="K490" s="8"/>
      <c r="L490" s="10"/>
      <c r="M490" s="19" t="b">
        <f t="shared" si="3"/>
        <v>0</v>
      </c>
      <c r="N490" s="19">
        <f>IF(AND($M490,IF($H490&lt;=DATE(身障定額檢核總表!$F$7,身障定額檢核總表!$F$8,1),1,0)),1,0)</f>
        <v>0</v>
      </c>
      <c r="O490" s="19">
        <f>IF(AND(ISBLANK($I490),$M490),1,IF($E490="1.公保",
IF($I490&gt;DATE(身障定額檢核總表!$F$7,身障定額檢核總表!$F$8,1),1,0),
IF($I490&gt;=DATE(身障定額檢核總表!$F$7,身障定額檢核總表!$F$8,1),1,0)))</f>
        <v>0</v>
      </c>
      <c r="P490" s="19">
        <f>IF(AND($M490,IF($J490&lt;=DATE(身障定額檢核總表!$F$7,身障定額檢核總表!$F$8,1),1,0)),1,0)</f>
        <v>0</v>
      </c>
      <c r="Q490" s="19">
        <f t="shared" si="4"/>
        <v>0</v>
      </c>
      <c r="R490" s="19">
        <f>IF(AND($Q490,OR(IF($G490="3.重度",1,0),IF($G490="4.極重度",1,0)),IF($K490="全時",1,0),IF($L490&gt;=基本工資設定!$B$2,1,0)),1,0)</f>
        <v>0</v>
      </c>
      <c r="S490" s="19">
        <f>IF(AND($Q490,OR(IF($G490="3.重度",1,0),IF($G490="4.極重度",1,0)),IF($K490="全時",1,0),IF(基本工資設定!$B$2&gt;$L490,1,0)),1,0)</f>
        <v>0</v>
      </c>
      <c r="T490" s="19">
        <f>IF(AND($Q490,OR(IF($G490="3.重度",1,0),IF($G490="4.極重度",1,0)),IF($K490="部分工時",1,0),IF($L490&gt;=基本工資設定!$B$2,1,0)),1,0)</f>
        <v>0</v>
      </c>
      <c r="U490" s="19">
        <f>IF(AND($Q490,OR(IF($G490="3.重度",1,0),IF($G490="4.極重度",1,0)),IF($K490="部分工時",1,0),IF(AND(基本工資設定!$B$2&gt;$L490,$L490&gt;=基本工資設定!$B$3),1,0)),1,0)</f>
        <v>0</v>
      </c>
      <c r="V490" s="19">
        <f>IF(AND($Q490,OR(IF($G490="3.重度",1,0),IF($G490="4.極重度",1,0)),IF($K490="部分工時",1,0),IF(基本工資設定!$B$3&gt;$L490,1,0)),1,0)</f>
        <v>0</v>
      </c>
      <c r="W490" s="19">
        <f>IF(AND($Q490,OR(IF($G490="1.輕度",1,0),IF($G490="2.中度",1,0)),IF($K490="全時",1,0),IF($L490&gt;=基本工資設定!$B$2,1,0)),1,0)</f>
        <v>0</v>
      </c>
      <c r="X490" s="19">
        <f>IF(AND($Q490,OR(IF($G490="1.輕度",1,0),IF($G490="2.中度",1,0)),IF($K490="全時",1,0),IF(基本工資設定!$B$2&gt;$L490,1,0)),1,0)</f>
        <v>0</v>
      </c>
      <c r="Y490" s="19">
        <f>IF(AND($Q490,OR(IF($G490="1.輕度",1,0),IF($G490="2.中度",1,0)),IF($K490="部分工時",1,0),IF($L490&gt;=基本工資設定!$B$2,1,0)),1,0)</f>
        <v>0</v>
      </c>
      <c r="Z490" s="19">
        <f>IF(AND($Q490,OR(IF($G490="1.輕度",1,0),IF($G490="2.中度",1,0)),IF($K490="部分工時",1,0),IF(AND(基本工資設定!$B$2&gt;$L490,$L490&gt;=基本工資設定!$B$3),1,0)),1,0)</f>
        <v>0</v>
      </c>
      <c r="AA490" s="19">
        <f>IF(AND($Q490,OR(IF($G490="1.輕度",1,0),IF($G490="2.中度",1,0)),IF($K490="部分工時",1,0),IF(基本工資設定!$B$3&gt;$L490,1,0)),1,0)</f>
        <v>0</v>
      </c>
    </row>
    <row r="491" spans="1:27" ht="14.25">
      <c r="A491" s="19">
        <f t="shared" si="5"/>
        <v>489</v>
      </c>
      <c r="B491" s="8"/>
      <c r="C491" s="8"/>
      <c r="D491" s="9"/>
      <c r="E491" s="8"/>
      <c r="F491" s="8"/>
      <c r="G491" s="8"/>
      <c r="H491" s="9"/>
      <c r="I491" s="9"/>
      <c r="J491" s="9"/>
      <c r="K491" s="8"/>
      <c r="L491" s="10"/>
      <c r="M491" s="19" t="b">
        <f t="shared" si="3"/>
        <v>0</v>
      </c>
      <c r="N491" s="19">
        <f>IF(AND($M491,IF($H491&lt;=DATE(身障定額檢核總表!$F$7,身障定額檢核總表!$F$8,1),1,0)),1,0)</f>
        <v>0</v>
      </c>
      <c r="O491" s="19">
        <f>IF(AND(ISBLANK($I491),$M491),1,IF($E491="1.公保",
IF($I491&gt;DATE(身障定額檢核總表!$F$7,身障定額檢核總表!$F$8,1),1,0),
IF($I491&gt;=DATE(身障定額檢核總表!$F$7,身障定額檢核總表!$F$8,1),1,0)))</f>
        <v>0</v>
      </c>
      <c r="P491" s="19">
        <f>IF(AND($M491,IF($J491&lt;=DATE(身障定額檢核總表!$F$7,身障定額檢核總表!$F$8,1),1,0)),1,0)</f>
        <v>0</v>
      </c>
      <c r="Q491" s="19">
        <f t="shared" si="4"/>
        <v>0</v>
      </c>
      <c r="R491" s="19">
        <f>IF(AND($Q491,OR(IF($G491="3.重度",1,0),IF($G491="4.極重度",1,0)),IF($K491="全時",1,0),IF($L491&gt;=基本工資設定!$B$2,1,0)),1,0)</f>
        <v>0</v>
      </c>
      <c r="S491" s="19">
        <f>IF(AND($Q491,OR(IF($G491="3.重度",1,0),IF($G491="4.極重度",1,0)),IF($K491="全時",1,0),IF(基本工資設定!$B$2&gt;$L491,1,0)),1,0)</f>
        <v>0</v>
      </c>
      <c r="T491" s="19">
        <f>IF(AND($Q491,OR(IF($G491="3.重度",1,0),IF($G491="4.極重度",1,0)),IF($K491="部分工時",1,0),IF($L491&gt;=基本工資設定!$B$2,1,0)),1,0)</f>
        <v>0</v>
      </c>
      <c r="U491" s="19">
        <f>IF(AND($Q491,OR(IF($G491="3.重度",1,0),IF($G491="4.極重度",1,0)),IF($K491="部分工時",1,0),IF(AND(基本工資設定!$B$2&gt;$L491,$L491&gt;=基本工資設定!$B$3),1,0)),1,0)</f>
        <v>0</v>
      </c>
      <c r="V491" s="19">
        <f>IF(AND($Q491,OR(IF($G491="3.重度",1,0),IF($G491="4.極重度",1,0)),IF($K491="部分工時",1,0),IF(基本工資設定!$B$3&gt;$L491,1,0)),1,0)</f>
        <v>0</v>
      </c>
      <c r="W491" s="19">
        <f>IF(AND($Q491,OR(IF($G491="1.輕度",1,0),IF($G491="2.中度",1,0)),IF($K491="全時",1,0),IF($L491&gt;=基本工資設定!$B$2,1,0)),1,0)</f>
        <v>0</v>
      </c>
      <c r="X491" s="19">
        <f>IF(AND($Q491,OR(IF($G491="1.輕度",1,0),IF($G491="2.中度",1,0)),IF($K491="全時",1,0),IF(基本工資設定!$B$2&gt;$L491,1,0)),1,0)</f>
        <v>0</v>
      </c>
      <c r="Y491" s="19">
        <f>IF(AND($Q491,OR(IF($G491="1.輕度",1,0),IF($G491="2.中度",1,0)),IF($K491="部分工時",1,0),IF($L491&gt;=基本工資設定!$B$2,1,0)),1,0)</f>
        <v>0</v>
      </c>
      <c r="Z491" s="19">
        <f>IF(AND($Q491,OR(IF($G491="1.輕度",1,0),IF($G491="2.中度",1,0)),IF($K491="部分工時",1,0),IF(AND(基本工資設定!$B$2&gt;$L491,$L491&gt;=基本工資設定!$B$3),1,0)),1,0)</f>
        <v>0</v>
      </c>
      <c r="AA491" s="19">
        <f>IF(AND($Q491,OR(IF($G491="1.輕度",1,0),IF($G491="2.中度",1,0)),IF($K491="部分工時",1,0),IF(基本工資設定!$B$3&gt;$L491,1,0)),1,0)</f>
        <v>0</v>
      </c>
    </row>
    <row r="492" spans="1:27" ht="14.25">
      <c r="A492" s="19">
        <f t="shared" si="5"/>
        <v>490</v>
      </c>
      <c r="B492" s="8"/>
      <c r="C492" s="8"/>
      <c r="D492" s="9"/>
      <c r="E492" s="8"/>
      <c r="F492" s="8"/>
      <c r="G492" s="8"/>
      <c r="H492" s="9"/>
      <c r="I492" s="9"/>
      <c r="J492" s="9"/>
      <c r="K492" s="8"/>
      <c r="L492" s="10"/>
      <c r="M492" s="19" t="b">
        <f t="shared" si="3"/>
        <v>0</v>
      </c>
      <c r="N492" s="19">
        <f>IF(AND($M492,IF($H492&lt;=DATE(身障定額檢核總表!$F$7,身障定額檢核總表!$F$8,1),1,0)),1,0)</f>
        <v>0</v>
      </c>
      <c r="O492" s="19">
        <f>IF(AND(ISBLANK($I492),$M492),1,IF($E492="1.公保",
IF($I492&gt;DATE(身障定額檢核總表!$F$7,身障定額檢核總表!$F$8,1),1,0),
IF($I492&gt;=DATE(身障定額檢核總表!$F$7,身障定額檢核總表!$F$8,1),1,0)))</f>
        <v>0</v>
      </c>
      <c r="P492" s="19">
        <f>IF(AND($M492,IF($J492&lt;=DATE(身障定額檢核總表!$F$7,身障定額檢核總表!$F$8,1),1,0)),1,0)</f>
        <v>0</v>
      </c>
      <c r="Q492" s="19">
        <f t="shared" si="4"/>
        <v>0</v>
      </c>
      <c r="R492" s="19">
        <f>IF(AND($Q492,OR(IF($G492="3.重度",1,0),IF($G492="4.極重度",1,0)),IF($K492="全時",1,0),IF($L492&gt;=基本工資設定!$B$2,1,0)),1,0)</f>
        <v>0</v>
      </c>
      <c r="S492" s="19">
        <f>IF(AND($Q492,OR(IF($G492="3.重度",1,0),IF($G492="4.極重度",1,0)),IF($K492="全時",1,0),IF(基本工資設定!$B$2&gt;$L492,1,0)),1,0)</f>
        <v>0</v>
      </c>
      <c r="T492" s="19">
        <f>IF(AND($Q492,OR(IF($G492="3.重度",1,0),IF($G492="4.極重度",1,0)),IF($K492="部分工時",1,0),IF($L492&gt;=基本工資設定!$B$2,1,0)),1,0)</f>
        <v>0</v>
      </c>
      <c r="U492" s="19">
        <f>IF(AND($Q492,OR(IF($G492="3.重度",1,0),IF($G492="4.極重度",1,0)),IF($K492="部分工時",1,0),IF(AND(基本工資設定!$B$2&gt;$L492,$L492&gt;=基本工資設定!$B$3),1,0)),1,0)</f>
        <v>0</v>
      </c>
      <c r="V492" s="19">
        <f>IF(AND($Q492,OR(IF($G492="3.重度",1,0),IF($G492="4.極重度",1,0)),IF($K492="部分工時",1,0),IF(基本工資設定!$B$3&gt;$L492,1,0)),1,0)</f>
        <v>0</v>
      </c>
      <c r="W492" s="19">
        <f>IF(AND($Q492,OR(IF($G492="1.輕度",1,0),IF($G492="2.中度",1,0)),IF($K492="全時",1,0),IF($L492&gt;=基本工資設定!$B$2,1,0)),1,0)</f>
        <v>0</v>
      </c>
      <c r="X492" s="19">
        <f>IF(AND($Q492,OR(IF($G492="1.輕度",1,0),IF($G492="2.中度",1,0)),IF($K492="全時",1,0),IF(基本工資設定!$B$2&gt;$L492,1,0)),1,0)</f>
        <v>0</v>
      </c>
      <c r="Y492" s="19">
        <f>IF(AND($Q492,OR(IF($G492="1.輕度",1,0),IF($G492="2.中度",1,0)),IF($K492="部分工時",1,0),IF($L492&gt;=基本工資設定!$B$2,1,0)),1,0)</f>
        <v>0</v>
      </c>
      <c r="Z492" s="19">
        <f>IF(AND($Q492,OR(IF($G492="1.輕度",1,0),IF($G492="2.中度",1,0)),IF($K492="部分工時",1,0),IF(AND(基本工資設定!$B$2&gt;$L492,$L492&gt;=基本工資設定!$B$3),1,0)),1,0)</f>
        <v>0</v>
      </c>
      <c r="AA492" s="19">
        <f>IF(AND($Q492,OR(IF($G492="1.輕度",1,0),IF($G492="2.中度",1,0)),IF($K492="部分工時",1,0),IF(基本工資設定!$B$3&gt;$L492,1,0)),1,0)</f>
        <v>0</v>
      </c>
    </row>
    <row r="493" spans="1:27" ht="14.25">
      <c r="A493" s="19">
        <f t="shared" si="5"/>
        <v>491</v>
      </c>
      <c r="B493" s="8"/>
      <c r="C493" s="8"/>
      <c r="D493" s="9"/>
      <c r="E493" s="8"/>
      <c r="F493" s="8"/>
      <c r="G493" s="8"/>
      <c r="H493" s="9"/>
      <c r="I493" s="9"/>
      <c r="J493" s="9"/>
      <c r="K493" s="8"/>
      <c r="L493" s="10"/>
      <c r="M493" s="19" t="b">
        <f t="shared" si="3"/>
        <v>0</v>
      </c>
      <c r="N493" s="19">
        <f>IF(AND($M493,IF($H493&lt;=DATE(身障定額檢核總表!$F$7,身障定額檢核總表!$F$8,1),1,0)),1,0)</f>
        <v>0</v>
      </c>
      <c r="O493" s="19">
        <f>IF(AND(ISBLANK($I493),$M493),1,IF($E493="1.公保",
IF($I493&gt;DATE(身障定額檢核總表!$F$7,身障定額檢核總表!$F$8,1),1,0),
IF($I493&gt;=DATE(身障定額檢核總表!$F$7,身障定額檢核總表!$F$8,1),1,0)))</f>
        <v>0</v>
      </c>
      <c r="P493" s="19">
        <f>IF(AND($M493,IF($J493&lt;=DATE(身障定額檢核總表!$F$7,身障定額檢核總表!$F$8,1),1,0)),1,0)</f>
        <v>0</v>
      </c>
      <c r="Q493" s="19">
        <f t="shared" si="4"/>
        <v>0</v>
      </c>
      <c r="R493" s="19">
        <f>IF(AND($Q493,OR(IF($G493="3.重度",1,0),IF($G493="4.極重度",1,0)),IF($K493="全時",1,0),IF($L493&gt;=基本工資設定!$B$2,1,0)),1,0)</f>
        <v>0</v>
      </c>
      <c r="S493" s="19">
        <f>IF(AND($Q493,OR(IF($G493="3.重度",1,0),IF($G493="4.極重度",1,0)),IF($K493="全時",1,0),IF(基本工資設定!$B$2&gt;$L493,1,0)),1,0)</f>
        <v>0</v>
      </c>
      <c r="T493" s="19">
        <f>IF(AND($Q493,OR(IF($G493="3.重度",1,0),IF($G493="4.極重度",1,0)),IF($K493="部分工時",1,0),IF($L493&gt;=基本工資設定!$B$2,1,0)),1,0)</f>
        <v>0</v>
      </c>
      <c r="U493" s="19">
        <f>IF(AND($Q493,OR(IF($G493="3.重度",1,0),IF($G493="4.極重度",1,0)),IF($K493="部分工時",1,0),IF(AND(基本工資設定!$B$2&gt;$L493,$L493&gt;=基本工資設定!$B$3),1,0)),1,0)</f>
        <v>0</v>
      </c>
      <c r="V493" s="19">
        <f>IF(AND($Q493,OR(IF($G493="3.重度",1,0),IF($G493="4.極重度",1,0)),IF($K493="部分工時",1,0),IF(基本工資設定!$B$3&gt;$L493,1,0)),1,0)</f>
        <v>0</v>
      </c>
      <c r="W493" s="19">
        <f>IF(AND($Q493,OR(IF($G493="1.輕度",1,0),IF($G493="2.中度",1,0)),IF($K493="全時",1,0),IF($L493&gt;=基本工資設定!$B$2,1,0)),1,0)</f>
        <v>0</v>
      </c>
      <c r="X493" s="19">
        <f>IF(AND($Q493,OR(IF($G493="1.輕度",1,0),IF($G493="2.中度",1,0)),IF($K493="全時",1,0),IF(基本工資設定!$B$2&gt;$L493,1,0)),1,0)</f>
        <v>0</v>
      </c>
      <c r="Y493" s="19">
        <f>IF(AND($Q493,OR(IF($G493="1.輕度",1,0),IF($G493="2.中度",1,0)),IF($K493="部分工時",1,0),IF($L493&gt;=基本工資設定!$B$2,1,0)),1,0)</f>
        <v>0</v>
      </c>
      <c r="Z493" s="19">
        <f>IF(AND($Q493,OR(IF($G493="1.輕度",1,0),IF($G493="2.中度",1,0)),IF($K493="部分工時",1,0),IF(AND(基本工資設定!$B$2&gt;$L493,$L493&gt;=基本工資設定!$B$3),1,0)),1,0)</f>
        <v>0</v>
      </c>
      <c r="AA493" s="19">
        <f>IF(AND($Q493,OR(IF($G493="1.輕度",1,0),IF($G493="2.中度",1,0)),IF($K493="部分工時",1,0),IF(基本工資設定!$B$3&gt;$L493,1,0)),1,0)</f>
        <v>0</v>
      </c>
    </row>
    <row r="494" spans="1:27" ht="14.25">
      <c r="A494" s="19">
        <f t="shared" si="5"/>
        <v>492</v>
      </c>
      <c r="B494" s="8"/>
      <c r="C494" s="8"/>
      <c r="D494" s="9"/>
      <c r="E494" s="8"/>
      <c r="F494" s="8"/>
      <c r="G494" s="8"/>
      <c r="H494" s="9"/>
      <c r="I494" s="9"/>
      <c r="J494" s="9"/>
      <c r="K494" s="8"/>
      <c r="L494" s="10"/>
      <c r="M494" s="19" t="b">
        <f t="shared" si="3"/>
        <v>0</v>
      </c>
      <c r="N494" s="19">
        <f>IF(AND($M494,IF($H494&lt;=DATE(身障定額檢核總表!$F$7,身障定額檢核總表!$F$8,1),1,0)),1,0)</f>
        <v>0</v>
      </c>
      <c r="O494" s="19">
        <f>IF(AND(ISBLANK($I494),$M494),1,IF($E494="1.公保",
IF($I494&gt;DATE(身障定額檢核總表!$F$7,身障定額檢核總表!$F$8,1),1,0),
IF($I494&gt;=DATE(身障定額檢核總表!$F$7,身障定額檢核總表!$F$8,1),1,0)))</f>
        <v>0</v>
      </c>
      <c r="P494" s="19">
        <f>IF(AND($M494,IF($J494&lt;=DATE(身障定額檢核總表!$F$7,身障定額檢核總表!$F$8,1),1,0)),1,0)</f>
        <v>0</v>
      </c>
      <c r="Q494" s="19">
        <f t="shared" si="4"/>
        <v>0</v>
      </c>
      <c r="R494" s="19">
        <f>IF(AND($Q494,OR(IF($G494="3.重度",1,0),IF($G494="4.極重度",1,0)),IF($K494="全時",1,0),IF($L494&gt;=基本工資設定!$B$2,1,0)),1,0)</f>
        <v>0</v>
      </c>
      <c r="S494" s="19">
        <f>IF(AND($Q494,OR(IF($G494="3.重度",1,0),IF($G494="4.極重度",1,0)),IF($K494="全時",1,0),IF(基本工資設定!$B$2&gt;$L494,1,0)),1,0)</f>
        <v>0</v>
      </c>
      <c r="T494" s="19">
        <f>IF(AND($Q494,OR(IF($G494="3.重度",1,0),IF($G494="4.極重度",1,0)),IF($K494="部分工時",1,0),IF($L494&gt;=基本工資設定!$B$2,1,0)),1,0)</f>
        <v>0</v>
      </c>
      <c r="U494" s="19">
        <f>IF(AND($Q494,OR(IF($G494="3.重度",1,0),IF($G494="4.極重度",1,0)),IF($K494="部分工時",1,0),IF(AND(基本工資設定!$B$2&gt;$L494,$L494&gt;=基本工資設定!$B$3),1,0)),1,0)</f>
        <v>0</v>
      </c>
      <c r="V494" s="19">
        <f>IF(AND($Q494,OR(IF($G494="3.重度",1,0),IF($G494="4.極重度",1,0)),IF($K494="部分工時",1,0),IF(基本工資設定!$B$3&gt;$L494,1,0)),1,0)</f>
        <v>0</v>
      </c>
      <c r="W494" s="19">
        <f>IF(AND($Q494,OR(IF($G494="1.輕度",1,0),IF($G494="2.中度",1,0)),IF($K494="全時",1,0),IF($L494&gt;=基本工資設定!$B$2,1,0)),1,0)</f>
        <v>0</v>
      </c>
      <c r="X494" s="19">
        <f>IF(AND($Q494,OR(IF($G494="1.輕度",1,0),IF($G494="2.中度",1,0)),IF($K494="全時",1,0),IF(基本工資設定!$B$2&gt;$L494,1,0)),1,0)</f>
        <v>0</v>
      </c>
      <c r="Y494" s="19">
        <f>IF(AND($Q494,OR(IF($G494="1.輕度",1,0),IF($G494="2.中度",1,0)),IF($K494="部分工時",1,0),IF($L494&gt;=基本工資設定!$B$2,1,0)),1,0)</f>
        <v>0</v>
      </c>
      <c r="Z494" s="19">
        <f>IF(AND($Q494,OR(IF($G494="1.輕度",1,0),IF($G494="2.中度",1,0)),IF($K494="部分工時",1,0),IF(AND(基本工資設定!$B$2&gt;$L494,$L494&gt;=基本工資設定!$B$3),1,0)),1,0)</f>
        <v>0</v>
      </c>
      <c r="AA494" s="19">
        <f>IF(AND($Q494,OR(IF($G494="1.輕度",1,0),IF($G494="2.中度",1,0)),IF($K494="部分工時",1,0),IF(基本工資設定!$B$3&gt;$L494,1,0)),1,0)</f>
        <v>0</v>
      </c>
    </row>
    <row r="495" spans="1:27" ht="14.25">
      <c r="A495" s="19">
        <f t="shared" si="5"/>
        <v>493</v>
      </c>
      <c r="B495" s="8"/>
      <c r="C495" s="8"/>
      <c r="D495" s="9"/>
      <c r="E495" s="8"/>
      <c r="F495" s="8"/>
      <c r="G495" s="8"/>
      <c r="H495" s="9"/>
      <c r="I495" s="9"/>
      <c r="J495" s="9"/>
      <c r="K495" s="8"/>
      <c r="L495" s="10"/>
      <c r="M495" s="19" t="b">
        <f t="shared" si="3"/>
        <v>0</v>
      </c>
      <c r="N495" s="19">
        <f>IF(AND($M495,IF($H495&lt;=DATE(身障定額檢核總表!$F$7,身障定額檢核總表!$F$8,1),1,0)),1,0)</f>
        <v>0</v>
      </c>
      <c r="O495" s="19">
        <f>IF(AND(ISBLANK($I495),$M495),1,IF($E495="1.公保",
IF($I495&gt;DATE(身障定額檢核總表!$F$7,身障定額檢核總表!$F$8,1),1,0),
IF($I495&gt;=DATE(身障定額檢核總表!$F$7,身障定額檢核總表!$F$8,1),1,0)))</f>
        <v>0</v>
      </c>
      <c r="P495" s="19">
        <f>IF(AND($M495,IF($J495&lt;=DATE(身障定額檢核總表!$F$7,身障定額檢核總表!$F$8,1),1,0)),1,0)</f>
        <v>0</v>
      </c>
      <c r="Q495" s="19">
        <f t="shared" si="4"/>
        <v>0</v>
      </c>
      <c r="R495" s="19">
        <f>IF(AND($Q495,OR(IF($G495="3.重度",1,0),IF($G495="4.極重度",1,0)),IF($K495="全時",1,0),IF($L495&gt;=基本工資設定!$B$2,1,0)),1,0)</f>
        <v>0</v>
      </c>
      <c r="S495" s="19">
        <f>IF(AND($Q495,OR(IF($G495="3.重度",1,0),IF($G495="4.極重度",1,0)),IF($K495="全時",1,0),IF(基本工資設定!$B$2&gt;$L495,1,0)),1,0)</f>
        <v>0</v>
      </c>
      <c r="T495" s="19">
        <f>IF(AND($Q495,OR(IF($G495="3.重度",1,0),IF($G495="4.極重度",1,0)),IF($K495="部分工時",1,0),IF($L495&gt;=基本工資設定!$B$2,1,0)),1,0)</f>
        <v>0</v>
      </c>
      <c r="U495" s="19">
        <f>IF(AND($Q495,OR(IF($G495="3.重度",1,0),IF($G495="4.極重度",1,0)),IF($K495="部分工時",1,0),IF(AND(基本工資設定!$B$2&gt;$L495,$L495&gt;=基本工資設定!$B$3),1,0)),1,0)</f>
        <v>0</v>
      </c>
      <c r="V495" s="19">
        <f>IF(AND($Q495,OR(IF($G495="3.重度",1,0),IF($G495="4.極重度",1,0)),IF($K495="部分工時",1,0),IF(基本工資設定!$B$3&gt;$L495,1,0)),1,0)</f>
        <v>0</v>
      </c>
      <c r="W495" s="19">
        <f>IF(AND($Q495,OR(IF($G495="1.輕度",1,0),IF($G495="2.中度",1,0)),IF($K495="全時",1,0),IF($L495&gt;=基本工資設定!$B$2,1,0)),1,0)</f>
        <v>0</v>
      </c>
      <c r="X495" s="19">
        <f>IF(AND($Q495,OR(IF($G495="1.輕度",1,0),IF($G495="2.中度",1,0)),IF($K495="全時",1,0),IF(基本工資設定!$B$2&gt;$L495,1,0)),1,0)</f>
        <v>0</v>
      </c>
      <c r="Y495" s="19">
        <f>IF(AND($Q495,OR(IF($G495="1.輕度",1,0),IF($G495="2.中度",1,0)),IF($K495="部分工時",1,0),IF($L495&gt;=基本工資設定!$B$2,1,0)),1,0)</f>
        <v>0</v>
      </c>
      <c r="Z495" s="19">
        <f>IF(AND($Q495,OR(IF($G495="1.輕度",1,0),IF($G495="2.中度",1,0)),IF($K495="部分工時",1,0),IF(AND(基本工資設定!$B$2&gt;$L495,$L495&gt;=基本工資設定!$B$3),1,0)),1,0)</f>
        <v>0</v>
      </c>
      <c r="AA495" s="19">
        <f>IF(AND($Q495,OR(IF($G495="1.輕度",1,0),IF($G495="2.中度",1,0)),IF($K495="部分工時",1,0),IF(基本工資設定!$B$3&gt;$L495,1,0)),1,0)</f>
        <v>0</v>
      </c>
    </row>
    <row r="496" spans="1:27" ht="14.25">
      <c r="A496" s="19">
        <f t="shared" si="5"/>
        <v>494</v>
      </c>
      <c r="B496" s="8"/>
      <c r="C496" s="8"/>
      <c r="D496" s="9"/>
      <c r="E496" s="8"/>
      <c r="F496" s="8"/>
      <c r="G496" s="8"/>
      <c r="H496" s="9"/>
      <c r="I496" s="9"/>
      <c r="J496" s="9"/>
      <c r="K496" s="8"/>
      <c r="L496" s="10"/>
      <c r="M496" s="19" t="b">
        <f t="shared" si="3"/>
        <v>0</v>
      </c>
      <c r="N496" s="19">
        <f>IF(AND($M496,IF($H496&lt;=DATE(身障定額檢核總表!$F$7,身障定額檢核總表!$F$8,1),1,0)),1,0)</f>
        <v>0</v>
      </c>
      <c r="O496" s="19">
        <f>IF(AND(ISBLANK($I496),$M496),1,IF($E496="1.公保",
IF($I496&gt;DATE(身障定額檢核總表!$F$7,身障定額檢核總表!$F$8,1),1,0),
IF($I496&gt;=DATE(身障定額檢核總表!$F$7,身障定額檢核總表!$F$8,1),1,0)))</f>
        <v>0</v>
      </c>
      <c r="P496" s="19">
        <f>IF(AND($M496,IF($J496&lt;=DATE(身障定額檢核總表!$F$7,身障定額檢核總表!$F$8,1),1,0)),1,0)</f>
        <v>0</v>
      </c>
      <c r="Q496" s="19">
        <f t="shared" si="4"/>
        <v>0</v>
      </c>
      <c r="R496" s="19">
        <f>IF(AND($Q496,OR(IF($G496="3.重度",1,0),IF($G496="4.極重度",1,0)),IF($K496="全時",1,0),IF($L496&gt;=基本工資設定!$B$2,1,0)),1,0)</f>
        <v>0</v>
      </c>
      <c r="S496" s="19">
        <f>IF(AND($Q496,OR(IF($G496="3.重度",1,0),IF($G496="4.極重度",1,0)),IF($K496="全時",1,0),IF(基本工資設定!$B$2&gt;$L496,1,0)),1,0)</f>
        <v>0</v>
      </c>
      <c r="T496" s="19">
        <f>IF(AND($Q496,OR(IF($G496="3.重度",1,0),IF($G496="4.極重度",1,0)),IF($K496="部分工時",1,0),IF($L496&gt;=基本工資設定!$B$2,1,0)),1,0)</f>
        <v>0</v>
      </c>
      <c r="U496" s="19">
        <f>IF(AND($Q496,OR(IF($G496="3.重度",1,0),IF($G496="4.極重度",1,0)),IF($K496="部分工時",1,0),IF(AND(基本工資設定!$B$2&gt;$L496,$L496&gt;=基本工資設定!$B$3),1,0)),1,0)</f>
        <v>0</v>
      </c>
      <c r="V496" s="19">
        <f>IF(AND($Q496,OR(IF($G496="3.重度",1,0),IF($G496="4.極重度",1,0)),IF($K496="部分工時",1,0),IF(基本工資設定!$B$3&gt;$L496,1,0)),1,0)</f>
        <v>0</v>
      </c>
      <c r="W496" s="19">
        <f>IF(AND($Q496,OR(IF($G496="1.輕度",1,0),IF($G496="2.中度",1,0)),IF($K496="全時",1,0),IF($L496&gt;=基本工資設定!$B$2,1,0)),1,0)</f>
        <v>0</v>
      </c>
      <c r="X496" s="19">
        <f>IF(AND($Q496,OR(IF($G496="1.輕度",1,0),IF($G496="2.中度",1,0)),IF($K496="全時",1,0),IF(基本工資設定!$B$2&gt;$L496,1,0)),1,0)</f>
        <v>0</v>
      </c>
      <c r="Y496" s="19">
        <f>IF(AND($Q496,OR(IF($G496="1.輕度",1,0),IF($G496="2.中度",1,0)),IF($K496="部分工時",1,0),IF($L496&gt;=基本工資設定!$B$2,1,0)),1,0)</f>
        <v>0</v>
      </c>
      <c r="Z496" s="19">
        <f>IF(AND($Q496,OR(IF($G496="1.輕度",1,0),IF($G496="2.中度",1,0)),IF($K496="部分工時",1,0),IF(AND(基本工資設定!$B$2&gt;$L496,$L496&gt;=基本工資設定!$B$3),1,0)),1,0)</f>
        <v>0</v>
      </c>
      <c r="AA496" s="19">
        <f>IF(AND($Q496,OR(IF($G496="1.輕度",1,0),IF($G496="2.中度",1,0)),IF($K496="部分工時",1,0),IF(基本工資設定!$B$3&gt;$L496,1,0)),1,0)</f>
        <v>0</v>
      </c>
    </row>
    <row r="497" spans="1:27" ht="14.25">
      <c r="A497" s="19">
        <f t="shared" si="5"/>
        <v>495</v>
      </c>
      <c r="B497" s="8"/>
      <c r="C497" s="8"/>
      <c r="D497" s="9"/>
      <c r="E497" s="8"/>
      <c r="F497" s="8"/>
      <c r="G497" s="8"/>
      <c r="H497" s="9"/>
      <c r="I497" s="9"/>
      <c r="J497" s="9"/>
      <c r="K497" s="8"/>
      <c r="L497" s="10"/>
      <c r="M497" s="19" t="b">
        <f t="shared" si="3"/>
        <v>0</v>
      </c>
      <c r="N497" s="19">
        <f>IF(AND($M497,IF($H497&lt;=DATE(身障定額檢核總表!$F$7,身障定額檢核總表!$F$8,1),1,0)),1,0)</f>
        <v>0</v>
      </c>
      <c r="O497" s="19">
        <f>IF(AND(ISBLANK($I497),$M497),1,IF($E497="1.公保",
IF($I497&gt;DATE(身障定額檢核總表!$F$7,身障定額檢核總表!$F$8,1),1,0),
IF($I497&gt;=DATE(身障定額檢核總表!$F$7,身障定額檢核總表!$F$8,1),1,0)))</f>
        <v>0</v>
      </c>
      <c r="P497" s="19">
        <f>IF(AND($M497,IF($J497&lt;=DATE(身障定額檢核總表!$F$7,身障定額檢核總表!$F$8,1),1,0)),1,0)</f>
        <v>0</v>
      </c>
      <c r="Q497" s="19">
        <f t="shared" si="4"/>
        <v>0</v>
      </c>
      <c r="R497" s="19">
        <f>IF(AND($Q497,OR(IF($G497="3.重度",1,0),IF($G497="4.極重度",1,0)),IF($K497="全時",1,0),IF($L497&gt;=基本工資設定!$B$2,1,0)),1,0)</f>
        <v>0</v>
      </c>
      <c r="S497" s="19">
        <f>IF(AND($Q497,OR(IF($G497="3.重度",1,0),IF($G497="4.極重度",1,0)),IF($K497="全時",1,0),IF(基本工資設定!$B$2&gt;$L497,1,0)),1,0)</f>
        <v>0</v>
      </c>
      <c r="T497" s="19">
        <f>IF(AND($Q497,OR(IF($G497="3.重度",1,0),IF($G497="4.極重度",1,0)),IF($K497="部分工時",1,0),IF($L497&gt;=基本工資設定!$B$2,1,0)),1,0)</f>
        <v>0</v>
      </c>
      <c r="U497" s="19">
        <f>IF(AND($Q497,OR(IF($G497="3.重度",1,0),IF($G497="4.極重度",1,0)),IF($K497="部分工時",1,0),IF(AND(基本工資設定!$B$2&gt;$L497,$L497&gt;=基本工資設定!$B$3),1,0)),1,0)</f>
        <v>0</v>
      </c>
      <c r="V497" s="19">
        <f>IF(AND($Q497,OR(IF($G497="3.重度",1,0),IF($G497="4.極重度",1,0)),IF($K497="部分工時",1,0),IF(基本工資設定!$B$3&gt;$L497,1,0)),1,0)</f>
        <v>0</v>
      </c>
      <c r="W497" s="19">
        <f>IF(AND($Q497,OR(IF($G497="1.輕度",1,0),IF($G497="2.中度",1,0)),IF($K497="全時",1,0),IF($L497&gt;=基本工資設定!$B$2,1,0)),1,0)</f>
        <v>0</v>
      </c>
      <c r="X497" s="19">
        <f>IF(AND($Q497,OR(IF($G497="1.輕度",1,0),IF($G497="2.中度",1,0)),IF($K497="全時",1,0),IF(基本工資設定!$B$2&gt;$L497,1,0)),1,0)</f>
        <v>0</v>
      </c>
      <c r="Y497" s="19">
        <f>IF(AND($Q497,OR(IF($G497="1.輕度",1,0),IF($G497="2.中度",1,0)),IF($K497="部分工時",1,0),IF($L497&gt;=基本工資設定!$B$2,1,0)),1,0)</f>
        <v>0</v>
      </c>
      <c r="Z497" s="19">
        <f>IF(AND($Q497,OR(IF($G497="1.輕度",1,0),IF($G497="2.中度",1,0)),IF($K497="部分工時",1,0),IF(AND(基本工資設定!$B$2&gt;$L497,$L497&gt;=基本工資設定!$B$3),1,0)),1,0)</f>
        <v>0</v>
      </c>
      <c r="AA497" s="19">
        <f>IF(AND($Q497,OR(IF($G497="1.輕度",1,0),IF($G497="2.中度",1,0)),IF($K497="部分工時",1,0),IF(基本工資設定!$B$3&gt;$L497,1,0)),1,0)</f>
        <v>0</v>
      </c>
    </row>
    <row r="498" spans="1:27" ht="14.25">
      <c r="A498" s="19">
        <f t="shared" si="5"/>
        <v>496</v>
      </c>
      <c r="B498" s="8"/>
      <c r="C498" s="8"/>
      <c r="D498" s="9"/>
      <c r="E498" s="8"/>
      <c r="F498" s="8"/>
      <c r="G498" s="8"/>
      <c r="H498" s="9"/>
      <c r="I498" s="9"/>
      <c r="J498" s="9"/>
      <c r="K498" s="8"/>
      <c r="L498" s="10"/>
      <c r="M498" s="19" t="b">
        <f t="shared" si="3"/>
        <v>0</v>
      </c>
      <c r="N498" s="19">
        <f>IF(AND($M498,IF($H498&lt;=DATE(身障定額檢核總表!$F$7,身障定額檢核總表!$F$8,1),1,0)),1,0)</f>
        <v>0</v>
      </c>
      <c r="O498" s="19">
        <f>IF(AND(ISBLANK($I498),$M498),1,IF($E498="1.公保",
IF($I498&gt;DATE(身障定額檢核總表!$F$7,身障定額檢核總表!$F$8,1),1,0),
IF($I498&gt;=DATE(身障定額檢核總表!$F$7,身障定額檢核總表!$F$8,1),1,0)))</f>
        <v>0</v>
      </c>
      <c r="P498" s="19">
        <f>IF(AND($M498,IF($J498&lt;=DATE(身障定額檢核總表!$F$7,身障定額檢核總表!$F$8,1),1,0)),1,0)</f>
        <v>0</v>
      </c>
      <c r="Q498" s="19">
        <f t="shared" si="4"/>
        <v>0</v>
      </c>
      <c r="R498" s="19">
        <f>IF(AND($Q498,OR(IF($G498="3.重度",1,0),IF($G498="4.極重度",1,0)),IF($K498="全時",1,0),IF($L498&gt;=基本工資設定!$B$2,1,0)),1,0)</f>
        <v>0</v>
      </c>
      <c r="S498" s="19">
        <f>IF(AND($Q498,OR(IF($G498="3.重度",1,0),IF($G498="4.極重度",1,0)),IF($K498="全時",1,0),IF(基本工資設定!$B$2&gt;$L498,1,0)),1,0)</f>
        <v>0</v>
      </c>
      <c r="T498" s="19">
        <f>IF(AND($Q498,OR(IF($G498="3.重度",1,0),IF($G498="4.極重度",1,0)),IF($K498="部分工時",1,0),IF($L498&gt;=基本工資設定!$B$2,1,0)),1,0)</f>
        <v>0</v>
      </c>
      <c r="U498" s="19">
        <f>IF(AND($Q498,OR(IF($G498="3.重度",1,0),IF($G498="4.極重度",1,0)),IF($K498="部分工時",1,0),IF(AND(基本工資設定!$B$2&gt;$L498,$L498&gt;=基本工資設定!$B$3),1,0)),1,0)</f>
        <v>0</v>
      </c>
      <c r="V498" s="19">
        <f>IF(AND($Q498,OR(IF($G498="3.重度",1,0),IF($G498="4.極重度",1,0)),IF($K498="部分工時",1,0),IF(基本工資設定!$B$3&gt;$L498,1,0)),1,0)</f>
        <v>0</v>
      </c>
      <c r="W498" s="19">
        <f>IF(AND($Q498,OR(IF($G498="1.輕度",1,0),IF($G498="2.中度",1,0)),IF($K498="全時",1,0),IF($L498&gt;=基本工資設定!$B$2,1,0)),1,0)</f>
        <v>0</v>
      </c>
      <c r="X498" s="19">
        <f>IF(AND($Q498,OR(IF($G498="1.輕度",1,0),IF($G498="2.中度",1,0)),IF($K498="全時",1,0),IF(基本工資設定!$B$2&gt;$L498,1,0)),1,0)</f>
        <v>0</v>
      </c>
      <c r="Y498" s="19">
        <f>IF(AND($Q498,OR(IF($G498="1.輕度",1,0),IF($G498="2.中度",1,0)),IF($K498="部分工時",1,0),IF($L498&gt;=基本工資設定!$B$2,1,0)),1,0)</f>
        <v>0</v>
      </c>
      <c r="Z498" s="19">
        <f>IF(AND($Q498,OR(IF($G498="1.輕度",1,0),IF($G498="2.中度",1,0)),IF($K498="部分工時",1,0),IF(AND(基本工資設定!$B$2&gt;$L498,$L498&gt;=基本工資設定!$B$3),1,0)),1,0)</f>
        <v>0</v>
      </c>
      <c r="AA498" s="19">
        <f>IF(AND($Q498,OR(IF($G498="1.輕度",1,0),IF($G498="2.中度",1,0)),IF($K498="部分工時",1,0),IF(基本工資設定!$B$3&gt;$L498,1,0)),1,0)</f>
        <v>0</v>
      </c>
    </row>
    <row r="499" spans="1:27" ht="14.25">
      <c r="A499" s="19">
        <f t="shared" si="5"/>
        <v>497</v>
      </c>
      <c r="B499" s="8"/>
      <c r="C499" s="8"/>
      <c r="D499" s="9"/>
      <c r="E499" s="8"/>
      <c r="F499" s="8"/>
      <c r="G499" s="8"/>
      <c r="H499" s="9"/>
      <c r="I499" s="9"/>
      <c r="J499" s="9"/>
      <c r="K499" s="8"/>
      <c r="L499" s="10"/>
      <c r="M499" s="19" t="b">
        <f t="shared" si="3"/>
        <v>0</v>
      </c>
      <c r="N499" s="19">
        <f>IF(AND($M499,IF($H499&lt;=DATE(身障定額檢核總表!$F$7,身障定額檢核總表!$F$8,1),1,0)),1,0)</f>
        <v>0</v>
      </c>
      <c r="O499" s="19">
        <f>IF(AND(ISBLANK($I499),$M499),1,IF($E499="1.公保",
IF($I499&gt;DATE(身障定額檢核總表!$F$7,身障定額檢核總表!$F$8,1),1,0),
IF($I499&gt;=DATE(身障定額檢核總表!$F$7,身障定額檢核總表!$F$8,1),1,0)))</f>
        <v>0</v>
      </c>
      <c r="P499" s="19">
        <f>IF(AND($M499,IF($J499&lt;=DATE(身障定額檢核總表!$F$7,身障定額檢核總表!$F$8,1),1,0)),1,0)</f>
        <v>0</v>
      </c>
      <c r="Q499" s="19">
        <f t="shared" si="4"/>
        <v>0</v>
      </c>
      <c r="R499" s="19">
        <f>IF(AND($Q499,OR(IF($G499="3.重度",1,0),IF($G499="4.極重度",1,0)),IF($K499="全時",1,0),IF($L499&gt;=基本工資設定!$B$2,1,0)),1,0)</f>
        <v>0</v>
      </c>
      <c r="S499" s="19">
        <f>IF(AND($Q499,OR(IF($G499="3.重度",1,0),IF($G499="4.極重度",1,0)),IF($K499="全時",1,0),IF(基本工資設定!$B$2&gt;$L499,1,0)),1,0)</f>
        <v>0</v>
      </c>
      <c r="T499" s="19">
        <f>IF(AND($Q499,OR(IF($G499="3.重度",1,0),IF($G499="4.極重度",1,0)),IF($K499="部分工時",1,0),IF($L499&gt;=基本工資設定!$B$2,1,0)),1,0)</f>
        <v>0</v>
      </c>
      <c r="U499" s="19">
        <f>IF(AND($Q499,OR(IF($G499="3.重度",1,0),IF($G499="4.極重度",1,0)),IF($K499="部分工時",1,0),IF(AND(基本工資設定!$B$2&gt;$L499,$L499&gt;=基本工資設定!$B$3),1,0)),1,0)</f>
        <v>0</v>
      </c>
      <c r="V499" s="19">
        <f>IF(AND($Q499,OR(IF($G499="3.重度",1,0),IF($G499="4.極重度",1,0)),IF($K499="部分工時",1,0),IF(基本工資設定!$B$3&gt;$L499,1,0)),1,0)</f>
        <v>0</v>
      </c>
      <c r="W499" s="19">
        <f>IF(AND($Q499,OR(IF($G499="1.輕度",1,0),IF($G499="2.中度",1,0)),IF($K499="全時",1,0),IF($L499&gt;=基本工資設定!$B$2,1,0)),1,0)</f>
        <v>0</v>
      </c>
      <c r="X499" s="19">
        <f>IF(AND($Q499,OR(IF($G499="1.輕度",1,0),IF($G499="2.中度",1,0)),IF($K499="全時",1,0),IF(基本工資設定!$B$2&gt;$L499,1,0)),1,0)</f>
        <v>0</v>
      </c>
      <c r="Y499" s="19">
        <f>IF(AND($Q499,OR(IF($G499="1.輕度",1,0),IF($G499="2.中度",1,0)),IF($K499="部分工時",1,0),IF($L499&gt;=基本工資設定!$B$2,1,0)),1,0)</f>
        <v>0</v>
      </c>
      <c r="Z499" s="19">
        <f>IF(AND($Q499,OR(IF($G499="1.輕度",1,0),IF($G499="2.中度",1,0)),IF($K499="部分工時",1,0),IF(AND(基本工資設定!$B$2&gt;$L499,$L499&gt;=基本工資設定!$B$3),1,0)),1,0)</f>
        <v>0</v>
      </c>
      <c r="AA499" s="19">
        <f>IF(AND($Q499,OR(IF($G499="1.輕度",1,0),IF($G499="2.中度",1,0)),IF($K499="部分工時",1,0),IF(基本工資設定!$B$3&gt;$L499,1,0)),1,0)</f>
        <v>0</v>
      </c>
    </row>
    <row r="500" spans="1:27" ht="14.25">
      <c r="A500" s="19">
        <f t="shared" si="5"/>
        <v>498</v>
      </c>
      <c r="B500" s="8"/>
      <c r="C500" s="8"/>
      <c r="D500" s="9"/>
      <c r="E500" s="8"/>
      <c r="F500" s="8"/>
      <c r="G500" s="8"/>
      <c r="H500" s="9"/>
      <c r="I500" s="9"/>
      <c r="J500" s="9"/>
      <c r="K500" s="8"/>
      <c r="L500" s="10"/>
      <c r="M500" s="19" t="b">
        <f t="shared" si="3"/>
        <v>0</v>
      </c>
      <c r="N500" s="19">
        <f>IF(AND($M500,IF($H500&lt;=DATE(身障定額檢核總表!$F$7,身障定額檢核總表!$F$8,1),1,0)),1,0)</f>
        <v>0</v>
      </c>
      <c r="O500" s="19">
        <f>IF(AND(ISBLANK($I500),$M500),1,IF($E500="1.公保",
IF($I500&gt;DATE(身障定額檢核總表!$F$7,身障定額檢核總表!$F$8,1),1,0),
IF($I500&gt;=DATE(身障定額檢核總表!$F$7,身障定額檢核總表!$F$8,1),1,0)))</f>
        <v>0</v>
      </c>
      <c r="P500" s="19">
        <f>IF(AND($M500,IF($J500&lt;=DATE(身障定額檢核總表!$F$7,身障定額檢核總表!$F$8,1),1,0)),1,0)</f>
        <v>0</v>
      </c>
      <c r="Q500" s="19">
        <f t="shared" si="4"/>
        <v>0</v>
      </c>
      <c r="R500" s="19">
        <f>IF(AND($Q500,OR(IF($G500="3.重度",1,0),IF($G500="4.極重度",1,0)),IF($K500="全時",1,0),IF($L500&gt;=基本工資設定!$B$2,1,0)),1,0)</f>
        <v>0</v>
      </c>
      <c r="S500" s="19">
        <f>IF(AND($Q500,OR(IF($G500="3.重度",1,0),IF($G500="4.極重度",1,0)),IF($K500="全時",1,0),IF(基本工資設定!$B$2&gt;$L500,1,0)),1,0)</f>
        <v>0</v>
      </c>
      <c r="T500" s="19">
        <f>IF(AND($Q500,OR(IF($G500="3.重度",1,0),IF($G500="4.極重度",1,0)),IF($K500="部分工時",1,0),IF($L500&gt;=基本工資設定!$B$2,1,0)),1,0)</f>
        <v>0</v>
      </c>
      <c r="U500" s="19">
        <f>IF(AND($Q500,OR(IF($G500="3.重度",1,0),IF($G500="4.極重度",1,0)),IF($K500="部分工時",1,0),IF(AND(基本工資設定!$B$2&gt;$L500,$L500&gt;=基本工資設定!$B$3),1,0)),1,0)</f>
        <v>0</v>
      </c>
      <c r="V500" s="19">
        <f>IF(AND($Q500,OR(IF($G500="3.重度",1,0),IF($G500="4.極重度",1,0)),IF($K500="部分工時",1,0),IF(基本工資設定!$B$3&gt;$L500,1,0)),1,0)</f>
        <v>0</v>
      </c>
      <c r="W500" s="19">
        <f>IF(AND($Q500,OR(IF($G500="1.輕度",1,0),IF($G500="2.中度",1,0)),IF($K500="全時",1,0),IF($L500&gt;=基本工資設定!$B$2,1,0)),1,0)</f>
        <v>0</v>
      </c>
      <c r="X500" s="19">
        <f>IF(AND($Q500,OR(IF($G500="1.輕度",1,0),IF($G500="2.中度",1,0)),IF($K500="全時",1,0),IF(基本工資設定!$B$2&gt;$L500,1,0)),1,0)</f>
        <v>0</v>
      </c>
      <c r="Y500" s="19">
        <f>IF(AND($Q500,OR(IF($G500="1.輕度",1,0),IF($G500="2.中度",1,0)),IF($K500="部分工時",1,0),IF($L500&gt;=基本工資設定!$B$2,1,0)),1,0)</f>
        <v>0</v>
      </c>
      <c r="Z500" s="19">
        <f>IF(AND($Q500,OR(IF($G500="1.輕度",1,0),IF($G500="2.中度",1,0)),IF($K500="部分工時",1,0),IF(AND(基本工資設定!$B$2&gt;$L500,$L500&gt;=基本工資設定!$B$3),1,0)),1,0)</f>
        <v>0</v>
      </c>
      <c r="AA500" s="19">
        <f>IF(AND($Q500,OR(IF($G500="1.輕度",1,0),IF($G500="2.中度",1,0)),IF($K500="部分工時",1,0),IF(基本工資設定!$B$3&gt;$L500,1,0)),1,0)</f>
        <v>0</v>
      </c>
    </row>
    <row r="501" spans="1:27" ht="14.25">
      <c r="A501" s="19">
        <f t="shared" si="5"/>
        <v>499</v>
      </c>
      <c r="B501" s="8"/>
      <c r="C501" s="8"/>
      <c r="D501" s="9"/>
      <c r="E501" s="8"/>
      <c r="F501" s="8"/>
      <c r="G501" s="8"/>
      <c r="H501" s="9"/>
      <c r="I501" s="9"/>
      <c r="J501" s="9"/>
      <c r="K501" s="8"/>
      <c r="L501" s="10"/>
      <c r="M501" s="19" t="b">
        <f t="shared" si="3"/>
        <v>0</v>
      </c>
      <c r="N501" s="19">
        <f>IF(AND($M501,IF($H501&lt;=DATE(身障定額檢核總表!$F$7,身障定額檢核總表!$F$8,1),1,0)),1,0)</f>
        <v>0</v>
      </c>
      <c r="O501" s="19">
        <f>IF(AND(ISBLANK($I501),$M501),1,IF($E501="1.公保",
IF($I501&gt;DATE(身障定額檢核總表!$F$7,身障定額檢核總表!$F$8,1),1,0),
IF($I501&gt;=DATE(身障定額檢核總表!$F$7,身障定額檢核總表!$F$8,1),1,0)))</f>
        <v>0</v>
      </c>
      <c r="P501" s="19">
        <f>IF(AND($M501,IF($J501&lt;=DATE(身障定額檢核總表!$F$7,身障定額檢核總表!$F$8,1),1,0)),1,0)</f>
        <v>0</v>
      </c>
      <c r="Q501" s="19">
        <f t="shared" si="4"/>
        <v>0</v>
      </c>
      <c r="R501" s="19">
        <f>IF(AND($Q501,OR(IF($G501="3.重度",1,0),IF($G501="4.極重度",1,0)),IF($K501="全時",1,0),IF($L501&gt;=基本工資設定!$B$2,1,0)),1,0)</f>
        <v>0</v>
      </c>
      <c r="S501" s="19">
        <f>IF(AND($Q501,OR(IF($G501="3.重度",1,0),IF($G501="4.極重度",1,0)),IF($K501="全時",1,0),IF(基本工資設定!$B$2&gt;$L501,1,0)),1,0)</f>
        <v>0</v>
      </c>
      <c r="T501" s="19">
        <f>IF(AND($Q501,OR(IF($G501="3.重度",1,0),IF($G501="4.極重度",1,0)),IF($K501="部分工時",1,0),IF($L501&gt;=基本工資設定!$B$2,1,0)),1,0)</f>
        <v>0</v>
      </c>
      <c r="U501" s="19">
        <f>IF(AND($Q501,OR(IF($G501="3.重度",1,0),IF($G501="4.極重度",1,0)),IF($K501="部分工時",1,0),IF(AND(基本工資設定!$B$2&gt;$L501,$L501&gt;=基本工資設定!$B$3),1,0)),1,0)</f>
        <v>0</v>
      </c>
      <c r="V501" s="19">
        <f>IF(AND($Q501,OR(IF($G501="3.重度",1,0),IF($G501="4.極重度",1,0)),IF($K501="部分工時",1,0),IF(基本工資設定!$B$3&gt;$L501,1,0)),1,0)</f>
        <v>0</v>
      </c>
      <c r="W501" s="19">
        <f>IF(AND($Q501,OR(IF($G501="1.輕度",1,0),IF($G501="2.中度",1,0)),IF($K501="全時",1,0),IF($L501&gt;=基本工資設定!$B$2,1,0)),1,0)</f>
        <v>0</v>
      </c>
      <c r="X501" s="19">
        <f>IF(AND($Q501,OR(IF($G501="1.輕度",1,0),IF($G501="2.中度",1,0)),IF($K501="全時",1,0),IF(基本工資設定!$B$2&gt;$L501,1,0)),1,0)</f>
        <v>0</v>
      </c>
      <c r="Y501" s="19">
        <f>IF(AND($Q501,OR(IF($G501="1.輕度",1,0),IF($G501="2.中度",1,0)),IF($K501="部分工時",1,0),IF($L501&gt;=基本工資設定!$B$2,1,0)),1,0)</f>
        <v>0</v>
      </c>
      <c r="Z501" s="19">
        <f>IF(AND($Q501,OR(IF($G501="1.輕度",1,0),IF($G501="2.中度",1,0)),IF($K501="部分工時",1,0),IF(AND(基本工資設定!$B$2&gt;$L501,$L501&gt;=基本工資設定!$B$3),1,0)),1,0)</f>
        <v>0</v>
      </c>
      <c r="AA501" s="19">
        <f>IF(AND($Q501,OR(IF($G501="1.輕度",1,0),IF($G501="2.中度",1,0)),IF($K501="部分工時",1,0),IF(基本工資設定!$B$3&gt;$L501,1,0)),1,0)</f>
        <v>0</v>
      </c>
    </row>
    <row r="502" spans="1:27" ht="14.25">
      <c r="A502" s="19">
        <f t="shared" si="5"/>
        <v>500</v>
      </c>
      <c r="B502" s="8"/>
      <c r="C502" s="8"/>
      <c r="D502" s="9"/>
      <c r="E502" s="8"/>
      <c r="F502" s="8"/>
      <c r="G502" s="8"/>
      <c r="H502" s="9"/>
      <c r="I502" s="9"/>
      <c r="J502" s="9"/>
      <c r="K502" s="8"/>
      <c r="L502" s="10"/>
      <c r="M502" s="19" t="b">
        <f t="shared" si="3"/>
        <v>0</v>
      </c>
      <c r="N502" s="19">
        <f>IF(AND($M502,IF($H502&lt;=DATE(身障定額檢核總表!$F$7,身障定額檢核總表!$F$8,1),1,0)),1,0)</f>
        <v>0</v>
      </c>
      <c r="O502" s="19">
        <f>IF(AND(ISBLANK($I502),$M502),1,IF($E502="1.公保",
IF($I502&gt;DATE(身障定額檢核總表!$F$7,身障定額檢核總表!$F$8,1),1,0),
IF($I502&gt;=DATE(身障定額檢核總表!$F$7,身障定額檢核總表!$F$8,1),1,0)))</f>
        <v>0</v>
      </c>
      <c r="P502" s="19">
        <f>IF(AND($M502,IF($J502&lt;=DATE(身障定額檢核總表!$F$7,身障定額檢核總表!$F$8,1),1,0)),1,0)</f>
        <v>0</v>
      </c>
      <c r="Q502" s="19">
        <f t="shared" si="4"/>
        <v>0</v>
      </c>
      <c r="R502" s="19">
        <f>IF(AND($Q502,OR(IF($G502="3.重度",1,0),IF($G502="4.極重度",1,0)),IF($K502="全時",1,0),IF($L502&gt;=基本工資設定!$B$2,1,0)),1,0)</f>
        <v>0</v>
      </c>
      <c r="S502" s="19">
        <f>IF(AND($Q502,OR(IF($G502="3.重度",1,0),IF($G502="4.極重度",1,0)),IF($K502="全時",1,0),IF(基本工資設定!$B$2&gt;$L502,1,0)),1,0)</f>
        <v>0</v>
      </c>
      <c r="T502" s="19">
        <f>IF(AND($Q502,OR(IF($G502="3.重度",1,0),IF($G502="4.極重度",1,0)),IF($K502="部分工時",1,0),IF($L502&gt;=基本工資設定!$B$2,1,0)),1,0)</f>
        <v>0</v>
      </c>
      <c r="U502" s="19">
        <f>IF(AND($Q502,OR(IF($G502="3.重度",1,0),IF($G502="4.極重度",1,0)),IF($K502="部分工時",1,0),IF(AND(基本工資設定!$B$2&gt;$L502,$L502&gt;=基本工資設定!$B$3),1,0)),1,0)</f>
        <v>0</v>
      </c>
      <c r="V502" s="19">
        <f>IF(AND($Q502,OR(IF($G502="3.重度",1,0),IF($G502="4.極重度",1,0)),IF($K502="部分工時",1,0),IF(基本工資設定!$B$3&gt;$L502,1,0)),1,0)</f>
        <v>0</v>
      </c>
      <c r="W502" s="19">
        <f>IF(AND($Q502,OR(IF($G502="1.輕度",1,0),IF($G502="2.中度",1,0)),IF($K502="全時",1,0),IF($L502&gt;=基本工資設定!$B$2,1,0)),1,0)</f>
        <v>0</v>
      </c>
      <c r="X502" s="19">
        <f>IF(AND($Q502,OR(IF($G502="1.輕度",1,0),IF($G502="2.中度",1,0)),IF($K502="全時",1,0),IF(基本工資設定!$B$2&gt;$L502,1,0)),1,0)</f>
        <v>0</v>
      </c>
      <c r="Y502" s="19">
        <f>IF(AND($Q502,OR(IF($G502="1.輕度",1,0),IF($G502="2.中度",1,0)),IF($K502="部分工時",1,0),IF($L502&gt;=基本工資設定!$B$2,1,0)),1,0)</f>
        <v>0</v>
      </c>
      <c r="Z502" s="19">
        <f>IF(AND($Q502,OR(IF($G502="1.輕度",1,0),IF($G502="2.中度",1,0)),IF($K502="部分工時",1,0),IF(AND(基本工資設定!$B$2&gt;$L502,$L502&gt;=基本工資設定!$B$3),1,0)),1,0)</f>
        <v>0</v>
      </c>
      <c r="AA502" s="19">
        <f>IF(AND($Q502,OR(IF($G502="1.輕度",1,0),IF($G502="2.中度",1,0)),IF($K502="部分工時",1,0),IF(基本工資設定!$B$3&gt;$L502,1,0)),1,0)</f>
        <v>0</v>
      </c>
    </row>
    <row r="503" spans="1:27" ht="14.25">
      <c r="A503" s="19">
        <f t="shared" si="5"/>
        <v>501</v>
      </c>
      <c r="B503" s="8"/>
      <c r="C503" s="8"/>
      <c r="D503" s="9"/>
      <c r="E503" s="8"/>
      <c r="F503" s="8"/>
      <c r="G503" s="8"/>
      <c r="H503" s="9"/>
      <c r="I503" s="9"/>
      <c r="J503" s="9"/>
      <c r="K503" s="8"/>
      <c r="L503" s="10"/>
      <c r="M503" s="19" t="b">
        <f t="shared" si="3"/>
        <v>0</v>
      </c>
      <c r="N503" s="19">
        <f>IF(AND($M503,IF($H503&lt;=DATE(身障定額檢核總表!$F$7,身障定額檢核總表!$F$8,1),1,0)),1,0)</f>
        <v>0</v>
      </c>
      <c r="O503" s="19">
        <f>IF(AND(ISBLANK($I503),$M503),1,IF($E503="1.公保",
IF($I503&gt;DATE(身障定額檢核總表!$F$7,身障定額檢核總表!$F$8,1),1,0),
IF($I503&gt;=DATE(身障定額檢核總表!$F$7,身障定額檢核總表!$F$8,1),1,0)))</f>
        <v>0</v>
      </c>
      <c r="P503" s="19">
        <f>IF(AND($M503,IF($J503&lt;=DATE(身障定額檢核總表!$F$7,身障定額檢核總表!$F$8,1),1,0)),1,0)</f>
        <v>0</v>
      </c>
      <c r="Q503" s="19">
        <f t="shared" si="4"/>
        <v>0</v>
      </c>
      <c r="R503" s="19">
        <f>IF(AND($Q503,OR(IF($G503="3.重度",1,0),IF($G503="4.極重度",1,0)),IF($K503="全時",1,0),IF($L503&gt;=基本工資設定!$B$2,1,0)),1,0)</f>
        <v>0</v>
      </c>
      <c r="S503" s="19">
        <f>IF(AND($Q503,OR(IF($G503="3.重度",1,0),IF($G503="4.極重度",1,0)),IF($K503="全時",1,0),IF(基本工資設定!$B$2&gt;$L503,1,0)),1,0)</f>
        <v>0</v>
      </c>
      <c r="T503" s="19">
        <f>IF(AND($Q503,OR(IF($G503="3.重度",1,0),IF($G503="4.極重度",1,0)),IF($K503="部分工時",1,0),IF($L503&gt;=基本工資設定!$B$2,1,0)),1,0)</f>
        <v>0</v>
      </c>
      <c r="U503" s="19">
        <f>IF(AND($Q503,OR(IF($G503="3.重度",1,0),IF($G503="4.極重度",1,0)),IF($K503="部分工時",1,0),IF(AND(基本工資設定!$B$2&gt;$L503,$L503&gt;=基本工資設定!$B$3),1,0)),1,0)</f>
        <v>0</v>
      </c>
      <c r="V503" s="19">
        <f>IF(AND($Q503,OR(IF($G503="3.重度",1,0),IF($G503="4.極重度",1,0)),IF($K503="部分工時",1,0),IF(基本工資設定!$B$3&gt;$L503,1,0)),1,0)</f>
        <v>0</v>
      </c>
      <c r="W503" s="19">
        <f>IF(AND($Q503,OR(IF($G503="1.輕度",1,0),IF($G503="2.中度",1,0)),IF($K503="全時",1,0),IF($L503&gt;=基本工資設定!$B$2,1,0)),1,0)</f>
        <v>0</v>
      </c>
      <c r="X503" s="19">
        <f>IF(AND($Q503,OR(IF($G503="1.輕度",1,0),IF($G503="2.中度",1,0)),IF($K503="全時",1,0),IF(基本工資設定!$B$2&gt;$L503,1,0)),1,0)</f>
        <v>0</v>
      </c>
      <c r="Y503" s="19">
        <f>IF(AND($Q503,OR(IF($G503="1.輕度",1,0),IF($G503="2.中度",1,0)),IF($K503="部分工時",1,0),IF($L503&gt;=基本工資設定!$B$2,1,0)),1,0)</f>
        <v>0</v>
      </c>
      <c r="Z503" s="19">
        <f>IF(AND($Q503,OR(IF($G503="1.輕度",1,0),IF($G503="2.中度",1,0)),IF($K503="部分工時",1,0),IF(AND(基本工資設定!$B$2&gt;$L503,$L503&gt;=基本工資設定!$B$3),1,0)),1,0)</f>
        <v>0</v>
      </c>
      <c r="AA503" s="19">
        <f>IF(AND($Q503,OR(IF($G503="1.輕度",1,0),IF($G503="2.中度",1,0)),IF($K503="部分工時",1,0),IF(基本工資設定!$B$3&gt;$L503,1,0)),1,0)</f>
        <v>0</v>
      </c>
    </row>
    <row r="504" spans="1:27" ht="14.25">
      <c r="A504" s="19">
        <f t="shared" si="5"/>
        <v>502</v>
      </c>
      <c r="B504" s="8"/>
      <c r="C504" s="8"/>
      <c r="D504" s="9"/>
      <c r="E504" s="8"/>
      <c r="F504" s="8"/>
      <c r="G504" s="8"/>
      <c r="H504" s="9"/>
      <c r="I504" s="9"/>
      <c r="J504" s="9"/>
      <c r="K504" s="8"/>
      <c r="L504" s="10"/>
      <c r="M504" s="19" t="b">
        <f t="shared" si="3"/>
        <v>0</v>
      </c>
      <c r="N504" s="19">
        <f>IF(AND($M504,IF($H504&lt;=DATE(身障定額檢核總表!$F$7,身障定額檢核總表!$F$8,1),1,0)),1,0)</f>
        <v>0</v>
      </c>
      <c r="O504" s="19">
        <f>IF(AND(ISBLANK($I504),$M504),1,IF($E504="1.公保",
IF($I504&gt;DATE(身障定額檢核總表!$F$7,身障定額檢核總表!$F$8,1),1,0),
IF($I504&gt;=DATE(身障定額檢核總表!$F$7,身障定額檢核總表!$F$8,1),1,0)))</f>
        <v>0</v>
      </c>
      <c r="P504" s="19">
        <f>IF(AND($M504,IF($J504&lt;=DATE(身障定額檢核總表!$F$7,身障定額檢核總表!$F$8,1),1,0)),1,0)</f>
        <v>0</v>
      </c>
      <c r="Q504" s="19">
        <f t="shared" si="4"/>
        <v>0</v>
      </c>
      <c r="R504" s="19">
        <f>IF(AND($Q504,OR(IF($G504="3.重度",1,0),IF($G504="4.極重度",1,0)),IF($K504="全時",1,0),IF($L504&gt;=基本工資設定!$B$2,1,0)),1,0)</f>
        <v>0</v>
      </c>
      <c r="S504" s="19">
        <f>IF(AND($Q504,OR(IF($G504="3.重度",1,0),IF($G504="4.極重度",1,0)),IF($K504="全時",1,0),IF(基本工資設定!$B$2&gt;$L504,1,0)),1,0)</f>
        <v>0</v>
      </c>
      <c r="T504" s="19">
        <f>IF(AND($Q504,OR(IF($G504="3.重度",1,0),IF($G504="4.極重度",1,0)),IF($K504="部分工時",1,0),IF($L504&gt;=基本工資設定!$B$2,1,0)),1,0)</f>
        <v>0</v>
      </c>
      <c r="U504" s="19">
        <f>IF(AND($Q504,OR(IF($G504="3.重度",1,0),IF($G504="4.極重度",1,0)),IF($K504="部分工時",1,0),IF(AND(基本工資設定!$B$2&gt;$L504,$L504&gt;=基本工資設定!$B$3),1,0)),1,0)</f>
        <v>0</v>
      </c>
      <c r="V504" s="19">
        <f>IF(AND($Q504,OR(IF($G504="3.重度",1,0),IF($G504="4.極重度",1,0)),IF($K504="部分工時",1,0),IF(基本工資設定!$B$3&gt;$L504,1,0)),1,0)</f>
        <v>0</v>
      </c>
      <c r="W504" s="19">
        <f>IF(AND($Q504,OR(IF($G504="1.輕度",1,0),IF($G504="2.中度",1,0)),IF($K504="全時",1,0),IF($L504&gt;=基本工資設定!$B$2,1,0)),1,0)</f>
        <v>0</v>
      </c>
      <c r="X504" s="19">
        <f>IF(AND($Q504,OR(IF($G504="1.輕度",1,0),IF($G504="2.中度",1,0)),IF($K504="全時",1,0),IF(基本工資設定!$B$2&gt;$L504,1,0)),1,0)</f>
        <v>0</v>
      </c>
      <c r="Y504" s="19">
        <f>IF(AND($Q504,OR(IF($G504="1.輕度",1,0),IF($G504="2.中度",1,0)),IF($K504="部分工時",1,0),IF($L504&gt;=基本工資設定!$B$2,1,0)),1,0)</f>
        <v>0</v>
      </c>
      <c r="Z504" s="19">
        <f>IF(AND($Q504,OR(IF($G504="1.輕度",1,0),IF($G504="2.中度",1,0)),IF($K504="部分工時",1,0),IF(AND(基本工資設定!$B$2&gt;$L504,$L504&gt;=基本工資設定!$B$3),1,0)),1,0)</f>
        <v>0</v>
      </c>
      <c r="AA504" s="19">
        <f>IF(AND($Q504,OR(IF($G504="1.輕度",1,0),IF($G504="2.中度",1,0)),IF($K504="部分工時",1,0),IF(基本工資設定!$B$3&gt;$L504,1,0)),1,0)</f>
        <v>0</v>
      </c>
    </row>
    <row r="505" spans="1:27" ht="14.25">
      <c r="A505" s="19">
        <f t="shared" si="5"/>
        <v>503</v>
      </c>
      <c r="B505" s="8"/>
      <c r="C505" s="8"/>
      <c r="D505" s="9"/>
      <c r="E505" s="8"/>
      <c r="F505" s="8"/>
      <c r="G505" s="8"/>
      <c r="H505" s="9"/>
      <c r="I505" s="9"/>
      <c r="J505" s="9"/>
      <c r="K505" s="8"/>
      <c r="L505" s="10"/>
      <c r="M505" s="19" t="b">
        <f t="shared" si="3"/>
        <v>0</v>
      </c>
      <c r="N505" s="19">
        <f>IF(AND($M505,IF($H505&lt;=DATE(身障定額檢核總表!$F$7,身障定額檢核總表!$F$8,1),1,0)),1,0)</f>
        <v>0</v>
      </c>
      <c r="O505" s="19">
        <f>IF(AND(ISBLANK($I505),$M505),1,IF($E505="1.公保",
IF($I505&gt;DATE(身障定額檢核總表!$F$7,身障定額檢核總表!$F$8,1),1,0),
IF($I505&gt;=DATE(身障定額檢核總表!$F$7,身障定額檢核總表!$F$8,1),1,0)))</f>
        <v>0</v>
      </c>
      <c r="P505" s="19">
        <f>IF(AND($M505,IF($J505&lt;=DATE(身障定額檢核總表!$F$7,身障定額檢核總表!$F$8,1),1,0)),1,0)</f>
        <v>0</v>
      </c>
      <c r="Q505" s="19">
        <f t="shared" si="4"/>
        <v>0</v>
      </c>
      <c r="R505" s="19">
        <f>IF(AND($Q505,OR(IF($G505="3.重度",1,0),IF($G505="4.極重度",1,0)),IF($K505="全時",1,0),IF($L505&gt;=基本工資設定!$B$2,1,0)),1,0)</f>
        <v>0</v>
      </c>
      <c r="S505" s="19">
        <f>IF(AND($Q505,OR(IF($G505="3.重度",1,0),IF($G505="4.極重度",1,0)),IF($K505="全時",1,0),IF(基本工資設定!$B$2&gt;$L505,1,0)),1,0)</f>
        <v>0</v>
      </c>
      <c r="T505" s="19">
        <f>IF(AND($Q505,OR(IF($G505="3.重度",1,0),IF($G505="4.極重度",1,0)),IF($K505="部分工時",1,0),IF($L505&gt;=基本工資設定!$B$2,1,0)),1,0)</f>
        <v>0</v>
      </c>
      <c r="U505" s="19">
        <f>IF(AND($Q505,OR(IF($G505="3.重度",1,0),IF($G505="4.極重度",1,0)),IF($K505="部分工時",1,0),IF(AND(基本工資設定!$B$2&gt;$L505,$L505&gt;=基本工資設定!$B$3),1,0)),1,0)</f>
        <v>0</v>
      </c>
      <c r="V505" s="19">
        <f>IF(AND($Q505,OR(IF($G505="3.重度",1,0),IF($G505="4.極重度",1,0)),IF($K505="部分工時",1,0),IF(基本工資設定!$B$3&gt;$L505,1,0)),1,0)</f>
        <v>0</v>
      </c>
      <c r="W505" s="19">
        <f>IF(AND($Q505,OR(IF($G505="1.輕度",1,0),IF($G505="2.中度",1,0)),IF($K505="全時",1,0),IF($L505&gt;=基本工資設定!$B$2,1,0)),1,0)</f>
        <v>0</v>
      </c>
      <c r="X505" s="19">
        <f>IF(AND($Q505,OR(IF($G505="1.輕度",1,0),IF($G505="2.中度",1,0)),IF($K505="全時",1,0),IF(基本工資設定!$B$2&gt;$L505,1,0)),1,0)</f>
        <v>0</v>
      </c>
      <c r="Y505" s="19">
        <f>IF(AND($Q505,OR(IF($G505="1.輕度",1,0),IF($G505="2.中度",1,0)),IF($K505="部分工時",1,0),IF($L505&gt;=基本工資設定!$B$2,1,0)),1,0)</f>
        <v>0</v>
      </c>
      <c r="Z505" s="19">
        <f>IF(AND($Q505,OR(IF($G505="1.輕度",1,0),IF($G505="2.中度",1,0)),IF($K505="部分工時",1,0),IF(AND(基本工資設定!$B$2&gt;$L505,$L505&gt;=基本工資設定!$B$3),1,0)),1,0)</f>
        <v>0</v>
      </c>
      <c r="AA505" s="19">
        <f>IF(AND($Q505,OR(IF($G505="1.輕度",1,0),IF($G505="2.中度",1,0)),IF($K505="部分工時",1,0),IF(基本工資設定!$B$3&gt;$L505,1,0)),1,0)</f>
        <v>0</v>
      </c>
    </row>
    <row r="506" spans="1:27" ht="14.25">
      <c r="A506" s="19">
        <f t="shared" si="5"/>
        <v>504</v>
      </c>
      <c r="B506" s="8"/>
      <c r="C506" s="8"/>
      <c r="D506" s="9"/>
      <c r="E506" s="8"/>
      <c r="F506" s="8"/>
      <c r="G506" s="8"/>
      <c r="H506" s="9"/>
      <c r="I506" s="9"/>
      <c r="J506" s="9"/>
      <c r="K506" s="8"/>
      <c r="L506" s="10"/>
      <c r="M506" s="19" t="b">
        <f t="shared" si="3"/>
        <v>0</v>
      </c>
      <c r="N506" s="19">
        <f>IF(AND($M506,IF($H506&lt;=DATE(身障定額檢核總表!$F$7,身障定額檢核總表!$F$8,1),1,0)),1,0)</f>
        <v>0</v>
      </c>
      <c r="O506" s="19">
        <f>IF(AND(ISBLANK($I506),$M506),1,IF($E506="1.公保",
IF($I506&gt;DATE(身障定額檢核總表!$F$7,身障定額檢核總表!$F$8,1),1,0),
IF($I506&gt;=DATE(身障定額檢核總表!$F$7,身障定額檢核總表!$F$8,1),1,0)))</f>
        <v>0</v>
      </c>
      <c r="P506" s="19">
        <f>IF(AND($M506,IF($J506&lt;=DATE(身障定額檢核總表!$F$7,身障定額檢核總表!$F$8,1),1,0)),1,0)</f>
        <v>0</v>
      </c>
      <c r="Q506" s="19">
        <f t="shared" si="4"/>
        <v>0</v>
      </c>
      <c r="R506" s="19">
        <f>IF(AND($Q506,OR(IF($G506="3.重度",1,0),IF($G506="4.極重度",1,0)),IF($K506="全時",1,0),IF($L506&gt;=基本工資設定!$B$2,1,0)),1,0)</f>
        <v>0</v>
      </c>
      <c r="S506" s="19">
        <f>IF(AND($Q506,OR(IF($G506="3.重度",1,0),IF($G506="4.極重度",1,0)),IF($K506="全時",1,0),IF(基本工資設定!$B$2&gt;$L506,1,0)),1,0)</f>
        <v>0</v>
      </c>
      <c r="T506" s="19">
        <f>IF(AND($Q506,OR(IF($G506="3.重度",1,0),IF($G506="4.極重度",1,0)),IF($K506="部分工時",1,0),IF($L506&gt;=基本工資設定!$B$2,1,0)),1,0)</f>
        <v>0</v>
      </c>
      <c r="U506" s="19">
        <f>IF(AND($Q506,OR(IF($G506="3.重度",1,0),IF($G506="4.極重度",1,0)),IF($K506="部分工時",1,0),IF(AND(基本工資設定!$B$2&gt;$L506,$L506&gt;=基本工資設定!$B$3),1,0)),1,0)</f>
        <v>0</v>
      </c>
      <c r="V506" s="19">
        <f>IF(AND($Q506,OR(IF($G506="3.重度",1,0),IF($G506="4.極重度",1,0)),IF($K506="部分工時",1,0),IF(基本工資設定!$B$3&gt;$L506,1,0)),1,0)</f>
        <v>0</v>
      </c>
      <c r="W506" s="19">
        <f>IF(AND($Q506,OR(IF($G506="1.輕度",1,0),IF($G506="2.中度",1,0)),IF($K506="全時",1,0),IF($L506&gt;=基本工資設定!$B$2,1,0)),1,0)</f>
        <v>0</v>
      </c>
      <c r="X506" s="19">
        <f>IF(AND($Q506,OR(IF($G506="1.輕度",1,0),IF($G506="2.中度",1,0)),IF($K506="全時",1,0),IF(基本工資設定!$B$2&gt;$L506,1,0)),1,0)</f>
        <v>0</v>
      </c>
      <c r="Y506" s="19">
        <f>IF(AND($Q506,OR(IF($G506="1.輕度",1,0),IF($G506="2.中度",1,0)),IF($K506="部分工時",1,0),IF($L506&gt;=基本工資設定!$B$2,1,0)),1,0)</f>
        <v>0</v>
      </c>
      <c r="Z506" s="19">
        <f>IF(AND($Q506,OR(IF($G506="1.輕度",1,0),IF($G506="2.中度",1,0)),IF($K506="部分工時",1,0),IF(AND(基本工資設定!$B$2&gt;$L506,$L506&gt;=基本工資設定!$B$3),1,0)),1,0)</f>
        <v>0</v>
      </c>
      <c r="AA506" s="19">
        <f>IF(AND($Q506,OR(IF($G506="1.輕度",1,0),IF($G506="2.中度",1,0)),IF($K506="部分工時",1,0),IF(基本工資設定!$B$3&gt;$L506,1,0)),1,0)</f>
        <v>0</v>
      </c>
    </row>
    <row r="507" spans="1:27" ht="14.25">
      <c r="A507" s="19">
        <f t="shared" si="5"/>
        <v>505</v>
      </c>
      <c r="B507" s="8"/>
      <c r="C507" s="8"/>
      <c r="D507" s="9"/>
      <c r="E507" s="8"/>
      <c r="F507" s="8"/>
      <c r="G507" s="8"/>
      <c r="H507" s="9"/>
      <c r="I507" s="9"/>
      <c r="J507" s="9"/>
      <c r="K507" s="8"/>
      <c r="L507" s="10"/>
      <c r="M507" s="19" t="b">
        <f t="shared" si="3"/>
        <v>0</v>
      </c>
      <c r="N507" s="19">
        <f>IF(AND($M507,IF($H507&lt;=DATE(身障定額檢核總表!$F$7,身障定額檢核總表!$F$8,1),1,0)),1,0)</f>
        <v>0</v>
      </c>
      <c r="O507" s="19">
        <f>IF(AND(ISBLANK($I507),$M507),1,IF($E507="1.公保",
IF($I507&gt;DATE(身障定額檢核總表!$F$7,身障定額檢核總表!$F$8,1),1,0),
IF($I507&gt;=DATE(身障定額檢核總表!$F$7,身障定額檢核總表!$F$8,1),1,0)))</f>
        <v>0</v>
      </c>
      <c r="P507" s="19">
        <f>IF(AND($M507,IF($J507&lt;=DATE(身障定額檢核總表!$F$7,身障定額檢核總表!$F$8,1),1,0)),1,0)</f>
        <v>0</v>
      </c>
      <c r="Q507" s="19">
        <f t="shared" si="4"/>
        <v>0</v>
      </c>
      <c r="R507" s="19">
        <f>IF(AND($Q507,OR(IF($G507="3.重度",1,0),IF($G507="4.極重度",1,0)),IF($K507="全時",1,0),IF($L507&gt;=基本工資設定!$B$2,1,0)),1,0)</f>
        <v>0</v>
      </c>
      <c r="S507" s="19">
        <f>IF(AND($Q507,OR(IF($G507="3.重度",1,0),IF($G507="4.極重度",1,0)),IF($K507="全時",1,0),IF(基本工資設定!$B$2&gt;$L507,1,0)),1,0)</f>
        <v>0</v>
      </c>
      <c r="T507" s="19">
        <f>IF(AND($Q507,OR(IF($G507="3.重度",1,0),IF($G507="4.極重度",1,0)),IF($K507="部分工時",1,0),IF($L507&gt;=基本工資設定!$B$2,1,0)),1,0)</f>
        <v>0</v>
      </c>
      <c r="U507" s="19">
        <f>IF(AND($Q507,OR(IF($G507="3.重度",1,0),IF($G507="4.極重度",1,0)),IF($K507="部分工時",1,0),IF(AND(基本工資設定!$B$2&gt;$L507,$L507&gt;=基本工資設定!$B$3),1,0)),1,0)</f>
        <v>0</v>
      </c>
      <c r="V507" s="19">
        <f>IF(AND($Q507,OR(IF($G507="3.重度",1,0),IF($G507="4.極重度",1,0)),IF($K507="部分工時",1,0),IF(基本工資設定!$B$3&gt;$L507,1,0)),1,0)</f>
        <v>0</v>
      </c>
      <c r="W507" s="19">
        <f>IF(AND($Q507,OR(IF($G507="1.輕度",1,0),IF($G507="2.中度",1,0)),IF($K507="全時",1,0),IF($L507&gt;=基本工資設定!$B$2,1,0)),1,0)</f>
        <v>0</v>
      </c>
      <c r="X507" s="19">
        <f>IF(AND($Q507,OR(IF($G507="1.輕度",1,0),IF($G507="2.中度",1,0)),IF($K507="全時",1,0),IF(基本工資設定!$B$2&gt;$L507,1,0)),1,0)</f>
        <v>0</v>
      </c>
      <c r="Y507" s="19">
        <f>IF(AND($Q507,OR(IF($G507="1.輕度",1,0),IF($G507="2.中度",1,0)),IF($K507="部分工時",1,0),IF($L507&gt;=基本工資設定!$B$2,1,0)),1,0)</f>
        <v>0</v>
      </c>
      <c r="Z507" s="19">
        <f>IF(AND($Q507,OR(IF($G507="1.輕度",1,0),IF($G507="2.中度",1,0)),IF($K507="部分工時",1,0),IF(AND(基本工資設定!$B$2&gt;$L507,$L507&gt;=基本工資設定!$B$3),1,0)),1,0)</f>
        <v>0</v>
      </c>
      <c r="AA507" s="19">
        <f>IF(AND($Q507,OR(IF($G507="1.輕度",1,0),IF($G507="2.中度",1,0)),IF($K507="部分工時",1,0),IF(基本工資設定!$B$3&gt;$L507,1,0)),1,0)</f>
        <v>0</v>
      </c>
    </row>
    <row r="508" spans="1:27" ht="14.25">
      <c r="A508" s="19">
        <f t="shared" si="5"/>
        <v>506</v>
      </c>
      <c r="B508" s="8"/>
      <c r="C508" s="8"/>
      <c r="D508" s="9"/>
      <c r="E508" s="8"/>
      <c r="F508" s="8"/>
      <c r="G508" s="8"/>
      <c r="H508" s="9"/>
      <c r="I508" s="9"/>
      <c r="J508" s="9"/>
      <c r="K508" s="8"/>
      <c r="L508" s="10"/>
      <c r="M508" s="19" t="b">
        <f t="shared" si="3"/>
        <v>0</v>
      </c>
      <c r="N508" s="19">
        <f>IF(AND($M508,IF($H508&lt;=DATE(身障定額檢核總表!$F$7,身障定額檢核總表!$F$8,1),1,0)),1,0)</f>
        <v>0</v>
      </c>
      <c r="O508" s="19">
        <f>IF(AND(ISBLANK($I508),$M508),1,IF($E508="1.公保",
IF($I508&gt;DATE(身障定額檢核總表!$F$7,身障定額檢核總表!$F$8,1),1,0),
IF($I508&gt;=DATE(身障定額檢核總表!$F$7,身障定額檢核總表!$F$8,1),1,0)))</f>
        <v>0</v>
      </c>
      <c r="P508" s="19">
        <f>IF(AND($M508,IF($J508&lt;=DATE(身障定額檢核總表!$F$7,身障定額檢核總表!$F$8,1),1,0)),1,0)</f>
        <v>0</v>
      </c>
      <c r="Q508" s="19">
        <f t="shared" si="4"/>
        <v>0</v>
      </c>
      <c r="R508" s="19">
        <f>IF(AND($Q508,OR(IF($G508="3.重度",1,0),IF($G508="4.極重度",1,0)),IF($K508="全時",1,0),IF($L508&gt;=基本工資設定!$B$2,1,0)),1,0)</f>
        <v>0</v>
      </c>
      <c r="S508" s="19">
        <f>IF(AND($Q508,OR(IF($G508="3.重度",1,0),IF($G508="4.極重度",1,0)),IF($K508="全時",1,0),IF(基本工資設定!$B$2&gt;$L508,1,0)),1,0)</f>
        <v>0</v>
      </c>
      <c r="T508" s="19">
        <f>IF(AND($Q508,OR(IF($G508="3.重度",1,0),IF($G508="4.極重度",1,0)),IF($K508="部分工時",1,0),IF($L508&gt;=基本工資設定!$B$2,1,0)),1,0)</f>
        <v>0</v>
      </c>
      <c r="U508" s="19">
        <f>IF(AND($Q508,OR(IF($G508="3.重度",1,0),IF($G508="4.極重度",1,0)),IF($K508="部分工時",1,0),IF(AND(基本工資設定!$B$2&gt;$L508,$L508&gt;=基本工資設定!$B$3),1,0)),1,0)</f>
        <v>0</v>
      </c>
      <c r="V508" s="19">
        <f>IF(AND($Q508,OR(IF($G508="3.重度",1,0),IF($G508="4.極重度",1,0)),IF($K508="部分工時",1,0),IF(基本工資設定!$B$3&gt;$L508,1,0)),1,0)</f>
        <v>0</v>
      </c>
      <c r="W508" s="19">
        <f>IF(AND($Q508,OR(IF($G508="1.輕度",1,0),IF($G508="2.中度",1,0)),IF($K508="全時",1,0),IF($L508&gt;=基本工資設定!$B$2,1,0)),1,0)</f>
        <v>0</v>
      </c>
      <c r="X508" s="19">
        <f>IF(AND($Q508,OR(IF($G508="1.輕度",1,0),IF($G508="2.中度",1,0)),IF($K508="全時",1,0),IF(基本工資設定!$B$2&gt;$L508,1,0)),1,0)</f>
        <v>0</v>
      </c>
      <c r="Y508" s="19">
        <f>IF(AND($Q508,OR(IF($G508="1.輕度",1,0),IF($G508="2.中度",1,0)),IF($K508="部分工時",1,0),IF($L508&gt;=基本工資設定!$B$2,1,0)),1,0)</f>
        <v>0</v>
      </c>
      <c r="Z508" s="19">
        <f>IF(AND($Q508,OR(IF($G508="1.輕度",1,0),IF($G508="2.中度",1,0)),IF($K508="部分工時",1,0),IF(AND(基本工資設定!$B$2&gt;$L508,$L508&gt;=基本工資設定!$B$3),1,0)),1,0)</f>
        <v>0</v>
      </c>
      <c r="AA508" s="19">
        <f>IF(AND($Q508,OR(IF($G508="1.輕度",1,0),IF($G508="2.中度",1,0)),IF($K508="部分工時",1,0),IF(基本工資設定!$B$3&gt;$L508,1,0)),1,0)</f>
        <v>0</v>
      </c>
    </row>
    <row r="509" spans="1:27" ht="14.25">
      <c r="A509" s="19">
        <f t="shared" si="5"/>
        <v>507</v>
      </c>
      <c r="B509" s="8"/>
      <c r="C509" s="8"/>
      <c r="D509" s="9"/>
      <c r="E509" s="8"/>
      <c r="F509" s="8"/>
      <c r="G509" s="8"/>
      <c r="H509" s="9"/>
      <c r="I509" s="9"/>
      <c r="J509" s="9"/>
      <c r="K509" s="8"/>
      <c r="L509" s="10"/>
      <c r="M509" s="19" t="b">
        <f t="shared" si="3"/>
        <v>0</v>
      </c>
      <c r="N509" s="19">
        <f>IF(AND($M509,IF($H509&lt;=DATE(身障定額檢核總表!$F$7,身障定額檢核總表!$F$8,1),1,0)),1,0)</f>
        <v>0</v>
      </c>
      <c r="O509" s="19">
        <f>IF(AND(ISBLANK($I509),$M509),1,IF($E509="1.公保",
IF($I509&gt;DATE(身障定額檢核總表!$F$7,身障定額檢核總表!$F$8,1),1,0),
IF($I509&gt;=DATE(身障定額檢核總表!$F$7,身障定額檢核總表!$F$8,1),1,0)))</f>
        <v>0</v>
      </c>
      <c r="P509" s="19">
        <f>IF(AND($M509,IF($J509&lt;=DATE(身障定額檢核總表!$F$7,身障定額檢核總表!$F$8,1),1,0)),1,0)</f>
        <v>0</v>
      </c>
      <c r="Q509" s="19">
        <f t="shared" si="4"/>
        <v>0</v>
      </c>
      <c r="R509" s="19">
        <f>IF(AND($Q509,OR(IF($G509="3.重度",1,0),IF($G509="4.極重度",1,0)),IF($K509="全時",1,0),IF($L509&gt;=基本工資設定!$B$2,1,0)),1,0)</f>
        <v>0</v>
      </c>
      <c r="S509" s="19">
        <f>IF(AND($Q509,OR(IF($G509="3.重度",1,0),IF($G509="4.極重度",1,0)),IF($K509="全時",1,0),IF(基本工資設定!$B$2&gt;$L509,1,0)),1,0)</f>
        <v>0</v>
      </c>
      <c r="T509" s="19">
        <f>IF(AND($Q509,OR(IF($G509="3.重度",1,0),IF($G509="4.極重度",1,0)),IF($K509="部分工時",1,0),IF($L509&gt;=基本工資設定!$B$2,1,0)),1,0)</f>
        <v>0</v>
      </c>
      <c r="U509" s="19">
        <f>IF(AND($Q509,OR(IF($G509="3.重度",1,0),IF($G509="4.極重度",1,0)),IF($K509="部分工時",1,0),IF(AND(基本工資設定!$B$2&gt;$L509,$L509&gt;=基本工資設定!$B$3),1,0)),1,0)</f>
        <v>0</v>
      </c>
      <c r="V509" s="19">
        <f>IF(AND($Q509,OR(IF($G509="3.重度",1,0),IF($G509="4.極重度",1,0)),IF($K509="部分工時",1,0),IF(基本工資設定!$B$3&gt;$L509,1,0)),1,0)</f>
        <v>0</v>
      </c>
      <c r="W509" s="19">
        <f>IF(AND($Q509,OR(IF($G509="1.輕度",1,0),IF($G509="2.中度",1,0)),IF($K509="全時",1,0),IF($L509&gt;=基本工資設定!$B$2,1,0)),1,0)</f>
        <v>0</v>
      </c>
      <c r="X509" s="19">
        <f>IF(AND($Q509,OR(IF($G509="1.輕度",1,0),IF($G509="2.中度",1,0)),IF($K509="全時",1,0),IF(基本工資設定!$B$2&gt;$L509,1,0)),1,0)</f>
        <v>0</v>
      </c>
      <c r="Y509" s="19">
        <f>IF(AND($Q509,OR(IF($G509="1.輕度",1,0),IF($G509="2.中度",1,0)),IF($K509="部分工時",1,0),IF($L509&gt;=基本工資設定!$B$2,1,0)),1,0)</f>
        <v>0</v>
      </c>
      <c r="Z509" s="19">
        <f>IF(AND($Q509,OR(IF($G509="1.輕度",1,0),IF($G509="2.中度",1,0)),IF($K509="部分工時",1,0),IF(AND(基本工資設定!$B$2&gt;$L509,$L509&gt;=基本工資設定!$B$3),1,0)),1,0)</f>
        <v>0</v>
      </c>
      <c r="AA509" s="19">
        <f>IF(AND($Q509,OR(IF($G509="1.輕度",1,0),IF($G509="2.中度",1,0)),IF($K509="部分工時",1,0),IF(基本工資設定!$B$3&gt;$L509,1,0)),1,0)</f>
        <v>0</v>
      </c>
    </row>
    <row r="510" spans="1:27" ht="14.25">
      <c r="A510" s="19">
        <f t="shared" si="5"/>
        <v>508</v>
      </c>
      <c r="B510" s="8"/>
      <c r="C510" s="8"/>
      <c r="D510" s="9"/>
      <c r="E510" s="8"/>
      <c r="F510" s="8"/>
      <c r="G510" s="8"/>
      <c r="H510" s="9"/>
      <c r="I510" s="9"/>
      <c r="J510" s="9"/>
      <c r="K510" s="8"/>
      <c r="L510" s="10"/>
      <c r="M510" s="19" t="b">
        <f t="shared" si="3"/>
        <v>0</v>
      </c>
      <c r="N510" s="19">
        <f>IF(AND($M510,IF($H510&lt;=DATE(身障定額檢核總表!$F$7,身障定額檢核總表!$F$8,1),1,0)),1,0)</f>
        <v>0</v>
      </c>
      <c r="O510" s="19">
        <f>IF(AND(ISBLANK($I510),$M510),1,IF($E510="1.公保",
IF($I510&gt;DATE(身障定額檢核總表!$F$7,身障定額檢核總表!$F$8,1),1,0),
IF($I510&gt;=DATE(身障定額檢核總表!$F$7,身障定額檢核總表!$F$8,1),1,0)))</f>
        <v>0</v>
      </c>
      <c r="P510" s="19">
        <f>IF(AND($M510,IF($J510&lt;=DATE(身障定額檢核總表!$F$7,身障定額檢核總表!$F$8,1),1,0)),1,0)</f>
        <v>0</v>
      </c>
      <c r="Q510" s="19">
        <f t="shared" si="4"/>
        <v>0</v>
      </c>
      <c r="R510" s="19">
        <f>IF(AND($Q510,OR(IF($G510="3.重度",1,0),IF($G510="4.極重度",1,0)),IF($K510="全時",1,0),IF($L510&gt;=基本工資設定!$B$2,1,0)),1,0)</f>
        <v>0</v>
      </c>
      <c r="S510" s="19">
        <f>IF(AND($Q510,OR(IF($G510="3.重度",1,0),IF($G510="4.極重度",1,0)),IF($K510="全時",1,0),IF(基本工資設定!$B$2&gt;$L510,1,0)),1,0)</f>
        <v>0</v>
      </c>
      <c r="T510" s="19">
        <f>IF(AND($Q510,OR(IF($G510="3.重度",1,0),IF($G510="4.極重度",1,0)),IF($K510="部分工時",1,0),IF($L510&gt;=基本工資設定!$B$2,1,0)),1,0)</f>
        <v>0</v>
      </c>
      <c r="U510" s="19">
        <f>IF(AND($Q510,OR(IF($G510="3.重度",1,0),IF($G510="4.極重度",1,0)),IF($K510="部分工時",1,0),IF(AND(基本工資設定!$B$2&gt;$L510,$L510&gt;=基本工資設定!$B$3),1,0)),1,0)</f>
        <v>0</v>
      </c>
      <c r="V510" s="19">
        <f>IF(AND($Q510,OR(IF($G510="3.重度",1,0),IF($G510="4.極重度",1,0)),IF($K510="部分工時",1,0),IF(基本工資設定!$B$3&gt;$L510,1,0)),1,0)</f>
        <v>0</v>
      </c>
      <c r="W510" s="19">
        <f>IF(AND($Q510,OR(IF($G510="1.輕度",1,0),IF($G510="2.中度",1,0)),IF($K510="全時",1,0),IF($L510&gt;=基本工資設定!$B$2,1,0)),1,0)</f>
        <v>0</v>
      </c>
      <c r="X510" s="19">
        <f>IF(AND($Q510,OR(IF($G510="1.輕度",1,0),IF($G510="2.中度",1,0)),IF($K510="全時",1,0),IF(基本工資設定!$B$2&gt;$L510,1,0)),1,0)</f>
        <v>0</v>
      </c>
      <c r="Y510" s="19">
        <f>IF(AND($Q510,OR(IF($G510="1.輕度",1,0),IF($G510="2.中度",1,0)),IF($K510="部分工時",1,0),IF($L510&gt;=基本工資設定!$B$2,1,0)),1,0)</f>
        <v>0</v>
      </c>
      <c r="Z510" s="19">
        <f>IF(AND($Q510,OR(IF($G510="1.輕度",1,0),IF($G510="2.中度",1,0)),IF($K510="部分工時",1,0),IF(AND(基本工資設定!$B$2&gt;$L510,$L510&gt;=基本工資設定!$B$3),1,0)),1,0)</f>
        <v>0</v>
      </c>
      <c r="AA510" s="19">
        <f>IF(AND($Q510,OR(IF($G510="1.輕度",1,0),IF($G510="2.中度",1,0)),IF($K510="部分工時",1,0),IF(基本工資設定!$B$3&gt;$L510,1,0)),1,0)</f>
        <v>0</v>
      </c>
    </row>
    <row r="511" spans="1:27" ht="14.25">
      <c r="A511" s="19">
        <f t="shared" si="5"/>
        <v>509</v>
      </c>
      <c r="B511" s="8"/>
      <c r="C511" s="8"/>
      <c r="D511" s="9"/>
      <c r="E511" s="8"/>
      <c r="F511" s="8"/>
      <c r="G511" s="8"/>
      <c r="H511" s="9"/>
      <c r="I511" s="9"/>
      <c r="J511" s="9"/>
      <c r="K511" s="8"/>
      <c r="L511" s="10"/>
      <c r="M511" s="19" t="b">
        <f t="shared" si="3"/>
        <v>0</v>
      </c>
      <c r="N511" s="19">
        <f>IF(AND($M511,IF($H511&lt;=DATE(身障定額檢核總表!$F$7,身障定額檢核總表!$F$8,1),1,0)),1,0)</f>
        <v>0</v>
      </c>
      <c r="O511" s="19">
        <f>IF(AND(ISBLANK($I511),$M511),1,IF($E511="1.公保",
IF($I511&gt;DATE(身障定額檢核總表!$F$7,身障定額檢核總表!$F$8,1),1,0),
IF($I511&gt;=DATE(身障定額檢核總表!$F$7,身障定額檢核總表!$F$8,1),1,0)))</f>
        <v>0</v>
      </c>
      <c r="P511" s="19">
        <f>IF(AND($M511,IF($J511&lt;=DATE(身障定額檢核總表!$F$7,身障定額檢核總表!$F$8,1),1,0)),1,0)</f>
        <v>0</v>
      </c>
      <c r="Q511" s="19">
        <f t="shared" si="4"/>
        <v>0</v>
      </c>
      <c r="R511" s="19">
        <f>IF(AND($Q511,OR(IF($G511="3.重度",1,0),IF($G511="4.極重度",1,0)),IF($K511="全時",1,0),IF($L511&gt;=基本工資設定!$B$2,1,0)),1,0)</f>
        <v>0</v>
      </c>
      <c r="S511" s="19">
        <f>IF(AND($Q511,OR(IF($G511="3.重度",1,0),IF($G511="4.極重度",1,0)),IF($K511="全時",1,0),IF(基本工資設定!$B$2&gt;$L511,1,0)),1,0)</f>
        <v>0</v>
      </c>
      <c r="T511" s="19">
        <f>IF(AND($Q511,OR(IF($G511="3.重度",1,0),IF($G511="4.極重度",1,0)),IF($K511="部分工時",1,0),IF($L511&gt;=基本工資設定!$B$2,1,0)),1,0)</f>
        <v>0</v>
      </c>
      <c r="U511" s="19">
        <f>IF(AND($Q511,OR(IF($G511="3.重度",1,0),IF($G511="4.極重度",1,0)),IF($K511="部分工時",1,0),IF(AND(基本工資設定!$B$2&gt;$L511,$L511&gt;=基本工資設定!$B$3),1,0)),1,0)</f>
        <v>0</v>
      </c>
      <c r="V511" s="19">
        <f>IF(AND($Q511,OR(IF($G511="3.重度",1,0),IF($G511="4.極重度",1,0)),IF($K511="部分工時",1,0),IF(基本工資設定!$B$3&gt;$L511,1,0)),1,0)</f>
        <v>0</v>
      </c>
      <c r="W511" s="19">
        <f>IF(AND($Q511,OR(IF($G511="1.輕度",1,0),IF($G511="2.中度",1,0)),IF($K511="全時",1,0),IF($L511&gt;=基本工資設定!$B$2,1,0)),1,0)</f>
        <v>0</v>
      </c>
      <c r="X511" s="19">
        <f>IF(AND($Q511,OR(IF($G511="1.輕度",1,0),IF($G511="2.中度",1,0)),IF($K511="全時",1,0),IF(基本工資設定!$B$2&gt;$L511,1,0)),1,0)</f>
        <v>0</v>
      </c>
      <c r="Y511" s="19">
        <f>IF(AND($Q511,OR(IF($G511="1.輕度",1,0),IF($G511="2.中度",1,0)),IF($K511="部分工時",1,0),IF($L511&gt;=基本工資設定!$B$2,1,0)),1,0)</f>
        <v>0</v>
      </c>
      <c r="Z511" s="19">
        <f>IF(AND($Q511,OR(IF($G511="1.輕度",1,0),IF($G511="2.中度",1,0)),IF($K511="部分工時",1,0),IF(AND(基本工資設定!$B$2&gt;$L511,$L511&gt;=基本工資設定!$B$3),1,0)),1,0)</f>
        <v>0</v>
      </c>
      <c r="AA511" s="19">
        <f>IF(AND($Q511,OR(IF($G511="1.輕度",1,0),IF($G511="2.中度",1,0)),IF($K511="部分工時",1,0),IF(基本工資設定!$B$3&gt;$L511,1,0)),1,0)</f>
        <v>0</v>
      </c>
    </row>
    <row r="512" spans="1:27" ht="14.25">
      <c r="A512" s="19">
        <f t="shared" si="5"/>
        <v>510</v>
      </c>
      <c r="B512" s="8"/>
      <c r="C512" s="8"/>
      <c r="D512" s="9"/>
      <c r="E512" s="8"/>
      <c r="F512" s="8"/>
      <c r="G512" s="8"/>
      <c r="H512" s="9"/>
      <c r="I512" s="9"/>
      <c r="J512" s="9"/>
      <c r="K512" s="8"/>
      <c r="L512" s="10"/>
      <c r="M512" s="19" t="b">
        <f t="shared" si="3"/>
        <v>0</v>
      </c>
      <c r="N512" s="19">
        <f>IF(AND($M512,IF($H512&lt;=DATE(身障定額檢核總表!$F$7,身障定額檢核總表!$F$8,1),1,0)),1,0)</f>
        <v>0</v>
      </c>
      <c r="O512" s="19">
        <f>IF(AND(ISBLANK($I512),$M512),1,IF($E512="1.公保",
IF($I512&gt;DATE(身障定額檢核總表!$F$7,身障定額檢核總表!$F$8,1),1,0),
IF($I512&gt;=DATE(身障定額檢核總表!$F$7,身障定額檢核總表!$F$8,1),1,0)))</f>
        <v>0</v>
      </c>
      <c r="P512" s="19">
        <f>IF(AND($M512,IF($J512&lt;=DATE(身障定額檢核總表!$F$7,身障定額檢核總表!$F$8,1),1,0)),1,0)</f>
        <v>0</v>
      </c>
      <c r="Q512" s="19">
        <f t="shared" si="4"/>
        <v>0</v>
      </c>
      <c r="R512" s="19">
        <f>IF(AND($Q512,OR(IF($G512="3.重度",1,0),IF($G512="4.極重度",1,0)),IF($K512="全時",1,0),IF($L512&gt;=基本工資設定!$B$2,1,0)),1,0)</f>
        <v>0</v>
      </c>
      <c r="S512" s="19">
        <f>IF(AND($Q512,OR(IF($G512="3.重度",1,0),IF($G512="4.極重度",1,0)),IF($K512="全時",1,0),IF(基本工資設定!$B$2&gt;$L512,1,0)),1,0)</f>
        <v>0</v>
      </c>
      <c r="T512" s="19">
        <f>IF(AND($Q512,OR(IF($G512="3.重度",1,0),IF($G512="4.極重度",1,0)),IF($K512="部分工時",1,0),IF($L512&gt;=基本工資設定!$B$2,1,0)),1,0)</f>
        <v>0</v>
      </c>
      <c r="U512" s="19">
        <f>IF(AND($Q512,OR(IF($G512="3.重度",1,0),IF($G512="4.極重度",1,0)),IF($K512="部分工時",1,0),IF(AND(基本工資設定!$B$2&gt;$L512,$L512&gt;=基本工資設定!$B$3),1,0)),1,0)</f>
        <v>0</v>
      </c>
      <c r="V512" s="19">
        <f>IF(AND($Q512,OR(IF($G512="3.重度",1,0),IF($G512="4.極重度",1,0)),IF($K512="部分工時",1,0),IF(基本工資設定!$B$3&gt;$L512,1,0)),1,0)</f>
        <v>0</v>
      </c>
      <c r="W512" s="19">
        <f>IF(AND($Q512,OR(IF($G512="1.輕度",1,0),IF($G512="2.中度",1,0)),IF($K512="全時",1,0),IF($L512&gt;=基本工資設定!$B$2,1,0)),1,0)</f>
        <v>0</v>
      </c>
      <c r="X512" s="19">
        <f>IF(AND($Q512,OR(IF($G512="1.輕度",1,0),IF($G512="2.中度",1,0)),IF($K512="全時",1,0),IF(基本工資設定!$B$2&gt;$L512,1,0)),1,0)</f>
        <v>0</v>
      </c>
      <c r="Y512" s="19">
        <f>IF(AND($Q512,OR(IF($G512="1.輕度",1,0),IF($G512="2.中度",1,0)),IF($K512="部分工時",1,0),IF($L512&gt;=基本工資設定!$B$2,1,0)),1,0)</f>
        <v>0</v>
      </c>
      <c r="Z512" s="19">
        <f>IF(AND($Q512,OR(IF($G512="1.輕度",1,0),IF($G512="2.中度",1,0)),IF($K512="部分工時",1,0),IF(AND(基本工資設定!$B$2&gt;$L512,$L512&gt;=基本工資設定!$B$3),1,0)),1,0)</f>
        <v>0</v>
      </c>
      <c r="AA512" s="19">
        <f>IF(AND($Q512,OR(IF($G512="1.輕度",1,0),IF($G512="2.中度",1,0)),IF($K512="部分工時",1,0),IF(基本工資設定!$B$3&gt;$L512,1,0)),1,0)</f>
        <v>0</v>
      </c>
    </row>
    <row r="513" spans="1:27" ht="14.25">
      <c r="A513" s="19">
        <f t="shared" si="5"/>
        <v>511</v>
      </c>
      <c r="B513" s="8"/>
      <c r="C513" s="8"/>
      <c r="D513" s="9"/>
      <c r="E513" s="8"/>
      <c r="F513" s="8"/>
      <c r="G513" s="8"/>
      <c r="H513" s="9"/>
      <c r="I513" s="9"/>
      <c r="J513" s="9"/>
      <c r="K513" s="8"/>
      <c r="L513" s="10"/>
      <c r="M513" s="19" t="b">
        <f t="shared" ref="M513:M767" si="6">AND(IF(ISBLANK(B513),FALSE,TRUE),IF(ISBLANK(C513),FALSE,TRUE),IF(ISBLANK(D513),FALSE,TRUE),IF(ISBLANK(E513),FALSE,TRUE),IF(ISBLANK(F513),FALSE,TRUE),IF(ISBLANK(G513),FALSE,TRUE),IF(ISBLANK(H513),FALSE,TRUE),IF(ISBLANK(J513),FALSE,TRUE),IF(ISBLANK(K513),FALSE,TRUE),IF(ISBLANK(L513),FALSE,TRUE))</f>
        <v>0</v>
      </c>
      <c r="N513" s="19">
        <f>IF(AND($M513,IF($H513&lt;=DATE(身障定額檢核總表!$F$7,身障定額檢核總表!$F$8,1),1,0)),1,0)</f>
        <v>0</v>
      </c>
      <c r="O513" s="19">
        <f>IF(AND(ISBLANK($I513),$M513),1,IF($E513="1.公保",
IF($I513&gt;DATE(身障定額檢核總表!$F$7,身障定額檢核總表!$F$8,1),1,0),
IF($I513&gt;=DATE(身障定額檢核總表!$F$7,身障定額檢核總表!$F$8,1),1,0)))</f>
        <v>0</v>
      </c>
      <c r="P513" s="19">
        <f>IF(AND($M513,IF($J513&lt;=DATE(身障定額檢核總表!$F$7,身障定額檢核總表!$F$8,1),1,0)),1,0)</f>
        <v>0</v>
      </c>
      <c r="Q513" s="19">
        <f t="shared" ref="Q513:Q767" si="7">IF(AND($N513,$O513,$P513),1,0)</f>
        <v>0</v>
      </c>
      <c r="R513" s="19">
        <f>IF(AND($Q513,OR(IF($G513="3.重度",1,0),IF($G513="4.極重度",1,0)),IF($K513="全時",1,0),IF($L513&gt;=基本工資設定!$B$2,1,0)),1,0)</f>
        <v>0</v>
      </c>
      <c r="S513" s="19">
        <f>IF(AND($Q513,OR(IF($G513="3.重度",1,0),IF($G513="4.極重度",1,0)),IF($K513="全時",1,0),IF(基本工資設定!$B$2&gt;$L513,1,0)),1,0)</f>
        <v>0</v>
      </c>
      <c r="T513" s="19">
        <f>IF(AND($Q513,OR(IF($G513="3.重度",1,0),IF($G513="4.極重度",1,0)),IF($K513="部分工時",1,0),IF($L513&gt;=基本工資設定!$B$2,1,0)),1,0)</f>
        <v>0</v>
      </c>
      <c r="U513" s="19">
        <f>IF(AND($Q513,OR(IF($G513="3.重度",1,0),IF($G513="4.極重度",1,0)),IF($K513="部分工時",1,0),IF(AND(基本工資設定!$B$2&gt;$L513,$L513&gt;=基本工資設定!$B$3),1,0)),1,0)</f>
        <v>0</v>
      </c>
      <c r="V513" s="19">
        <f>IF(AND($Q513,OR(IF($G513="3.重度",1,0),IF($G513="4.極重度",1,0)),IF($K513="部分工時",1,0),IF(基本工資設定!$B$3&gt;$L513,1,0)),1,0)</f>
        <v>0</v>
      </c>
      <c r="W513" s="19">
        <f>IF(AND($Q513,OR(IF($G513="1.輕度",1,0),IF($G513="2.中度",1,0)),IF($K513="全時",1,0),IF($L513&gt;=基本工資設定!$B$2,1,0)),1,0)</f>
        <v>0</v>
      </c>
      <c r="X513" s="19">
        <f>IF(AND($Q513,OR(IF($G513="1.輕度",1,0),IF($G513="2.中度",1,0)),IF($K513="全時",1,0),IF(基本工資設定!$B$2&gt;$L513,1,0)),1,0)</f>
        <v>0</v>
      </c>
      <c r="Y513" s="19">
        <f>IF(AND($Q513,OR(IF($G513="1.輕度",1,0),IF($G513="2.中度",1,0)),IF($K513="部分工時",1,0),IF($L513&gt;=基本工資設定!$B$2,1,0)),1,0)</f>
        <v>0</v>
      </c>
      <c r="Z513" s="19">
        <f>IF(AND($Q513,OR(IF($G513="1.輕度",1,0),IF($G513="2.中度",1,0)),IF($K513="部分工時",1,0),IF(AND(基本工資設定!$B$2&gt;$L513,$L513&gt;=基本工資設定!$B$3),1,0)),1,0)</f>
        <v>0</v>
      </c>
      <c r="AA513" s="19">
        <f>IF(AND($Q513,OR(IF($G513="1.輕度",1,0),IF($G513="2.中度",1,0)),IF($K513="部分工時",1,0),IF(基本工資設定!$B$3&gt;$L513,1,0)),1,0)</f>
        <v>0</v>
      </c>
    </row>
    <row r="514" spans="1:27" ht="14.25">
      <c r="A514" s="19">
        <f t="shared" ref="A514:A768" si="8">A513+1</f>
        <v>512</v>
      </c>
      <c r="B514" s="8"/>
      <c r="C514" s="8"/>
      <c r="D514" s="9"/>
      <c r="E514" s="8"/>
      <c r="F514" s="8"/>
      <c r="G514" s="8"/>
      <c r="H514" s="9"/>
      <c r="I514" s="9"/>
      <c r="J514" s="9"/>
      <c r="K514" s="8"/>
      <c r="L514" s="10"/>
      <c r="M514" s="19" t="b">
        <f t="shared" si="6"/>
        <v>0</v>
      </c>
      <c r="N514" s="19">
        <f>IF(AND($M514,IF($H514&lt;=DATE(身障定額檢核總表!$F$7,身障定額檢核總表!$F$8,1),1,0)),1,0)</f>
        <v>0</v>
      </c>
      <c r="O514" s="19">
        <f>IF(AND(ISBLANK($I514),$M514),1,IF($E514="1.公保",
IF($I514&gt;DATE(身障定額檢核總表!$F$7,身障定額檢核總表!$F$8,1),1,0),
IF($I514&gt;=DATE(身障定額檢核總表!$F$7,身障定額檢核總表!$F$8,1),1,0)))</f>
        <v>0</v>
      </c>
      <c r="P514" s="19">
        <f>IF(AND($M514,IF($J514&lt;=DATE(身障定額檢核總表!$F$7,身障定額檢核總表!$F$8,1),1,0)),1,0)</f>
        <v>0</v>
      </c>
      <c r="Q514" s="19">
        <f t="shared" si="7"/>
        <v>0</v>
      </c>
      <c r="R514" s="19">
        <f>IF(AND($Q514,OR(IF($G514="3.重度",1,0),IF($G514="4.極重度",1,0)),IF($K514="全時",1,0),IF($L514&gt;=基本工資設定!$B$2,1,0)),1,0)</f>
        <v>0</v>
      </c>
      <c r="S514" s="19">
        <f>IF(AND($Q514,OR(IF($G514="3.重度",1,0),IF($G514="4.極重度",1,0)),IF($K514="全時",1,0),IF(基本工資設定!$B$2&gt;$L514,1,0)),1,0)</f>
        <v>0</v>
      </c>
      <c r="T514" s="19">
        <f>IF(AND($Q514,OR(IF($G514="3.重度",1,0),IF($G514="4.極重度",1,0)),IF($K514="部分工時",1,0),IF($L514&gt;=基本工資設定!$B$2,1,0)),1,0)</f>
        <v>0</v>
      </c>
      <c r="U514" s="19">
        <f>IF(AND($Q514,OR(IF($G514="3.重度",1,0),IF($G514="4.極重度",1,0)),IF($K514="部分工時",1,0),IF(AND(基本工資設定!$B$2&gt;$L514,$L514&gt;=基本工資設定!$B$3),1,0)),1,0)</f>
        <v>0</v>
      </c>
      <c r="V514" s="19">
        <f>IF(AND($Q514,OR(IF($G514="3.重度",1,0),IF($G514="4.極重度",1,0)),IF($K514="部分工時",1,0),IF(基本工資設定!$B$3&gt;$L514,1,0)),1,0)</f>
        <v>0</v>
      </c>
      <c r="W514" s="19">
        <f>IF(AND($Q514,OR(IF($G514="1.輕度",1,0),IF($G514="2.中度",1,0)),IF($K514="全時",1,0),IF($L514&gt;=基本工資設定!$B$2,1,0)),1,0)</f>
        <v>0</v>
      </c>
      <c r="X514" s="19">
        <f>IF(AND($Q514,OR(IF($G514="1.輕度",1,0),IF($G514="2.中度",1,0)),IF($K514="全時",1,0),IF(基本工資設定!$B$2&gt;$L514,1,0)),1,0)</f>
        <v>0</v>
      </c>
      <c r="Y514" s="19">
        <f>IF(AND($Q514,OR(IF($G514="1.輕度",1,0),IF($G514="2.中度",1,0)),IF($K514="部分工時",1,0),IF($L514&gt;=基本工資設定!$B$2,1,0)),1,0)</f>
        <v>0</v>
      </c>
      <c r="Z514" s="19">
        <f>IF(AND($Q514,OR(IF($G514="1.輕度",1,0),IF($G514="2.中度",1,0)),IF($K514="部分工時",1,0),IF(AND(基本工資設定!$B$2&gt;$L514,$L514&gt;=基本工資設定!$B$3),1,0)),1,0)</f>
        <v>0</v>
      </c>
      <c r="AA514" s="19">
        <f>IF(AND($Q514,OR(IF($G514="1.輕度",1,0),IF($G514="2.中度",1,0)),IF($K514="部分工時",1,0),IF(基本工資設定!$B$3&gt;$L514,1,0)),1,0)</f>
        <v>0</v>
      </c>
    </row>
    <row r="515" spans="1:27" ht="14.25">
      <c r="A515" s="19">
        <f t="shared" si="8"/>
        <v>513</v>
      </c>
      <c r="B515" s="8"/>
      <c r="C515" s="8"/>
      <c r="D515" s="9"/>
      <c r="E515" s="8"/>
      <c r="F515" s="8"/>
      <c r="G515" s="8"/>
      <c r="H515" s="9"/>
      <c r="I515" s="9"/>
      <c r="J515" s="9"/>
      <c r="K515" s="8"/>
      <c r="L515" s="10"/>
      <c r="M515" s="19" t="b">
        <f t="shared" si="6"/>
        <v>0</v>
      </c>
      <c r="N515" s="19">
        <f>IF(AND($M515,IF($H515&lt;=DATE(身障定額檢核總表!$F$7,身障定額檢核總表!$F$8,1),1,0)),1,0)</f>
        <v>0</v>
      </c>
      <c r="O515" s="19">
        <f>IF(AND(ISBLANK($I515),$M515),1,IF($E515="1.公保",
IF($I515&gt;DATE(身障定額檢核總表!$F$7,身障定額檢核總表!$F$8,1),1,0),
IF($I515&gt;=DATE(身障定額檢核總表!$F$7,身障定額檢核總表!$F$8,1),1,0)))</f>
        <v>0</v>
      </c>
      <c r="P515" s="19">
        <f>IF(AND($M515,IF($J515&lt;=DATE(身障定額檢核總表!$F$7,身障定額檢核總表!$F$8,1),1,0)),1,0)</f>
        <v>0</v>
      </c>
      <c r="Q515" s="19">
        <f t="shared" si="7"/>
        <v>0</v>
      </c>
      <c r="R515" s="19">
        <f>IF(AND($Q515,OR(IF($G515="3.重度",1,0),IF($G515="4.極重度",1,0)),IF($K515="全時",1,0),IF($L515&gt;=基本工資設定!$B$2,1,0)),1,0)</f>
        <v>0</v>
      </c>
      <c r="S515" s="19">
        <f>IF(AND($Q515,OR(IF($G515="3.重度",1,0),IF($G515="4.極重度",1,0)),IF($K515="全時",1,0),IF(基本工資設定!$B$2&gt;$L515,1,0)),1,0)</f>
        <v>0</v>
      </c>
      <c r="T515" s="19">
        <f>IF(AND($Q515,OR(IF($G515="3.重度",1,0),IF($G515="4.極重度",1,0)),IF($K515="部分工時",1,0),IF($L515&gt;=基本工資設定!$B$2,1,0)),1,0)</f>
        <v>0</v>
      </c>
      <c r="U515" s="19">
        <f>IF(AND($Q515,OR(IF($G515="3.重度",1,0),IF($G515="4.極重度",1,0)),IF($K515="部分工時",1,0),IF(AND(基本工資設定!$B$2&gt;$L515,$L515&gt;=基本工資設定!$B$3),1,0)),1,0)</f>
        <v>0</v>
      </c>
      <c r="V515" s="19">
        <f>IF(AND($Q515,OR(IF($G515="3.重度",1,0),IF($G515="4.極重度",1,0)),IF($K515="部分工時",1,0),IF(基本工資設定!$B$3&gt;$L515,1,0)),1,0)</f>
        <v>0</v>
      </c>
      <c r="W515" s="19">
        <f>IF(AND($Q515,OR(IF($G515="1.輕度",1,0),IF($G515="2.中度",1,0)),IF($K515="全時",1,0),IF($L515&gt;=基本工資設定!$B$2,1,0)),1,0)</f>
        <v>0</v>
      </c>
      <c r="X515" s="19">
        <f>IF(AND($Q515,OR(IF($G515="1.輕度",1,0),IF($G515="2.中度",1,0)),IF($K515="全時",1,0),IF(基本工資設定!$B$2&gt;$L515,1,0)),1,0)</f>
        <v>0</v>
      </c>
      <c r="Y515" s="19">
        <f>IF(AND($Q515,OR(IF($G515="1.輕度",1,0),IF($G515="2.中度",1,0)),IF($K515="部分工時",1,0),IF($L515&gt;=基本工資設定!$B$2,1,0)),1,0)</f>
        <v>0</v>
      </c>
      <c r="Z515" s="19">
        <f>IF(AND($Q515,OR(IF($G515="1.輕度",1,0),IF($G515="2.中度",1,0)),IF($K515="部分工時",1,0),IF(AND(基本工資設定!$B$2&gt;$L515,$L515&gt;=基本工資設定!$B$3),1,0)),1,0)</f>
        <v>0</v>
      </c>
      <c r="AA515" s="19">
        <f>IF(AND($Q515,OR(IF($G515="1.輕度",1,0),IF($G515="2.中度",1,0)),IF($K515="部分工時",1,0),IF(基本工資設定!$B$3&gt;$L515,1,0)),1,0)</f>
        <v>0</v>
      </c>
    </row>
    <row r="516" spans="1:27" ht="14.25">
      <c r="A516" s="19">
        <f t="shared" si="8"/>
        <v>514</v>
      </c>
      <c r="B516" s="8"/>
      <c r="C516" s="8"/>
      <c r="D516" s="9"/>
      <c r="E516" s="8"/>
      <c r="F516" s="8"/>
      <c r="G516" s="8"/>
      <c r="H516" s="9"/>
      <c r="I516" s="9"/>
      <c r="J516" s="9"/>
      <c r="K516" s="8"/>
      <c r="L516" s="10"/>
      <c r="M516" s="19" t="b">
        <f t="shared" si="6"/>
        <v>0</v>
      </c>
      <c r="N516" s="19">
        <f>IF(AND($M516,IF($H516&lt;=DATE(身障定額檢核總表!$F$7,身障定額檢核總表!$F$8,1),1,0)),1,0)</f>
        <v>0</v>
      </c>
      <c r="O516" s="19">
        <f>IF(AND(ISBLANK($I516),$M516),1,IF($E516="1.公保",
IF($I516&gt;DATE(身障定額檢核總表!$F$7,身障定額檢核總表!$F$8,1),1,0),
IF($I516&gt;=DATE(身障定額檢核總表!$F$7,身障定額檢核總表!$F$8,1),1,0)))</f>
        <v>0</v>
      </c>
      <c r="P516" s="19">
        <f>IF(AND($M516,IF($J516&lt;=DATE(身障定額檢核總表!$F$7,身障定額檢核總表!$F$8,1),1,0)),1,0)</f>
        <v>0</v>
      </c>
      <c r="Q516" s="19">
        <f t="shared" si="7"/>
        <v>0</v>
      </c>
      <c r="R516" s="19">
        <f>IF(AND($Q516,OR(IF($G516="3.重度",1,0),IF($G516="4.極重度",1,0)),IF($K516="全時",1,0),IF($L516&gt;=基本工資設定!$B$2,1,0)),1,0)</f>
        <v>0</v>
      </c>
      <c r="S516" s="19">
        <f>IF(AND($Q516,OR(IF($G516="3.重度",1,0),IF($G516="4.極重度",1,0)),IF($K516="全時",1,0),IF(基本工資設定!$B$2&gt;$L516,1,0)),1,0)</f>
        <v>0</v>
      </c>
      <c r="T516" s="19">
        <f>IF(AND($Q516,OR(IF($G516="3.重度",1,0),IF($G516="4.極重度",1,0)),IF($K516="部分工時",1,0),IF($L516&gt;=基本工資設定!$B$2,1,0)),1,0)</f>
        <v>0</v>
      </c>
      <c r="U516" s="19">
        <f>IF(AND($Q516,OR(IF($G516="3.重度",1,0),IF($G516="4.極重度",1,0)),IF($K516="部分工時",1,0),IF(AND(基本工資設定!$B$2&gt;$L516,$L516&gt;=基本工資設定!$B$3),1,0)),1,0)</f>
        <v>0</v>
      </c>
      <c r="V516" s="19">
        <f>IF(AND($Q516,OR(IF($G516="3.重度",1,0),IF($G516="4.極重度",1,0)),IF($K516="部分工時",1,0),IF(基本工資設定!$B$3&gt;$L516,1,0)),1,0)</f>
        <v>0</v>
      </c>
      <c r="W516" s="19">
        <f>IF(AND($Q516,OR(IF($G516="1.輕度",1,0),IF($G516="2.中度",1,0)),IF($K516="全時",1,0),IF($L516&gt;=基本工資設定!$B$2,1,0)),1,0)</f>
        <v>0</v>
      </c>
      <c r="X516" s="19">
        <f>IF(AND($Q516,OR(IF($G516="1.輕度",1,0),IF($G516="2.中度",1,0)),IF($K516="全時",1,0),IF(基本工資設定!$B$2&gt;$L516,1,0)),1,0)</f>
        <v>0</v>
      </c>
      <c r="Y516" s="19">
        <f>IF(AND($Q516,OR(IF($G516="1.輕度",1,0),IF($G516="2.中度",1,0)),IF($K516="部分工時",1,0),IF($L516&gt;=基本工資設定!$B$2,1,0)),1,0)</f>
        <v>0</v>
      </c>
      <c r="Z516" s="19">
        <f>IF(AND($Q516,OR(IF($G516="1.輕度",1,0),IF($G516="2.中度",1,0)),IF($K516="部分工時",1,0),IF(AND(基本工資設定!$B$2&gt;$L516,$L516&gt;=基本工資設定!$B$3),1,0)),1,0)</f>
        <v>0</v>
      </c>
      <c r="AA516" s="19">
        <f>IF(AND($Q516,OR(IF($G516="1.輕度",1,0),IF($G516="2.中度",1,0)),IF($K516="部分工時",1,0),IF(基本工資設定!$B$3&gt;$L516,1,0)),1,0)</f>
        <v>0</v>
      </c>
    </row>
    <row r="517" spans="1:27" ht="14.25">
      <c r="A517" s="19">
        <f t="shared" si="8"/>
        <v>515</v>
      </c>
      <c r="B517" s="8"/>
      <c r="C517" s="8"/>
      <c r="D517" s="9"/>
      <c r="E517" s="8"/>
      <c r="F517" s="8"/>
      <c r="G517" s="8"/>
      <c r="H517" s="9"/>
      <c r="I517" s="9"/>
      <c r="J517" s="9"/>
      <c r="K517" s="8"/>
      <c r="L517" s="10"/>
      <c r="M517" s="19" t="b">
        <f t="shared" si="6"/>
        <v>0</v>
      </c>
      <c r="N517" s="19">
        <f>IF(AND($M517,IF($H517&lt;=DATE(身障定額檢核總表!$F$7,身障定額檢核總表!$F$8,1),1,0)),1,0)</f>
        <v>0</v>
      </c>
      <c r="O517" s="19">
        <f>IF(AND(ISBLANK($I517),$M517),1,IF($E517="1.公保",
IF($I517&gt;DATE(身障定額檢核總表!$F$7,身障定額檢核總表!$F$8,1),1,0),
IF($I517&gt;=DATE(身障定額檢核總表!$F$7,身障定額檢核總表!$F$8,1),1,0)))</f>
        <v>0</v>
      </c>
      <c r="P517" s="19">
        <f>IF(AND($M517,IF($J517&lt;=DATE(身障定額檢核總表!$F$7,身障定額檢核總表!$F$8,1),1,0)),1,0)</f>
        <v>0</v>
      </c>
      <c r="Q517" s="19">
        <f t="shared" si="7"/>
        <v>0</v>
      </c>
      <c r="R517" s="19">
        <f>IF(AND($Q517,OR(IF($G517="3.重度",1,0),IF($G517="4.極重度",1,0)),IF($K517="全時",1,0),IF($L517&gt;=基本工資設定!$B$2,1,0)),1,0)</f>
        <v>0</v>
      </c>
      <c r="S517" s="19">
        <f>IF(AND($Q517,OR(IF($G517="3.重度",1,0),IF($G517="4.極重度",1,0)),IF($K517="全時",1,0),IF(基本工資設定!$B$2&gt;$L517,1,0)),1,0)</f>
        <v>0</v>
      </c>
      <c r="T517" s="19">
        <f>IF(AND($Q517,OR(IF($G517="3.重度",1,0),IF($G517="4.極重度",1,0)),IF($K517="部分工時",1,0),IF($L517&gt;=基本工資設定!$B$2,1,0)),1,0)</f>
        <v>0</v>
      </c>
      <c r="U517" s="19">
        <f>IF(AND($Q517,OR(IF($G517="3.重度",1,0),IF($G517="4.極重度",1,0)),IF($K517="部分工時",1,0),IF(AND(基本工資設定!$B$2&gt;$L517,$L517&gt;=基本工資設定!$B$3),1,0)),1,0)</f>
        <v>0</v>
      </c>
      <c r="V517" s="19">
        <f>IF(AND($Q517,OR(IF($G517="3.重度",1,0),IF($G517="4.極重度",1,0)),IF($K517="部分工時",1,0),IF(基本工資設定!$B$3&gt;$L517,1,0)),1,0)</f>
        <v>0</v>
      </c>
      <c r="W517" s="19">
        <f>IF(AND($Q517,OR(IF($G517="1.輕度",1,0),IF($G517="2.中度",1,0)),IF($K517="全時",1,0),IF($L517&gt;=基本工資設定!$B$2,1,0)),1,0)</f>
        <v>0</v>
      </c>
      <c r="X517" s="19">
        <f>IF(AND($Q517,OR(IF($G517="1.輕度",1,0),IF($G517="2.中度",1,0)),IF($K517="全時",1,0),IF(基本工資設定!$B$2&gt;$L517,1,0)),1,0)</f>
        <v>0</v>
      </c>
      <c r="Y517" s="19">
        <f>IF(AND($Q517,OR(IF($G517="1.輕度",1,0),IF($G517="2.中度",1,0)),IF($K517="部分工時",1,0),IF($L517&gt;=基本工資設定!$B$2,1,0)),1,0)</f>
        <v>0</v>
      </c>
      <c r="Z517" s="19">
        <f>IF(AND($Q517,OR(IF($G517="1.輕度",1,0),IF($G517="2.中度",1,0)),IF($K517="部分工時",1,0),IF(AND(基本工資設定!$B$2&gt;$L517,$L517&gt;=基本工資設定!$B$3),1,0)),1,0)</f>
        <v>0</v>
      </c>
      <c r="AA517" s="19">
        <f>IF(AND($Q517,OR(IF($G517="1.輕度",1,0),IF($G517="2.中度",1,0)),IF($K517="部分工時",1,0),IF(基本工資設定!$B$3&gt;$L517,1,0)),1,0)</f>
        <v>0</v>
      </c>
    </row>
    <row r="518" spans="1:27" ht="14.25">
      <c r="A518" s="19">
        <f t="shared" si="8"/>
        <v>516</v>
      </c>
      <c r="B518" s="8"/>
      <c r="C518" s="8"/>
      <c r="D518" s="9"/>
      <c r="E518" s="8"/>
      <c r="F518" s="8"/>
      <c r="G518" s="8"/>
      <c r="H518" s="9"/>
      <c r="I518" s="9"/>
      <c r="J518" s="9"/>
      <c r="K518" s="8"/>
      <c r="L518" s="10"/>
      <c r="M518" s="19" t="b">
        <f t="shared" si="6"/>
        <v>0</v>
      </c>
      <c r="N518" s="19">
        <f>IF(AND($M518,IF($H518&lt;=DATE(身障定額檢核總表!$F$7,身障定額檢核總表!$F$8,1),1,0)),1,0)</f>
        <v>0</v>
      </c>
      <c r="O518" s="19">
        <f>IF(AND(ISBLANK($I518),$M518),1,IF($E518="1.公保",
IF($I518&gt;DATE(身障定額檢核總表!$F$7,身障定額檢核總表!$F$8,1),1,0),
IF($I518&gt;=DATE(身障定額檢核總表!$F$7,身障定額檢核總表!$F$8,1),1,0)))</f>
        <v>0</v>
      </c>
      <c r="P518" s="19">
        <f>IF(AND($M518,IF($J518&lt;=DATE(身障定額檢核總表!$F$7,身障定額檢核總表!$F$8,1),1,0)),1,0)</f>
        <v>0</v>
      </c>
      <c r="Q518" s="19">
        <f t="shared" si="7"/>
        <v>0</v>
      </c>
      <c r="R518" s="19">
        <f>IF(AND($Q518,OR(IF($G518="3.重度",1,0),IF($G518="4.極重度",1,0)),IF($K518="全時",1,0),IF($L518&gt;=基本工資設定!$B$2,1,0)),1,0)</f>
        <v>0</v>
      </c>
      <c r="S518" s="19">
        <f>IF(AND($Q518,OR(IF($G518="3.重度",1,0),IF($G518="4.極重度",1,0)),IF($K518="全時",1,0),IF(基本工資設定!$B$2&gt;$L518,1,0)),1,0)</f>
        <v>0</v>
      </c>
      <c r="T518" s="19">
        <f>IF(AND($Q518,OR(IF($G518="3.重度",1,0),IF($G518="4.極重度",1,0)),IF($K518="部分工時",1,0),IF($L518&gt;=基本工資設定!$B$2,1,0)),1,0)</f>
        <v>0</v>
      </c>
      <c r="U518" s="19">
        <f>IF(AND($Q518,OR(IF($G518="3.重度",1,0),IF($G518="4.極重度",1,0)),IF($K518="部分工時",1,0),IF(AND(基本工資設定!$B$2&gt;$L518,$L518&gt;=基本工資設定!$B$3),1,0)),1,0)</f>
        <v>0</v>
      </c>
      <c r="V518" s="19">
        <f>IF(AND($Q518,OR(IF($G518="3.重度",1,0),IF($G518="4.極重度",1,0)),IF($K518="部分工時",1,0),IF(基本工資設定!$B$3&gt;$L518,1,0)),1,0)</f>
        <v>0</v>
      </c>
      <c r="W518" s="19">
        <f>IF(AND($Q518,OR(IF($G518="1.輕度",1,0),IF($G518="2.中度",1,0)),IF($K518="全時",1,0),IF($L518&gt;=基本工資設定!$B$2,1,0)),1,0)</f>
        <v>0</v>
      </c>
      <c r="X518" s="19">
        <f>IF(AND($Q518,OR(IF($G518="1.輕度",1,0),IF($G518="2.中度",1,0)),IF($K518="全時",1,0),IF(基本工資設定!$B$2&gt;$L518,1,0)),1,0)</f>
        <v>0</v>
      </c>
      <c r="Y518" s="19">
        <f>IF(AND($Q518,OR(IF($G518="1.輕度",1,0),IF($G518="2.中度",1,0)),IF($K518="部分工時",1,0),IF($L518&gt;=基本工資設定!$B$2,1,0)),1,0)</f>
        <v>0</v>
      </c>
      <c r="Z518" s="19">
        <f>IF(AND($Q518,OR(IF($G518="1.輕度",1,0),IF($G518="2.中度",1,0)),IF($K518="部分工時",1,0),IF(AND(基本工資設定!$B$2&gt;$L518,$L518&gt;=基本工資設定!$B$3),1,0)),1,0)</f>
        <v>0</v>
      </c>
      <c r="AA518" s="19">
        <f>IF(AND($Q518,OR(IF($G518="1.輕度",1,0),IF($G518="2.中度",1,0)),IF($K518="部分工時",1,0),IF(基本工資設定!$B$3&gt;$L518,1,0)),1,0)</f>
        <v>0</v>
      </c>
    </row>
    <row r="519" spans="1:27" ht="14.25">
      <c r="A519" s="19">
        <f t="shared" si="8"/>
        <v>517</v>
      </c>
      <c r="B519" s="8"/>
      <c r="C519" s="8"/>
      <c r="D519" s="9"/>
      <c r="E519" s="8"/>
      <c r="F519" s="8"/>
      <c r="G519" s="8"/>
      <c r="H519" s="9"/>
      <c r="I519" s="9"/>
      <c r="J519" s="9"/>
      <c r="K519" s="8"/>
      <c r="L519" s="10"/>
      <c r="M519" s="19" t="b">
        <f t="shared" si="6"/>
        <v>0</v>
      </c>
      <c r="N519" s="19">
        <f>IF(AND($M519,IF($H519&lt;=DATE(身障定額檢核總表!$F$7,身障定額檢核總表!$F$8,1),1,0)),1,0)</f>
        <v>0</v>
      </c>
      <c r="O519" s="19">
        <f>IF(AND(ISBLANK($I519),$M519),1,IF($E519="1.公保",
IF($I519&gt;DATE(身障定額檢核總表!$F$7,身障定額檢核總表!$F$8,1),1,0),
IF($I519&gt;=DATE(身障定額檢核總表!$F$7,身障定額檢核總表!$F$8,1),1,0)))</f>
        <v>0</v>
      </c>
      <c r="P519" s="19">
        <f>IF(AND($M519,IF($J519&lt;=DATE(身障定額檢核總表!$F$7,身障定額檢核總表!$F$8,1),1,0)),1,0)</f>
        <v>0</v>
      </c>
      <c r="Q519" s="19">
        <f t="shared" si="7"/>
        <v>0</v>
      </c>
      <c r="R519" s="19">
        <f>IF(AND($Q519,OR(IF($G519="3.重度",1,0),IF($G519="4.極重度",1,0)),IF($K519="全時",1,0),IF($L519&gt;=基本工資設定!$B$2,1,0)),1,0)</f>
        <v>0</v>
      </c>
      <c r="S519" s="19">
        <f>IF(AND($Q519,OR(IF($G519="3.重度",1,0),IF($G519="4.極重度",1,0)),IF($K519="全時",1,0),IF(基本工資設定!$B$2&gt;$L519,1,0)),1,0)</f>
        <v>0</v>
      </c>
      <c r="T519" s="19">
        <f>IF(AND($Q519,OR(IF($G519="3.重度",1,0),IF($G519="4.極重度",1,0)),IF($K519="部分工時",1,0),IF($L519&gt;=基本工資設定!$B$2,1,0)),1,0)</f>
        <v>0</v>
      </c>
      <c r="U519" s="19">
        <f>IF(AND($Q519,OR(IF($G519="3.重度",1,0),IF($G519="4.極重度",1,0)),IF($K519="部分工時",1,0),IF(AND(基本工資設定!$B$2&gt;$L519,$L519&gt;=基本工資設定!$B$3),1,0)),1,0)</f>
        <v>0</v>
      </c>
      <c r="V519" s="19">
        <f>IF(AND($Q519,OR(IF($G519="3.重度",1,0),IF($G519="4.極重度",1,0)),IF($K519="部分工時",1,0),IF(基本工資設定!$B$3&gt;$L519,1,0)),1,0)</f>
        <v>0</v>
      </c>
      <c r="W519" s="19">
        <f>IF(AND($Q519,OR(IF($G519="1.輕度",1,0),IF($G519="2.中度",1,0)),IF($K519="全時",1,0),IF($L519&gt;=基本工資設定!$B$2,1,0)),1,0)</f>
        <v>0</v>
      </c>
      <c r="X519" s="19">
        <f>IF(AND($Q519,OR(IF($G519="1.輕度",1,0),IF($G519="2.中度",1,0)),IF($K519="全時",1,0),IF(基本工資設定!$B$2&gt;$L519,1,0)),1,0)</f>
        <v>0</v>
      </c>
      <c r="Y519" s="19">
        <f>IF(AND($Q519,OR(IF($G519="1.輕度",1,0),IF($G519="2.中度",1,0)),IF($K519="部分工時",1,0),IF($L519&gt;=基本工資設定!$B$2,1,0)),1,0)</f>
        <v>0</v>
      </c>
      <c r="Z519" s="19">
        <f>IF(AND($Q519,OR(IF($G519="1.輕度",1,0),IF($G519="2.中度",1,0)),IF($K519="部分工時",1,0),IF(AND(基本工資設定!$B$2&gt;$L519,$L519&gt;=基本工資設定!$B$3),1,0)),1,0)</f>
        <v>0</v>
      </c>
      <c r="AA519" s="19">
        <f>IF(AND($Q519,OR(IF($G519="1.輕度",1,0),IF($G519="2.中度",1,0)),IF($K519="部分工時",1,0),IF(基本工資設定!$B$3&gt;$L519,1,0)),1,0)</f>
        <v>0</v>
      </c>
    </row>
    <row r="520" spans="1:27" ht="14.25">
      <c r="A520" s="19">
        <f t="shared" si="8"/>
        <v>518</v>
      </c>
      <c r="B520" s="8"/>
      <c r="C520" s="8"/>
      <c r="D520" s="9"/>
      <c r="E520" s="8"/>
      <c r="F520" s="8"/>
      <c r="G520" s="8"/>
      <c r="H520" s="9"/>
      <c r="I520" s="9"/>
      <c r="J520" s="9"/>
      <c r="K520" s="8"/>
      <c r="L520" s="10"/>
      <c r="M520" s="19" t="b">
        <f t="shared" si="6"/>
        <v>0</v>
      </c>
      <c r="N520" s="19">
        <f>IF(AND($M520,IF($H520&lt;=DATE(身障定額檢核總表!$F$7,身障定額檢核總表!$F$8,1),1,0)),1,0)</f>
        <v>0</v>
      </c>
      <c r="O520" s="19">
        <f>IF(AND(ISBLANK($I520),$M520),1,IF($E520="1.公保",
IF($I520&gt;DATE(身障定額檢核總表!$F$7,身障定額檢核總表!$F$8,1),1,0),
IF($I520&gt;=DATE(身障定額檢核總表!$F$7,身障定額檢核總表!$F$8,1),1,0)))</f>
        <v>0</v>
      </c>
      <c r="P520" s="19">
        <f>IF(AND($M520,IF($J520&lt;=DATE(身障定額檢核總表!$F$7,身障定額檢核總表!$F$8,1),1,0)),1,0)</f>
        <v>0</v>
      </c>
      <c r="Q520" s="19">
        <f t="shared" si="7"/>
        <v>0</v>
      </c>
      <c r="R520" s="19">
        <f>IF(AND($Q520,OR(IF($G520="3.重度",1,0),IF($G520="4.極重度",1,0)),IF($K520="全時",1,0),IF($L520&gt;=基本工資設定!$B$2,1,0)),1,0)</f>
        <v>0</v>
      </c>
      <c r="S520" s="19">
        <f>IF(AND($Q520,OR(IF($G520="3.重度",1,0),IF($G520="4.極重度",1,0)),IF($K520="全時",1,0),IF(基本工資設定!$B$2&gt;$L520,1,0)),1,0)</f>
        <v>0</v>
      </c>
      <c r="T520" s="19">
        <f>IF(AND($Q520,OR(IF($G520="3.重度",1,0),IF($G520="4.極重度",1,0)),IF($K520="部分工時",1,0),IF($L520&gt;=基本工資設定!$B$2,1,0)),1,0)</f>
        <v>0</v>
      </c>
      <c r="U520" s="19">
        <f>IF(AND($Q520,OR(IF($G520="3.重度",1,0),IF($G520="4.極重度",1,0)),IF($K520="部分工時",1,0),IF(AND(基本工資設定!$B$2&gt;$L520,$L520&gt;=基本工資設定!$B$3),1,0)),1,0)</f>
        <v>0</v>
      </c>
      <c r="V520" s="19">
        <f>IF(AND($Q520,OR(IF($G520="3.重度",1,0),IF($G520="4.極重度",1,0)),IF($K520="部分工時",1,0),IF(基本工資設定!$B$3&gt;$L520,1,0)),1,0)</f>
        <v>0</v>
      </c>
      <c r="W520" s="19">
        <f>IF(AND($Q520,OR(IF($G520="1.輕度",1,0),IF($G520="2.中度",1,0)),IF($K520="全時",1,0),IF($L520&gt;=基本工資設定!$B$2,1,0)),1,0)</f>
        <v>0</v>
      </c>
      <c r="X520" s="19">
        <f>IF(AND($Q520,OR(IF($G520="1.輕度",1,0),IF($G520="2.中度",1,0)),IF($K520="全時",1,0),IF(基本工資設定!$B$2&gt;$L520,1,0)),1,0)</f>
        <v>0</v>
      </c>
      <c r="Y520" s="19">
        <f>IF(AND($Q520,OR(IF($G520="1.輕度",1,0),IF($G520="2.中度",1,0)),IF($K520="部分工時",1,0),IF($L520&gt;=基本工資設定!$B$2,1,0)),1,0)</f>
        <v>0</v>
      </c>
      <c r="Z520" s="19">
        <f>IF(AND($Q520,OR(IF($G520="1.輕度",1,0),IF($G520="2.中度",1,0)),IF($K520="部分工時",1,0),IF(AND(基本工資設定!$B$2&gt;$L520,$L520&gt;=基本工資設定!$B$3),1,0)),1,0)</f>
        <v>0</v>
      </c>
      <c r="AA520" s="19">
        <f>IF(AND($Q520,OR(IF($G520="1.輕度",1,0),IF($G520="2.中度",1,0)),IF($K520="部分工時",1,0),IF(基本工資設定!$B$3&gt;$L520,1,0)),1,0)</f>
        <v>0</v>
      </c>
    </row>
    <row r="521" spans="1:27" ht="14.25">
      <c r="A521" s="19">
        <f t="shared" si="8"/>
        <v>519</v>
      </c>
      <c r="B521" s="8"/>
      <c r="C521" s="8"/>
      <c r="D521" s="9"/>
      <c r="E521" s="8"/>
      <c r="F521" s="8"/>
      <c r="G521" s="8"/>
      <c r="H521" s="9"/>
      <c r="I521" s="9"/>
      <c r="J521" s="9"/>
      <c r="K521" s="8"/>
      <c r="L521" s="10"/>
      <c r="M521" s="19" t="b">
        <f t="shared" si="6"/>
        <v>0</v>
      </c>
      <c r="N521" s="19">
        <f>IF(AND($M521,IF($H521&lt;=DATE(身障定額檢核總表!$F$7,身障定額檢核總表!$F$8,1),1,0)),1,0)</f>
        <v>0</v>
      </c>
      <c r="O521" s="19">
        <f>IF(AND(ISBLANK($I521),$M521),1,IF($E521="1.公保",
IF($I521&gt;DATE(身障定額檢核總表!$F$7,身障定額檢核總表!$F$8,1),1,0),
IF($I521&gt;=DATE(身障定額檢核總表!$F$7,身障定額檢核總表!$F$8,1),1,0)))</f>
        <v>0</v>
      </c>
      <c r="P521" s="19">
        <f>IF(AND($M521,IF($J521&lt;=DATE(身障定額檢核總表!$F$7,身障定額檢核總表!$F$8,1),1,0)),1,0)</f>
        <v>0</v>
      </c>
      <c r="Q521" s="19">
        <f t="shared" si="7"/>
        <v>0</v>
      </c>
      <c r="R521" s="19">
        <f>IF(AND($Q521,OR(IF($G521="3.重度",1,0),IF($G521="4.極重度",1,0)),IF($K521="全時",1,0),IF($L521&gt;=基本工資設定!$B$2,1,0)),1,0)</f>
        <v>0</v>
      </c>
      <c r="S521" s="19">
        <f>IF(AND($Q521,OR(IF($G521="3.重度",1,0),IF($G521="4.極重度",1,0)),IF($K521="全時",1,0),IF(基本工資設定!$B$2&gt;$L521,1,0)),1,0)</f>
        <v>0</v>
      </c>
      <c r="T521" s="19">
        <f>IF(AND($Q521,OR(IF($G521="3.重度",1,0),IF($G521="4.極重度",1,0)),IF($K521="部分工時",1,0),IF($L521&gt;=基本工資設定!$B$2,1,0)),1,0)</f>
        <v>0</v>
      </c>
      <c r="U521" s="19">
        <f>IF(AND($Q521,OR(IF($G521="3.重度",1,0),IF($G521="4.極重度",1,0)),IF($K521="部分工時",1,0),IF(AND(基本工資設定!$B$2&gt;$L521,$L521&gt;=基本工資設定!$B$3),1,0)),1,0)</f>
        <v>0</v>
      </c>
      <c r="V521" s="19">
        <f>IF(AND($Q521,OR(IF($G521="3.重度",1,0),IF($G521="4.極重度",1,0)),IF($K521="部分工時",1,0),IF(基本工資設定!$B$3&gt;$L521,1,0)),1,0)</f>
        <v>0</v>
      </c>
      <c r="W521" s="19">
        <f>IF(AND($Q521,OR(IF($G521="1.輕度",1,0),IF($G521="2.中度",1,0)),IF($K521="全時",1,0),IF($L521&gt;=基本工資設定!$B$2,1,0)),1,0)</f>
        <v>0</v>
      </c>
      <c r="X521" s="19">
        <f>IF(AND($Q521,OR(IF($G521="1.輕度",1,0),IF($G521="2.中度",1,0)),IF($K521="全時",1,0),IF(基本工資設定!$B$2&gt;$L521,1,0)),1,0)</f>
        <v>0</v>
      </c>
      <c r="Y521" s="19">
        <f>IF(AND($Q521,OR(IF($G521="1.輕度",1,0),IF($G521="2.中度",1,0)),IF($K521="部分工時",1,0),IF($L521&gt;=基本工資設定!$B$2,1,0)),1,0)</f>
        <v>0</v>
      </c>
      <c r="Z521" s="19">
        <f>IF(AND($Q521,OR(IF($G521="1.輕度",1,0),IF($G521="2.中度",1,0)),IF($K521="部分工時",1,0),IF(AND(基本工資設定!$B$2&gt;$L521,$L521&gt;=基本工資設定!$B$3),1,0)),1,0)</f>
        <v>0</v>
      </c>
      <c r="AA521" s="19">
        <f>IF(AND($Q521,OR(IF($G521="1.輕度",1,0),IF($G521="2.中度",1,0)),IF($K521="部分工時",1,0),IF(基本工資設定!$B$3&gt;$L521,1,0)),1,0)</f>
        <v>0</v>
      </c>
    </row>
    <row r="522" spans="1:27" ht="14.25">
      <c r="A522" s="19">
        <f t="shared" si="8"/>
        <v>520</v>
      </c>
      <c r="B522" s="8"/>
      <c r="C522" s="8"/>
      <c r="D522" s="9"/>
      <c r="E522" s="8"/>
      <c r="F522" s="8"/>
      <c r="G522" s="8"/>
      <c r="H522" s="9"/>
      <c r="I522" s="9"/>
      <c r="J522" s="9"/>
      <c r="K522" s="8"/>
      <c r="L522" s="10"/>
      <c r="M522" s="19" t="b">
        <f t="shared" si="6"/>
        <v>0</v>
      </c>
      <c r="N522" s="19">
        <f>IF(AND($M522,IF($H522&lt;=DATE(身障定額檢核總表!$F$7,身障定額檢核總表!$F$8,1),1,0)),1,0)</f>
        <v>0</v>
      </c>
      <c r="O522" s="19">
        <f>IF(AND(ISBLANK($I522),$M522),1,IF($E522="1.公保",
IF($I522&gt;DATE(身障定額檢核總表!$F$7,身障定額檢核總表!$F$8,1),1,0),
IF($I522&gt;=DATE(身障定額檢核總表!$F$7,身障定額檢核總表!$F$8,1),1,0)))</f>
        <v>0</v>
      </c>
      <c r="P522" s="19">
        <f>IF(AND($M522,IF($J522&lt;=DATE(身障定額檢核總表!$F$7,身障定額檢核總表!$F$8,1),1,0)),1,0)</f>
        <v>0</v>
      </c>
      <c r="Q522" s="19">
        <f t="shared" si="7"/>
        <v>0</v>
      </c>
      <c r="R522" s="19">
        <f>IF(AND($Q522,OR(IF($G522="3.重度",1,0),IF($G522="4.極重度",1,0)),IF($K522="全時",1,0),IF($L522&gt;=基本工資設定!$B$2,1,0)),1,0)</f>
        <v>0</v>
      </c>
      <c r="S522" s="19">
        <f>IF(AND($Q522,OR(IF($G522="3.重度",1,0),IF($G522="4.極重度",1,0)),IF($K522="全時",1,0),IF(基本工資設定!$B$2&gt;$L522,1,0)),1,0)</f>
        <v>0</v>
      </c>
      <c r="T522" s="19">
        <f>IF(AND($Q522,OR(IF($G522="3.重度",1,0),IF($G522="4.極重度",1,0)),IF($K522="部分工時",1,0),IF($L522&gt;=基本工資設定!$B$2,1,0)),1,0)</f>
        <v>0</v>
      </c>
      <c r="U522" s="19">
        <f>IF(AND($Q522,OR(IF($G522="3.重度",1,0),IF($G522="4.極重度",1,0)),IF($K522="部分工時",1,0),IF(AND(基本工資設定!$B$2&gt;$L522,$L522&gt;=基本工資設定!$B$3),1,0)),1,0)</f>
        <v>0</v>
      </c>
      <c r="V522" s="19">
        <f>IF(AND($Q522,OR(IF($G522="3.重度",1,0),IF($G522="4.極重度",1,0)),IF($K522="部分工時",1,0),IF(基本工資設定!$B$3&gt;$L522,1,0)),1,0)</f>
        <v>0</v>
      </c>
      <c r="W522" s="19">
        <f>IF(AND($Q522,OR(IF($G522="1.輕度",1,0),IF($G522="2.中度",1,0)),IF($K522="全時",1,0),IF($L522&gt;=基本工資設定!$B$2,1,0)),1,0)</f>
        <v>0</v>
      </c>
      <c r="X522" s="19">
        <f>IF(AND($Q522,OR(IF($G522="1.輕度",1,0),IF($G522="2.中度",1,0)),IF($K522="全時",1,0),IF(基本工資設定!$B$2&gt;$L522,1,0)),1,0)</f>
        <v>0</v>
      </c>
      <c r="Y522" s="19">
        <f>IF(AND($Q522,OR(IF($G522="1.輕度",1,0),IF($G522="2.中度",1,0)),IF($K522="部分工時",1,0),IF($L522&gt;=基本工資設定!$B$2,1,0)),1,0)</f>
        <v>0</v>
      </c>
      <c r="Z522" s="19">
        <f>IF(AND($Q522,OR(IF($G522="1.輕度",1,0),IF($G522="2.中度",1,0)),IF($K522="部分工時",1,0),IF(AND(基本工資設定!$B$2&gt;$L522,$L522&gt;=基本工資設定!$B$3),1,0)),1,0)</f>
        <v>0</v>
      </c>
      <c r="AA522" s="19">
        <f>IF(AND($Q522,OR(IF($G522="1.輕度",1,0),IF($G522="2.中度",1,0)),IF($K522="部分工時",1,0),IF(基本工資設定!$B$3&gt;$L522,1,0)),1,0)</f>
        <v>0</v>
      </c>
    </row>
    <row r="523" spans="1:27" ht="14.25">
      <c r="A523" s="19">
        <f t="shared" si="8"/>
        <v>521</v>
      </c>
      <c r="B523" s="8"/>
      <c r="C523" s="8"/>
      <c r="D523" s="9"/>
      <c r="E523" s="8"/>
      <c r="F523" s="8"/>
      <c r="G523" s="8"/>
      <c r="H523" s="9"/>
      <c r="I523" s="9"/>
      <c r="J523" s="9"/>
      <c r="K523" s="8"/>
      <c r="L523" s="10"/>
      <c r="M523" s="19" t="b">
        <f t="shared" si="6"/>
        <v>0</v>
      </c>
      <c r="N523" s="19">
        <f>IF(AND($M523,IF($H523&lt;=DATE(身障定額檢核總表!$F$7,身障定額檢核總表!$F$8,1),1,0)),1,0)</f>
        <v>0</v>
      </c>
      <c r="O523" s="19">
        <f>IF(AND(ISBLANK($I523),$M523),1,IF($E523="1.公保",
IF($I523&gt;DATE(身障定額檢核總表!$F$7,身障定額檢核總表!$F$8,1),1,0),
IF($I523&gt;=DATE(身障定額檢核總表!$F$7,身障定額檢核總表!$F$8,1),1,0)))</f>
        <v>0</v>
      </c>
      <c r="P523" s="19">
        <f>IF(AND($M523,IF($J523&lt;=DATE(身障定額檢核總表!$F$7,身障定額檢核總表!$F$8,1),1,0)),1,0)</f>
        <v>0</v>
      </c>
      <c r="Q523" s="19">
        <f t="shared" si="7"/>
        <v>0</v>
      </c>
      <c r="R523" s="19">
        <f>IF(AND($Q523,OR(IF($G523="3.重度",1,0),IF($G523="4.極重度",1,0)),IF($K523="全時",1,0),IF($L523&gt;=基本工資設定!$B$2,1,0)),1,0)</f>
        <v>0</v>
      </c>
      <c r="S523" s="19">
        <f>IF(AND($Q523,OR(IF($G523="3.重度",1,0),IF($G523="4.極重度",1,0)),IF($K523="全時",1,0),IF(基本工資設定!$B$2&gt;$L523,1,0)),1,0)</f>
        <v>0</v>
      </c>
      <c r="T523" s="19">
        <f>IF(AND($Q523,OR(IF($G523="3.重度",1,0),IF($G523="4.極重度",1,0)),IF($K523="部分工時",1,0),IF($L523&gt;=基本工資設定!$B$2,1,0)),1,0)</f>
        <v>0</v>
      </c>
      <c r="U523" s="19">
        <f>IF(AND($Q523,OR(IF($G523="3.重度",1,0),IF($G523="4.極重度",1,0)),IF($K523="部分工時",1,0),IF(AND(基本工資設定!$B$2&gt;$L523,$L523&gt;=基本工資設定!$B$3),1,0)),1,0)</f>
        <v>0</v>
      </c>
      <c r="V523" s="19">
        <f>IF(AND($Q523,OR(IF($G523="3.重度",1,0),IF($G523="4.極重度",1,0)),IF($K523="部分工時",1,0),IF(基本工資設定!$B$3&gt;$L523,1,0)),1,0)</f>
        <v>0</v>
      </c>
      <c r="W523" s="19">
        <f>IF(AND($Q523,OR(IF($G523="1.輕度",1,0),IF($G523="2.中度",1,0)),IF($K523="全時",1,0),IF($L523&gt;=基本工資設定!$B$2,1,0)),1,0)</f>
        <v>0</v>
      </c>
      <c r="X523" s="19">
        <f>IF(AND($Q523,OR(IF($G523="1.輕度",1,0),IF($G523="2.中度",1,0)),IF($K523="全時",1,0),IF(基本工資設定!$B$2&gt;$L523,1,0)),1,0)</f>
        <v>0</v>
      </c>
      <c r="Y523" s="19">
        <f>IF(AND($Q523,OR(IF($G523="1.輕度",1,0),IF($G523="2.中度",1,0)),IF($K523="部分工時",1,0),IF($L523&gt;=基本工資設定!$B$2,1,0)),1,0)</f>
        <v>0</v>
      </c>
      <c r="Z523" s="19">
        <f>IF(AND($Q523,OR(IF($G523="1.輕度",1,0),IF($G523="2.中度",1,0)),IF($K523="部分工時",1,0),IF(AND(基本工資設定!$B$2&gt;$L523,$L523&gt;=基本工資設定!$B$3),1,0)),1,0)</f>
        <v>0</v>
      </c>
      <c r="AA523" s="19">
        <f>IF(AND($Q523,OR(IF($G523="1.輕度",1,0),IF($G523="2.中度",1,0)),IF($K523="部分工時",1,0),IF(基本工資設定!$B$3&gt;$L523,1,0)),1,0)</f>
        <v>0</v>
      </c>
    </row>
    <row r="524" spans="1:27" ht="14.25">
      <c r="A524" s="19">
        <f t="shared" si="8"/>
        <v>522</v>
      </c>
      <c r="B524" s="8"/>
      <c r="C524" s="8"/>
      <c r="D524" s="9"/>
      <c r="E524" s="8"/>
      <c r="F524" s="8"/>
      <c r="G524" s="8"/>
      <c r="H524" s="9"/>
      <c r="I524" s="9"/>
      <c r="J524" s="9"/>
      <c r="K524" s="8"/>
      <c r="L524" s="10"/>
      <c r="M524" s="19" t="b">
        <f t="shared" si="6"/>
        <v>0</v>
      </c>
      <c r="N524" s="19">
        <f>IF(AND($M524,IF($H524&lt;=DATE(身障定額檢核總表!$F$7,身障定額檢核總表!$F$8,1),1,0)),1,0)</f>
        <v>0</v>
      </c>
      <c r="O524" s="19">
        <f>IF(AND(ISBLANK($I524),$M524),1,IF($E524="1.公保",
IF($I524&gt;DATE(身障定額檢核總表!$F$7,身障定額檢核總表!$F$8,1),1,0),
IF($I524&gt;=DATE(身障定額檢核總表!$F$7,身障定額檢核總表!$F$8,1),1,0)))</f>
        <v>0</v>
      </c>
      <c r="P524" s="19">
        <f>IF(AND($M524,IF($J524&lt;=DATE(身障定額檢核總表!$F$7,身障定額檢核總表!$F$8,1),1,0)),1,0)</f>
        <v>0</v>
      </c>
      <c r="Q524" s="19">
        <f t="shared" si="7"/>
        <v>0</v>
      </c>
      <c r="R524" s="19">
        <f>IF(AND($Q524,OR(IF($G524="3.重度",1,0),IF($G524="4.極重度",1,0)),IF($K524="全時",1,0),IF($L524&gt;=基本工資設定!$B$2,1,0)),1,0)</f>
        <v>0</v>
      </c>
      <c r="S524" s="19">
        <f>IF(AND($Q524,OR(IF($G524="3.重度",1,0),IF($G524="4.極重度",1,0)),IF($K524="全時",1,0),IF(基本工資設定!$B$2&gt;$L524,1,0)),1,0)</f>
        <v>0</v>
      </c>
      <c r="T524" s="19">
        <f>IF(AND($Q524,OR(IF($G524="3.重度",1,0),IF($G524="4.極重度",1,0)),IF($K524="部分工時",1,0),IF($L524&gt;=基本工資設定!$B$2,1,0)),1,0)</f>
        <v>0</v>
      </c>
      <c r="U524" s="19">
        <f>IF(AND($Q524,OR(IF($G524="3.重度",1,0),IF($G524="4.極重度",1,0)),IF($K524="部分工時",1,0),IF(AND(基本工資設定!$B$2&gt;$L524,$L524&gt;=基本工資設定!$B$3),1,0)),1,0)</f>
        <v>0</v>
      </c>
      <c r="V524" s="19">
        <f>IF(AND($Q524,OR(IF($G524="3.重度",1,0),IF($G524="4.極重度",1,0)),IF($K524="部分工時",1,0),IF(基本工資設定!$B$3&gt;$L524,1,0)),1,0)</f>
        <v>0</v>
      </c>
      <c r="W524" s="19">
        <f>IF(AND($Q524,OR(IF($G524="1.輕度",1,0),IF($G524="2.中度",1,0)),IF($K524="全時",1,0),IF($L524&gt;=基本工資設定!$B$2,1,0)),1,0)</f>
        <v>0</v>
      </c>
      <c r="X524" s="19">
        <f>IF(AND($Q524,OR(IF($G524="1.輕度",1,0),IF($G524="2.中度",1,0)),IF($K524="全時",1,0),IF(基本工資設定!$B$2&gt;$L524,1,0)),1,0)</f>
        <v>0</v>
      </c>
      <c r="Y524" s="19">
        <f>IF(AND($Q524,OR(IF($G524="1.輕度",1,0),IF($G524="2.中度",1,0)),IF($K524="部分工時",1,0),IF($L524&gt;=基本工資設定!$B$2,1,0)),1,0)</f>
        <v>0</v>
      </c>
      <c r="Z524" s="19">
        <f>IF(AND($Q524,OR(IF($G524="1.輕度",1,0),IF($G524="2.中度",1,0)),IF($K524="部分工時",1,0),IF(AND(基本工資設定!$B$2&gt;$L524,$L524&gt;=基本工資設定!$B$3),1,0)),1,0)</f>
        <v>0</v>
      </c>
      <c r="AA524" s="19">
        <f>IF(AND($Q524,OR(IF($G524="1.輕度",1,0),IF($G524="2.中度",1,0)),IF($K524="部分工時",1,0),IF(基本工資設定!$B$3&gt;$L524,1,0)),1,0)</f>
        <v>0</v>
      </c>
    </row>
    <row r="525" spans="1:27" ht="14.25">
      <c r="A525" s="19">
        <f t="shared" si="8"/>
        <v>523</v>
      </c>
      <c r="B525" s="8"/>
      <c r="C525" s="8"/>
      <c r="D525" s="9"/>
      <c r="E525" s="8"/>
      <c r="F525" s="8"/>
      <c r="G525" s="8"/>
      <c r="H525" s="9"/>
      <c r="I525" s="9"/>
      <c r="J525" s="9"/>
      <c r="K525" s="8"/>
      <c r="L525" s="10"/>
      <c r="M525" s="19" t="b">
        <f t="shared" si="6"/>
        <v>0</v>
      </c>
      <c r="N525" s="19">
        <f>IF(AND($M525,IF($H525&lt;=DATE(身障定額檢核總表!$F$7,身障定額檢核總表!$F$8,1),1,0)),1,0)</f>
        <v>0</v>
      </c>
      <c r="O525" s="19">
        <f>IF(AND(ISBLANK($I525),$M525),1,IF($E525="1.公保",
IF($I525&gt;DATE(身障定額檢核總表!$F$7,身障定額檢核總表!$F$8,1),1,0),
IF($I525&gt;=DATE(身障定額檢核總表!$F$7,身障定額檢核總表!$F$8,1),1,0)))</f>
        <v>0</v>
      </c>
      <c r="P525" s="19">
        <f>IF(AND($M525,IF($J525&lt;=DATE(身障定額檢核總表!$F$7,身障定額檢核總表!$F$8,1),1,0)),1,0)</f>
        <v>0</v>
      </c>
      <c r="Q525" s="19">
        <f t="shared" si="7"/>
        <v>0</v>
      </c>
      <c r="R525" s="19">
        <f>IF(AND($Q525,OR(IF($G525="3.重度",1,0),IF($G525="4.極重度",1,0)),IF($K525="全時",1,0),IF($L525&gt;=基本工資設定!$B$2,1,0)),1,0)</f>
        <v>0</v>
      </c>
      <c r="S525" s="19">
        <f>IF(AND($Q525,OR(IF($G525="3.重度",1,0),IF($G525="4.極重度",1,0)),IF($K525="全時",1,0),IF(基本工資設定!$B$2&gt;$L525,1,0)),1,0)</f>
        <v>0</v>
      </c>
      <c r="T525" s="19">
        <f>IF(AND($Q525,OR(IF($G525="3.重度",1,0),IF($G525="4.極重度",1,0)),IF($K525="部分工時",1,0),IF($L525&gt;=基本工資設定!$B$2,1,0)),1,0)</f>
        <v>0</v>
      </c>
      <c r="U525" s="19">
        <f>IF(AND($Q525,OR(IF($G525="3.重度",1,0),IF($G525="4.極重度",1,0)),IF($K525="部分工時",1,0),IF(AND(基本工資設定!$B$2&gt;$L525,$L525&gt;=基本工資設定!$B$3),1,0)),1,0)</f>
        <v>0</v>
      </c>
      <c r="V525" s="19">
        <f>IF(AND($Q525,OR(IF($G525="3.重度",1,0),IF($G525="4.極重度",1,0)),IF($K525="部分工時",1,0),IF(基本工資設定!$B$3&gt;$L525,1,0)),1,0)</f>
        <v>0</v>
      </c>
      <c r="W525" s="19">
        <f>IF(AND($Q525,OR(IF($G525="1.輕度",1,0),IF($G525="2.中度",1,0)),IF($K525="全時",1,0),IF($L525&gt;=基本工資設定!$B$2,1,0)),1,0)</f>
        <v>0</v>
      </c>
      <c r="X525" s="19">
        <f>IF(AND($Q525,OR(IF($G525="1.輕度",1,0),IF($G525="2.中度",1,0)),IF($K525="全時",1,0),IF(基本工資設定!$B$2&gt;$L525,1,0)),1,0)</f>
        <v>0</v>
      </c>
      <c r="Y525" s="19">
        <f>IF(AND($Q525,OR(IF($G525="1.輕度",1,0),IF($G525="2.中度",1,0)),IF($K525="部分工時",1,0),IF($L525&gt;=基本工資設定!$B$2,1,0)),1,0)</f>
        <v>0</v>
      </c>
      <c r="Z525" s="19">
        <f>IF(AND($Q525,OR(IF($G525="1.輕度",1,0),IF($G525="2.中度",1,0)),IF($K525="部分工時",1,0),IF(AND(基本工資設定!$B$2&gt;$L525,$L525&gt;=基本工資設定!$B$3),1,0)),1,0)</f>
        <v>0</v>
      </c>
      <c r="AA525" s="19">
        <f>IF(AND($Q525,OR(IF($G525="1.輕度",1,0),IF($G525="2.中度",1,0)),IF($K525="部分工時",1,0),IF(基本工資設定!$B$3&gt;$L525,1,0)),1,0)</f>
        <v>0</v>
      </c>
    </row>
    <row r="526" spans="1:27" ht="14.25">
      <c r="A526" s="19">
        <f t="shared" si="8"/>
        <v>524</v>
      </c>
      <c r="B526" s="8"/>
      <c r="C526" s="8"/>
      <c r="D526" s="9"/>
      <c r="E526" s="8"/>
      <c r="F526" s="8"/>
      <c r="G526" s="8"/>
      <c r="H526" s="9"/>
      <c r="I526" s="9"/>
      <c r="J526" s="9"/>
      <c r="K526" s="8"/>
      <c r="L526" s="10"/>
      <c r="M526" s="19" t="b">
        <f t="shared" si="6"/>
        <v>0</v>
      </c>
      <c r="N526" s="19">
        <f>IF(AND($M526,IF($H526&lt;=DATE(身障定額檢核總表!$F$7,身障定額檢核總表!$F$8,1),1,0)),1,0)</f>
        <v>0</v>
      </c>
      <c r="O526" s="19">
        <f>IF(AND(ISBLANK($I526),$M526),1,IF($E526="1.公保",
IF($I526&gt;DATE(身障定額檢核總表!$F$7,身障定額檢核總表!$F$8,1),1,0),
IF($I526&gt;=DATE(身障定額檢核總表!$F$7,身障定額檢核總表!$F$8,1),1,0)))</f>
        <v>0</v>
      </c>
      <c r="P526" s="19">
        <f>IF(AND($M526,IF($J526&lt;=DATE(身障定額檢核總表!$F$7,身障定額檢核總表!$F$8,1),1,0)),1,0)</f>
        <v>0</v>
      </c>
      <c r="Q526" s="19">
        <f t="shared" si="7"/>
        <v>0</v>
      </c>
      <c r="R526" s="19">
        <f>IF(AND($Q526,OR(IF($G526="3.重度",1,0),IF($G526="4.極重度",1,0)),IF($K526="全時",1,0),IF($L526&gt;=基本工資設定!$B$2,1,0)),1,0)</f>
        <v>0</v>
      </c>
      <c r="S526" s="19">
        <f>IF(AND($Q526,OR(IF($G526="3.重度",1,0),IF($G526="4.極重度",1,0)),IF($K526="全時",1,0),IF(基本工資設定!$B$2&gt;$L526,1,0)),1,0)</f>
        <v>0</v>
      </c>
      <c r="T526" s="19">
        <f>IF(AND($Q526,OR(IF($G526="3.重度",1,0),IF($G526="4.極重度",1,0)),IF($K526="部分工時",1,0),IF($L526&gt;=基本工資設定!$B$2,1,0)),1,0)</f>
        <v>0</v>
      </c>
      <c r="U526" s="19">
        <f>IF(AND($Q526,OR(IF($G526="3.重度",1,0),IF($G526="4.極重度",1,0)),IF($K526="部分工時",1,0),IF(AND(基本工資設定!$B$2&gt;$L526,$L526&gt;=基本工資設定!$B$3),1,0)),1,0)</f>
        <v>0</v>
      </c>
      <c r="V526" s="19">
        <f>IF(AND($Q526,OR(IF($G526="3.重度",1,0),IF($G526="4.極重度",1,0)),IF($K526="部分工時",1,0),IF(基本工資設定!$B$3&gt;$L526,1,0)),1,0)</f>
        <v>0</v>
      </c>
      <c r="W526" s="19">
        <f>IF(AND($Q526,OR(IF($G526="1.輕度",1,0),IF($G526="2.中度",1,0)),IF($K526="全時",1,0),IF($L526&gt;=基本工資設定!$B$2,1,0)),1,0)</f>
        <v>0</v>
      </c>
      <c r="X526" s="19">
        <f>IF(AND($Q526,OR(IF($G526="1.輕度",1,0),IF($G526="2.中度",1,0)),IF($K526="全時",1,0),IF(基本工資設定!$B$2&gt;$L526,1,0)),1,0)</f>
        <v>0</v>
      </c>
      <c r="Y526" s="19">
        <f>IF(AND($Q526,OR(IF($G526="1.輕度",1,0),IF($G526="2.中度",1,0)),IF($K526="部分工時",1,0),IF($L526&gt;=基本工資設定!$B$2,1,0)),1,0)</f>
        <v>0</v>
      </c>
      <c r="Z526" s="19">
        <f>IF(AND($Q526,OR(IF($G526="1.輕度",1,0),IF($G526="2.中度",1,0)),IF($K526="部分工時",1,0),IF(AND(基本工資設定!$B$2&gt;$L526,$L526&gt;=基本工資設定!$B$3),1,0)),1,0)</f>
        <v>0</v>
      </c>
      <c r="AA526" s="19">
        <f>IF(AND($Q526,OR(IF($G526="1.輕度",1,0),IF($G526="2.中度",1,0)),IF($K526="部分工時",1,0),IF(基本工資設定!$B$3&gt;$L526,1,0)),1,0)</f>
        <v>0</v>
      </c>
    </row>
    <row r="527" spans="1:27" ht="14.25">
      <c r="A527" s="19">
        <f t="shared" si="8"/>
        <v>525</v>
      </c>
      <c r="B527" s="8"/>
      <c r="C527" s="8"/>
      <c r="D527" s="9"/>
      <c r="E527" s="8"/>
      <c r="F527" s="8"/>
      <c r="G527" s="8"/>
      <c r="H527" s="9"/>
      <c r="I527" s="9"/>
      <c r="J527" s="9"/>
      <c r="K527" s="8"/>
      <c r="L527" s="10"/>
      <c r="M527" s="19" t="b">
        <f t="shared" si="6"/>
        <v>0</v>
      </c>
      <c r="N527" s="19">
        <f>IF(AND($M527,IF($H527&lt;=DATE(身障定額檢核總表!$F$7,身障定額檢核總表!$F$8,1),1,0)),1,0)</f>
        <v>0</v>
      </c>
      <c r="O527" s="19">
        <f>IF(AND(ISBLANK($I527),$M527),1,IF($E527="1.公保",
IF($I527&gt;DATE(身障定額檢核總表!$F$7,身障定額檢核總表!$F$8,1),1,0),
IF($I527&gt;=DATE(身障定額檢核總表!$F$7,身障定額檢核總表!$F$8,1),1,0)))</f>
        <v>0</v>
      </c>
      <c r="P527" s="19">
        <f>IF(AND($M527,IF($J527&lt;=DATE(身障定額檢核總表!$F$7,身障定額檢核總表!$F$8,1),1,0)),1,0)</f>
        <v>0</v>
      </c>
      <c r="Q527" s="19">
        <f t="shared" si="7"/>
        <v>0</v>
      </c>
      <c r="R527" s="19">
        <f>IF(AND($Q527,OR(IF($G527="3.重度",1,0),IF($G527="4.極重度",1,0)),IF($K527="全時",1,0),IF($L527&gt;=基本工資設定!$B$2,1,0)),1,0)</f>
        <v>0</v>
      </c>
      <c r="S527" s="19">
        <f>IF(AND($Q527,OR(IF($G527="3.重度",1,0),IF($G527="4.極重度",1,0)),IF($K527="全時",1,0),IF(基本工資設定!$B$2&gt;$L527,1,0)),1,0)</f>
        <v>0</v>
      </c>
      <c r="T527" s="19">
        <f>IF(AND($Q527,OR(IF($G527="3.重度",1,0),IF($G527="4.極重度",1,0)),IF($K527="部分工時",1,0),IF($L527&gt;=基本工資設定!$B$2,1,0)),1,0)</f>
        <v>0</v>
      </c>
      <c r="U527" s="19">
        <f>IF(AND($Q527,OR(IF($G527="3.重度",1,0),IF($G527="4.極重度",1,0)),IF($K527="部分工時",1,0),IF(AND(基本工資設定!$B$2&gt;$L527,$L527&gt;=基本工資設定!$B$3),1,0)),1,0)</f>
        <v>0</v>
      </c>
      <c r="V527" s="19">
        <f>IF(AND($Q527,OR(IF($G527="3.重度",1,0),IF($G527="4.極重度",1,0)),IF($K527="部分工時",1,0),IF(基本工資設定!$B$3&gt;$L527,1,0)),1,0)</f>
        <v>0</v>
      </c>
      <c r="W527" s="19">
        <f>IF(AND($Q527,OR(IF($G527="1.輕度",1,0),IF($G527="2.中度",1,0)),IF($K527="全時",1,0),IF($L527&gt;=基本工資設定!$B$2,1,0)),1,0)</f>
        <v>0</v>
      </c>
      <c r="X527" s="19">
        <f>IF(AND($Q527,OR(IF($G527="1.輕度",1,0),IF($G527="2.中度",1,0)),IF($K527="全時",1,0),IF(基本工資設定!$B$2&gt;$L527,1,0)),1,0)</f>
        <v>0</v>
      </c>
      <c r="Y527" s="19">
        <f>IF(AND($Q527,OR(IF($G527="1.輕度",1,0),IF($G527="2.中度",1,0)),IF($K527="部分工時",1,0),IF($L527&gt;=基本工資設定!$B$2,1,0)),1,0)</f>
        <v>0</v>
      </c>
      <c r="Z527" s="19">
        <f>IF(AND($Q527,OR(IF($G527="1.輕度",1,0),IF($G527="2.中度",1,0)),IF($K527="部分工時",1,0),IF(AND(基本工資設定!$B$2&gt;$L527,$L527&gt;=基本工資設定!$B$3),1,0)),1,0)</f>
        <v>0</v>
      </c>
      <c r="AA527" s="19">
        <f>IF(AND($Q527,OR(IF($G527="1.輕度",1,0),IF($G527="2.中度",1,0)),IF($K527="部分工時",1,0),IF(基本工資設定!$B$3&gt;$L527,1,0)),1,0)</f>
        <v>0</v>
      </c>
    </row>
    <row r="528" spans="1:27" ht="14.25">
      <c r="A528" s="19">
        <f t="shared" si="8"/>
        <v>526</v>
      </c>
      <c r="B528" s="8"/>
      <c r="C528" s="8"/>
      <c r="D528" s="9"/>
      <c r="E528" s="8"/>
      <c r="F528" s="8"/>
      <c r="G528" s="8"/>
      <c r="H528" s="9"/>
      <c r="I528" s="9"/>
      <c r="J528" s="9"/>
      <c r="K528" s="8"/>
      <c r="L528" s="10"/>
      <c r="M528" s="19" t="b">
        <f t="shared" si="6"/>
        <v>0</v>
      </c>
      <c r="N528" s="19">
        <f>IF(AND($M528,IF($H528&lt;=DATE(身障定額檢核總表!$F$7,身障定額檢核總表!$F$8,1),1,0)),1,0)</f>
        <v>0</v>
      </c>
      <c r="O528" s="19">
        <f>IF(AND(ISBLANK($I528),$M528),1,IF($E528="1.公保",
IF($I528&gt;DATE(身障定額檢核總表!$F$7,身障定額檢核總表!$F$8,1),1,0),
IF($I528&gt;=DATE(身障定額檢核總表!$F$7,身障定額檢核總表!$F$8,1),1,0)))</f>
        <v>0</v>
      </c>
      <c r="P528" s="19">
        <f>IF(AND($M528,IF($J528&lt;=DATE(身障定額檢核總表!$F$7,身障定額檢核總表!$F$8,1),1,0)),1,0)</f>
        <v>0</v>
      </c>
      <c r="Q528" s="19">
        <f t="shared" si="7"/>
        <v>0</v>
      </c>
      <c r="R528" s="19">
        <f>IF(AND($Q528,OR(IF($G528="3.重度",1,0),IF($G528="4.極重度",1,0)),IF($K528="全時",1,0),IF($L528&gt;=基本工資設定!$B$2,1,0)),1,0)</f>
        <v>0</v>
      </c>
      <c r="S528" s="19">
        <f>IF(AND($Q528,OR(IF($G528="3.重度",1,0),IF($G528="4.極重度",1,0)),IF($K528="全時",1,0),IF(基本工資設定!$B$2&gt;$L528,1,0)),1,0)</f>
        <v>0</v>
      </c>
      <c r="T528" s="19">
        <f>IF(AND($Q528,OR(IF($G528="3.重度",1,0),IF($G528="4.極重度",1,0)),IF($K528="部分工時",1,0),IF($L528&gt;=基本工資設定!$B$2,1,0)),1,0)</f>
        <v>0</v>
      </c>
      <c r="U528" s="19">
        <f>IF(AND($Q528,OR(IF($G528="3.重度",1,0),IF($G528="4.極重度",1,0)),IF($K528="部分工時",1,0),IF(AND(基本工資設定!$B$2&gt;$L528,$L528&gt;=基本工資設定!$B$3),1,0)),1,0)</f>
        <v>0</v>
      </c>
      <c r="V528" s="19">
        <f>IF(AND($Q528,OR(IF($G528="3.重度",1,0),IF($G528="4.極重度",1,0)),IF($K528="部分工時",1,0),IF(基本工資設定!$B$3&gt;$L528,1,0)),1,0)</f>
        <v>0</v>
      </c>
      <c r="W528" s="19">
        <f>IF(AND($Q528,OR(IF($G528="1.輕度",1,0),IF($G528="2.中度",1,0)),IF($K528="全時",1,0),IF($L528&gt;=基本工資設定!$B$2,1,0)),1,0)</f>
        <v>0</v>
      </c>
      <c r="X528" s="19">
        <f>IF(AND($Q528,OR(IF($G528="1.輕度",1,0),IF($G528="2.中度",1,0)),IF($K528="全時",1,0),IF(基本工資設定!$B$2&gt;$L528,1,0)),1,0)</f>
        <v>0</v>
      </c>
      <c r="Y528" s="19">
        <f>IF(AND($Q528,OR(IF($G528="1.輕度",1,0),IF($G528="2.中度",1,0)),IF($K528="部分工時",1,0),IF($L528&gt;=基本工資設定!$B$2,1,0)),1,0)</f>
        <v>0</v>
      </c>
      <c r="Z528" s="19">
        <f>IF(AND($Q528,OR(IF($G528="1.輕度",1,0),IF($G528="2.中度",1,0)),IF($K528="部分工時",1,0),IF(AND(基本工資設定!$B$2&gt;$L528,$L528&gt;=基本工資設定!$B$3),1,0)),1,0)</f>
        <v>0</v>
      </c>
      <c r="AA528" s="19">
        <f>IF(AND($Q528,OR(IF($G528="1.輕度",1,0),IF($G528="2.中度",1,0)),IF($K528="部分工時",1,0),IF(基本工資設定!$B$3&gt;$L528,1,0)),1,0)</f>
        <v>0</v>
      </c>
    </row>
    <row r="529" spans="1:27" ht="14.25">
      <c r="A529" s="19">
        <f t="shared" si="8"/>
        <v>527</v>
      </c>
      <c r="B529" s="8"/>
      <c r="C529" s="8"/>
      <c r="D529" s="9"/>
      <c r="E529" s="8"/>
      <c r="F529" s="8"/>
      <c r="G529" s="8"/>
      <c r="H529" s="9"/>
      <c r="I529" s="9"/>
      <c r="J529" s="9"/>
      <c r="K529" s="8"/>
      <c r="L529" s="10"/>
      <c r="M529" s="19" t="b">
        <f t="shared" si="6"/>
        <v>0</v>
      </c>
      <c r="N529" s="19">
        <f>IF(AND($M529,IF($H529&lt;=DATE(身障定額檢核總表!$F$7,身障定額檢核總表!$F$8,1),1,0)),1,0)</f>
        <v>0</v>
      </c>
      <c r="O529" s="19">
        <f>IF(AND(ISBLANK($I529),$M529),1,IF($E529="1.公保",
IF($I529&gt;DATE(身障定額檢核總表!$F$7,身障定額檢核總表!$F$8,1),1,0),
IF($I529&gt;=DATE(身障定額檢核總表!$F$7,身障定額檢核總表!$F$8,1),1,0)))</f>
        <v>0</v>
      </c>
      <c r="P529" s="19">
        <f>IF(AND($M529,IF($J529&lt;=DATE(身障定額檢核總表!$F$7,身障定額檢核總表!$F$8,1),1,0)),1,0)</f>
        <v>0</v>
      </c>
      <c r="Q529" s="19">
        <f t="shared" si="7"/>
        <v>0</v>
      </c>
      <c r="R529" s="19">
        <f>IF(AND($Q529,OR(IF($G529="3.重度",1,0),IF($G529="4.極重度",1,0)),IF($K529="全時",1,0),IF($L529&gt;=基本工資設定!$B$2,1,0)),1,0)</f>
        <v>0</v>
      </c>
      <c r="S529" s="19">
        <f>IF(AND($Q529,OR(IF($G529="3.重度",1,0),IF($G529="4.極重度",1,0)),IF($K529="全時",1,0),IF(基本工資設定!$B$2&gt;$L529,1,0)),1,0)</f>
        <v>0</v>
      </c>
      <c r="T529" s="19">
        <f>IF(AND($Q529,OR(IF($G529="3.重度",1,0),IF($G529="4.極重度",1,0)),IF($K529="部分工時",1,0),IF($L529&gt;=基本工資設定!$B$2,1,0)),1,0)</f>
        <v>0</v>
      </c>
      <c r="U529" s="19">
        <f>IF(AND($Q529,OR(IF($G529="3.重度",1,0),IF($G529="4.極重度",1,0)),IF($K529="部分工時",1,0),IF(AND(基本工資設定!$B$2&gt;$L529,$L529&gt;=基本工資設定!$B$3),1,0)),1,0)</f>
        <v>0</v>
      </c>
      <c r="V529" s="19">
        <f>IF(AND($Q529,OR(IF($G529="3.重度",1,0),IF($G529="4.極重度",1,0)),IF($K529="部分工時",1,0),IF(基本工資設定!$B$3&gt;$L529,1,0)),1,0)</f>
        <v>0</v>
      </c>
      <c r="W529" s="19">
        <f>IF(AND($Q529,OR(IF($G529="1.輕度",1,0),IF($G529="2.中度",1,0)),IF($K529="全時",1,0),IF($L529&gt;=基本工資設定!$B$2,1,0)),1,0)</f>
        <v>0</v>
      </c>
      <c r="X529" s="19">
        <f>IF(AND($Q529,OR(IF($G529="1.輕度",1,0),IF($G529="2.中度",1,0)),IF($K529="全時",1,0),IF(基本工資設定!$B$2&gt;$L529,1,0)),1,0)</f>
        <v>0</v>
      </c>
      <c r="Y529" s="19">
        <f>IF(AND($Q529,OR(IF($G529="1.輕度",1,0),IF($G529="2.中度",1,0)),IF($K529="部分工時",1,0),IF($L529&gt;=基本工資設定!$B$2,1,0)),1,0)</f>
        <v>0</v>
      </c>
      <c r="Z529" s="19">
        <f>IF(AND($Q529,OR(IF($G529="1.輕度",1,0),IF($G529="2.中度",1,0)),IF($K529="部分工時",1,0),IF(AND(基本工資設定!$B$2&gt;$L529,$L529&gt;=基本工資設定!$B$3),1,0)),1,0)</f>
        <v>0</v>
      </c>
      <c r="AA529" s="19">
        <f>IF(AND($Q529,OR(IF($G529="1.輕度",1,0),IF($G529="2.中度",1,0)),IF($K529="部分工時",1,0),IF(基本工資設定!$B$3&gt;$L529,1,0)),1,0)</f>
        <v>0</v>
      </c>
    </row>
    <row r="530" spans="1:27" ht="14.25">
      <c r="A530" s="19">
        <f t="shared" si="8"/>
        <v>528</v>
      </c>
      <c r="B530" s="8"/>
      <c r="C530" s="8"/>
      <c r="D530" s="9"/>
      <c r="E530" s="8"/>
      <c r="F530" s="8"/>
      <c r="G530" s="8"/>
      <c r="H530" s="9"/>
      <c r="I530" s="9"/>
      <c r="J530" s="9"/>
      <c r="K530" s="8"/>
      <c r="L530" s="10"/>
      <c r="M530" s="19" t="b">
        <f t="shared" si="6"/>
        <v>0</v>
      </c>
      <c r="N530" s="19">
        <f>IF(AND($M530,IF($H530&lt;=DATE(身障定額檢核總表!$F$7,身障定額檢核總表!$F$8,1),1,0)),1,0)</f>
        <v>0</v>
      </c>
      <c r="O530" s="19">
        <f>IF(AND(ISBLANK($I530),$M530),1,IF($E530="1.公保",
IF($I530&gt;DATE(身障定額檢核總表!$F$7,身障定額檢核總表!$F$8,1),1,0),
IF($I530&gt;=DATE(身障定額檢核總表!$F$7,身障定額檢核總表!$F$8,1),1,0)))</f>
        <v>0</v>
      </c>
      <c r="P530" s="19">
        <f>IF(AND($M530,IF($J530&lt;=DATE(身障定額檢核總表!$F$7,身障定額檢核總表!$F$8,1),1,0)),1,0)</f>
        <v>0</v>
      </c>
      <c r="Q530" s="19">
        <f t="shared" si="7"/>
        <v>0</v>
      </c>
      <c r="R530" s="19">
        <f>IF(AND($Q530,OR(IF($G530="3.重度",1,0),IF($G530="4.極重度",1,0)),IF($K530="全時",1,0),IF($L530&gt;=基本工資設定!$B$2,1,0)),1,0)</f>
        <v>0</v>
      </c>
      <c r="S530" s="19">
        <f>IF(AND($Q530,OR(IF($G530="3.重度",1,0),IF($G530="4.極重度",1,0)),IF($K530="全時",1,0),IF(基本工資設定!$B$2&gt;$L530,1,0)),1,0)</f>
        <v>0</v>
      </c>
      <c r="T530" s="19">
        <f>IF(AND($Q530,OR(IF($G530="3.重度",1,0),IF($G530="4.極重度",1,0)),IF($K530="部分工時",1,0),IF($L530&gt;=基本工資設定!$B$2,1,0)),1,0)</f>
        <v>0</v>
      </c>
      <c r="U530" s="19">
        <f>IF(AND($Q530,OR(IF($G530="3.重度",1,0),IF($G530="4.極重度",1,0)),IF($K530="部分工時",1,0),IF(AND(基本工資設定!$B$2&gt;$L530,$L530&gt;=基本工資設定!$B$3),1,0)),1,0)</f>
        <v>0</v>
      </c>
      <c r="V530" s="19">
        <f>IF(AND($Q530,OR(IF($G530="3.重度",1,0),IF($G530="4.極重度",1,0)),IF($K530="部分工時",1,0),IF(基本工資設定!$B$3&gt;$L530,1,0)),1,0)</f>
        <v>0</v>
      </c>
      <c r="W530" s="19">
        <f>IF(AND($Q530,OR(IF($G530="1.輕度",1,0),IF($G530="2.中度",1,0)),IF($K530="全時",1,0),IF($L530&gt;=基本工資設定!$B$2,1,0)),1,0)</f>
        <v>0</v>
      </c>
      <c r="X530" s="19">
        <f>IF(AND($Q530,OR(IF($G530="1.輕度",1,0),IF($G530="2.中度",1,0)),IF($K530="全時",1,0),IF(基本工資設定!$B$2&gt;$L530,1,0)),1,0)</f>
        <v>0</v>
      </c>
      <c r="Y530" s="19">
        <f>IF(AND($Q530,OR(IF($G530="1.輕度",1,0),IF($G530="2.中度",1,0)),IF($K530="部分工時",1,0),IF($L530&gt;=基本工資設定!$B$2,1,0)),1,0)</f>
        <v>0</v>
      </c>
      <c r="Z530" s="19">
        <f>IF(AND($Q530,OR(IF($G530="1.輕度",1,0),IF($G530="2.中度",1,0)),IF($K530="部分工時",1,0),IF(AND(基本工資設定!$B$2&gt;$L530,$L530&gt;=基本工資設定!$B$3),1,0)),1,0)</f>
        <v>0</v>
      </c>
      <c r="AA530" s="19">
        <f>IF(AND($Q530,OR(IF($G530="1.輕度",1,0),IF($G530="2.中度",1,0)),IF($K530="部分工時",1,0),IF(基本工資設定!$B$3&gt;$L530,1,0)),1,0)</f>
        <v>0</v>
      </c>
    </row>
    <row r="531" spans="1:27" ht="14.25">
      <c r="A531" s="19">
        <f t="shared" si="8"/>
        <v>529</v>
      </c>
      <c r="B531" s="8"/>
      <c r="C531" s="8"/>
      <c r="D531" s="9"/>
      <c r="E531" s="8"/>
      <c r="F531" s="8"/>
      <c r="G531" s="8"/>
      <c r="H531" s="9"/>
      <c r="I531" s="9"/>
      <c r="J531" s="9"/>
      <c r="K531" s="8"/>
      <c r="L531" s="10"/>
      <c r="M531" s="19" t="b">
        <f t="shared" si="6"/>
        <v>0</v>
      </c>
      <c r="N531" s="19">
        <f>IF(AND($M531,IF($H531&lt;=DATE(身障定額檢核總表!$F$7,身障定額檢核總表!$F$8,1),1,0)),1,0)</f>
        <v>0</v>
      </c>
      <c r="O531" s="19">
        <f>IF(AND(ISBLANK($I531),$M531),1,IF($E531="1.公保",
IF($I531&gt;DATE(身障定額檢核總表!$F$7,身障定額檢核總表!$F$8,1),1,0),
IF($I531&gt;=DATE(身障定額檢核總表!$F$7,身障定額檢核總表!$F$8,1),1,0)))</f>
        <v>0</v>
      </c>
      <c r="P531" s="19">
        <f>IF(AND($M531,IF($J531&lt;=DATE(身障定額檢核總表!$F$7,身障定額檢核總表!$F$8,1),1,0)),1,0)</f>
        <v>0</v>
      </c>
      <c r="Q531" s="19">
        <f t="shared" si="7"/>
        <v>0</v>
      </c>
      <c r="R531" s="19">
        <f>IF(AND($Q531,OR(IF($G531="3.重度",1,0),IF($G531="4.極重度",1,0)),IF($K531="全時",1,0),IF($L531&gt;=基本工資設定!$B$2,1,0)),1,0)</f>
        <v>0</v>
      </c>
      <c r="S531" s="19">
        <f>IF(AND($Q531,OR(IF($G531="3.重度",1,0),IF($G531="4.極重度",1,0)),IF($K531="全時",1,0),IF(基本工資設定!$B$2&gt;$L531,1,0)),1,0)</f>
        <v>0</v>
      </c>
      <c r="T531" s="19">
        <f>IF(AND($Q531,OR(IF($G531="3.重度",1,0),IF($G531="4.極重度",1,0)),IF($K531="部分工時",1,0),IF($L531&gt;=基本工資設定!$B$2,1,0)),1,0)</f>
        <v>0</v>
      </c>
      <c r="U531" s="19">
        <f>IF(AND($Q531,OR(IF($G531="3.重度",1,0),IF($G531="4.極重度",1,0)),IF($K531="部分工時",1,0),IF(AND(基本工資設定!$B$2&gt;$L531,$L531&gt;=基本工資設定!$B$3),1,0)),1,0)</f>
        <v>0</v>
      </c>
      <c r="V531" s="19">
        <f>IF(AND($Q531,OR(IF($G531="3.重度",1,0),IF($G531="4.極重度",1,0)),IF($K531="部分工時",1,0),IF(基本工資設定!$B$3&gt;$L531,1,0)),1,0)</f>
        <v>0</v>
      </c>
      <c r="W531" s="19">
        <f>IF(AND($Q531,OR(IF($G531="1.輕度",1,0),IF($G531="2.中度",1,0)),IF($K531="全時",1,0),IF($L531&gt;=基本工資設定!$B$2,1,0)),1,0)</f>
        <v>0</v>
      </c>
      <c r="X531" s="19">
        <f>IF(AND($Q531,OR(IF($G531="1.輕度",1,0),IF($G531="2.中度",1,0)),IF($K531="全時",1,0),IF(基本工資設定!$B$2&gt;$L531,1,0)),1,0)</f>
        <v>0</v>
      </c>
      <c r="Y531" s="19">
        <f>IF(AND($Q531,OR(IF($G531="1.輕度",1,0),IF($G531="2.中度",1,0)),IF($K531="部分工時",1,0),IF($L531&gt;=基本工資設定!$B$2,1,0)),1,0)</f>
        <v>0</v>
      </c>
      <c r="Z531" s="19">
        <f>IF(AND($Q531,OR(IF($G531="1.輕度",1,0),IF($G531="2.中度",1,0)),IF($K531="部分工時",1,0),IF(AND(基本工資設定!$B$2&gt;$L531,$L531&gt;=基本工資設定!$B$3),1,0)),1,0)</f>
        <v>0</v>
      </c>
      <c r="AA531" s="19">
        <f>IF(AND($Q531,OR(IF($G531="1.輕度",1,0),IF($G531="2.中度",1,0)),IF($K531="部分工時",1,0),IF(基本工資設定!$B$3&gt;$L531,1,0)),1,0)</f>
        <v>0</v>
      </c>
    </row>
    <row r="532" spans="1:27" ht="14.25">
      <c r="A532" s="19">
        <f t="shared" si="8"/>
        <v>530</v>
      </c>
      <c r="B532" s="8"/>
      <c r="C532" s="8"/>
      <c r="D532" s="9"/>
      <c r="E532" s="8"/>
      <c r="F532" s="8"/>
      <c r="G532" s="8"/>
      <c r="H532" s="9"/>
      <c r="I532" s="9"/>
      <c r="J532" s="9"/>
      <c r="K532" s="8"/>
      <c r="L532" s="10"/>
      <c r="M532" s="19" t="b">
        <f t="shared" si="6"/>
        <v>0</v>
      </c>
      <c r="N532" s="19">
        <f>IF(AND($M532,IF($H532&lt;=DATE(身障定額檢核總表!$F$7,身障定額檢核總表!$F$8,1),1,0)),1,0)</f>
        <v>0</v>
      </c>
      <c r="O532" s="19">
        <f>IF(AND(ISBLANK($I532),$M532),1,IF($E532="1.公保",
IF($I532&gt;DATE(身障定額檢核總表!$F$7,身障定額檢核總表!$F$8,1),1,0),
IF($I532&gt;=DATE(身障定額檢核總表!$F$7,身障定額檢核總表!$F$8,1),1,0)))</f>
        <v>0</v>
      </c>
      <c r="P532" s="19">
        <f>IF(AND($M532,IF($J532&lt;=DATE(身障定額檢核總表!$F$7,身障定額檢核總表!$F$8,1),1,0)),1,0)</f>
        <v>0</v>
      </c>
      <c r="Q532" s="19">
        <f t="shared" si="7"/>
        <v>0</v>
      </c>
      <c r="R532" s="19">
        <f>IF(AND($Q532,OR(IF($G532="3.重度",1,0),IF($G532="4.極重度",1,0)),IF($K532="全時",1,0),IF($L532&gt;=基本工資設定!$B$2,1,0)),1,0)</f>
        <v>0</v>
      </c>
      <c r="S532" s="19">
        <f>IF(AND($Q532,OR(IF($G532="3.重度",1,0),IF($G532="4.極重度",1,0)),IF($K532="全時",1,0),IF(基本工資設定!$B$2&gt;$L532,1,0)),1,0)</f>
        <v>0</v>
      </c>
      <c r="T532" s="19">
        <f>IF(AND($Q532,OR(IF($G532="3.重度",1,0),IF($G532="4.極重度",1,0)),IF($K532="部分工時",1,0),IF($L532&gt;=基本工資設定!$B$2,1,0)),1,0)</f>
        <v>0</v>
      </c>
      <c r="U532" s="19">
        <f>IF(AND($Q532,OR(IF($G532="3.重度",1,0),IF($G532="4.極重度",1,0)),IF($K532="部分工時",1,0),IF(AND(基本工資設定!$B$2&gt;$L532,$L532&gt;=基本工資設定!$B$3),1,0)),1,0)</f>
        <v>0</v>
      </c>
      <c r="V532" s="19">
        <f>IF(AND($Q532,OR(IF($G532="3.重度",1,0),IF($G532="4.極重度",1,0)),IF($K532="部分工時",1,0),IF(基本工資設定!$B$3&gt;$L532,1,0)),1,0)</f>
        <v>0</v>
      </c>
      <c r="W532" s="19">
        <f>IF(AND($Q532,OR(IF($G532="1.輕度",1,0),IF($G532="2.中度",1,0)),IF($K532="全時",1,0),IF($L532&gt;=基本工資設定!$B$2,1,0)),1,0)</f>
        <v>0</v>
      </c>
      <c r="X532" s="19">
        <f>IF(AND($Q532,OR(IF($G532="1.輕度",1,0),IF($G532="2.中度",1,0)),IF($K532="全時",1,0),IF(基本工資設定!$B$2&gt;$L532,1,0)),1,0)</f>
        <v>0</v>
      </c>
      <c r="Y532" s="19">
        <f>IF(AND($Q532,OR(IF($G532="1.輕度",1,0),IF($G532="2.中度",1,0)),IF($K532="部分工時",1,0),IF($L532&gt;=基本工資設定!$B$2,1,0)),1,0)</f>
        <v>0</v>
      </c>
      <c r="Z532" s="19">
        <f>IF(AND($Q532,OR(IF($G532="1.輕度",1,0),IF($G532="2.中度",1,0)),IF($K532="部分工時",1,0),IF(AND(基本工資設定!$B$2&gt;$L532,$L532&gt;=基本工資設定!$B$3),1,0)),1,0)</f>
        <v>0</v>
      </c>
      <c r="AA532" s="19">
        <f>IF(AND($Q532,OR(IF($G532="1.輕度",1,0),IF($G532="2.中度",1,0)),IF($K532="部分工時",1,0),IF(基本工資設定!$B$3&gt;$L532,1,0)),1,0)</f>
        <v>0</v>
      </c>
    </row>
    <row r="533" spans="1:27" ht="14.25">
      <c r="A533" s="19">
        <f t="shared" si="8"/>
        <v>531</v>
      </c>
      <c r="B533" s="8"/>
      <c r="C533" s="8"/>
      <c r="D533" s="9"/>
      <c r="E533" s="8"/>
      <c r="F533" s="8"/>
      <c r="G533" s="8"/>
      <c r="H533" s="9"/>
      <c r="I533" s="9"/>
      <c r="J533" s="9"/>
      <c r="K533" s="8"/>
      <c r="L533" s="10"/>
      <c r="M533" s="19" t="b">
        <f t="shared" si="6"/>
        <v>0</v>
      </c>
      <c r="N533" s="19">
        <f>IF(AND($M533,IF($H533&lt;=DATE(身障定額檢核總表!$F$7,身障定額檢核總表!$F$8,1),1,0)),1,0)</f>
        <v>0</v>
      </c>
      <c r="O533" s="19">
        <f>IF(AND(ISBLANK($I533),$M533),1,IF($E533="1.公保",
IF($I533&gt;DATE(身障定額檢核總表!$F$7,身障定額檢核總表!$F$8,1),1,0),
IF($I533&gt;=DATE(身障定額檢核總表!$F$7,身障定額檢核總表!$F$8,1),1,0)))</f>
        <v>0</v>
      </c>
      <c r="P533" s="19">
        <f>IF(AND($M533,IF($J533&lt;=DATE(身障定額檢核總表!$F$7,身障定額檢核總表!$F$8,1),1,0)),1,0)</f>
        <v>0</v>
      </c>
      <c r="Q533" s="19">
        <f t="shared" si="7"/>
        <v>0</v>
      </c>
      <c r="R533" s="19">
        <f>IF(AND($Q533,OR(IF($G533="3.重度",1,0),IF($G533="4.極重度",1,0)),IF($K533="全時",1,0),IF($L533&gt;=基本工資設定!$B$2,1,0)),1,0)</f>
        <v>0</v>
      </c>
      <c r="S533" s="19">
        <f>IF(AND($Q533,OR(IF($G533="3.重度",1,0),IF($G533="4.極重度",1,0)),IF($K533="全時",1,0),IF(基本工資設定!$B$2&gt;$L533,1,0)),1,0)</f>
        <v>0</v>
      </c>
      <c r="T533" s="19">
        <f>IF(AND($Q533,OR(IF($G533="3.重度",1,0),IF($G533="4.極重度",1,0)),IF($K533="部分工時",1,0),IF($L533&gt;=基本工資設定!$B$2,1,0)),1,0)</f>
        <v>0</v>
      </c>
      <c r="U533" s="19">
        <f>IF(AND($Q533,OR(IF($G533="3.重度",1,0),IF($G533="4.極重度",1,0)),IF($K533="部分工時",1,0),IF(AND(基本工資設定!$B$2&gt;$L533,$L533&gt;=基本工資設定!$B$3),1,0)),1,0)</f>
        <v>0</v>
      </c>
      <c r="V533" s="19">
        <f>IF(AND($Q533,OR(IF($G533="3.重度",1,0),IF($G533="4.極重度",1,0)),IF($K533="部分工時",1,0),IF(基本工資設定!$B$3&gt;$L533,1,0)),1,0)</f>
        <v>0</v>
      </c>
      <c r="W533" s="19">
        <f>IF(AND($Q533,OR(IF($G533="1.輕度",1,0),IF($G533="2.中度",1,0)),IF($K533="全時",1,0),IF($L533&gt;=基本工資設定!$B$2,1,0)),1,0)</f>
        <v>0</v>
      </c>
      <c r="X533" s="19">
        <f>IF(AND($Q533,OR(IF($G533="1.輕度",1,0),IF($G533="2.中度",1,0)),IF($K533="全時",1,0),IF(基本工資設定!$B$2&gt;$L533,1,0)),1,0)</f>
        <v>0</v>
      </c>
      <c r="Y533" s="19">
        <f>IF(AND($Q533,OR(IF($G533="1.輕度",1,0),IF($G533="2.中度",1,0)),IF($K533="部分工時",1,0),IF($L533&gt;=基本工資設定!$B$2,1,0)),1,0)</f>
        <v>0</v>
      </c>
      <c r="Z533" s="19">
        <f>IF(AND($Q533,OR(IF($G533="1.輕度",1,0),IF($G533="2.中度",1,0)),IF($K533="部分工時",1,0),IF(AND(基本工資設定!$B$2&gt;$L533,$L533&gt;=基本工資設定!$B$3),1,0)),1,0)</f>
        <v>0</v>
      </c>
      <c r="AA533" s="19">
        <f>IF(AND($Q533,OR(IF($G533="1.輕度",1,0),IF($G533="2.中度",1,0)),IF($K533="部分工時",1,0),IF(基本工資設定!$B$3&gt;$L533,1,0)),1,0)</f>
        <v>0</v>
      </c>
    </row>
    <row r="534" spans="1:27" ht="14.25">
      <c r="A534" s="19">
        <f t="shared" si="8"/>
        <v>532</v>
      </c>
      <c r="B534" s="8"/>
      <c r="C534" s="8"/>
      <c r="D534" s="9"/>
      <c r="E534" s="8"/>
      <c r="F534" s="8"/>
      <c r="G534" s="8"/>
      <c r="H534" s="9"/>
      <c r="I534" s="9"/>
      <c r="J534" s="9"/>
      <c r="K534" s="8"/>
      <c r="L534" s="10"/>
      <c r="M534" s="19" t="b">
        <f t="shared" si="6"/>
        <v>0</v>
      </c>
      <c r="N534" s="19">
        <f>IF(AND($M534,IF($H534&lt;=DATE(身障定額檢核總表!$F$7,身障定額檢核總表!$F$8,1),1,0)),1,0)</f>
        <v>0</v>
      </c>
      <c r="O534" s="19">
        <f>IF(AND(ISBLANK($I534),$M534),1,IF($E534="1.公保",
IF($I534&gt;DATE(身障定額檢核總表!$F$7,身障定額檢核總表!$F$8,1),1,0),
IF($I534&gt;=DATE(身障定額檢核總表!$F$7,身障定額檢核總表!$F$8,1),1,0)))</f>
        <v>0</v>
      </c>
      <c r="P534" s="19">
        <f>IF(AND($M534,IF($J534&lt;=DATE(身障定額檢核總表!$F$7,身障定額檢核總表!$F$8,1),1,0)),1,0)</f>
        <v>0</v>
      </c>
      <c r="Q534" s="19">
        <f t="shared" si="7"/>
        <v>0</v>
      </c>
      <c r="R534" s="19">
        <f>IF(AND($Q534,OR(IF($G534="3.重度",1,0),IF($G534="4.極重度",1,0)),IF($K534="全時",1,0),IF($L534&gt;=基本工資設定!$B$2,1,0)),1,0)</f>
        <v>0</v>
      </c>
      <c r="S534" s="19">
        <f>IF(AND($Q534,OR(IF($G534="3.重度",1,0),IF($G534="4.極重度",1,0)),IF($K534="全時",1,0),IF(基本工資設定!$B$2&gt;$L534,1,0)),1,0)</f>
        <v>0</v>
      </c>
      <c r="T534" s="19">
        <f>IF(AND($Q534,OR(IF($G534="3.重度",1,0),IF($G534="4.極重度",1,0)),IF($K534="部分工時",1,0),IF($L534&gt;=基本工資設定!$B$2,1,0)),1,0)</f>
        <v>0</v>
      </c>
      <c r="U534" s="19">
        <f>IF(AND($Q534,OR(IF($G534="3.重度",1,0),IF($G534="4.極重度",1,0)),IF($K534="部分工時",1,0),IF(AND(基本工資設定!$B$2&gt;$L534,$L534&gt;=基本工資設定!$B$3),1,0)),1,0)</f>
        <v>0</v>
      </c>
      <c r="V534" s="19">
        <f>IF(AND($Q534,OR(IF($G534="3.重度",1,0),IF($G534="4.極重度",1,0)),IF($K534="部分工時",1,0),IF(基本工資設定!$B$3&gt;$L534,1,0)),1,0)</f>
        <v>0</v>
      </c>
      <c r="W534" s="19">
        <f>IF(AND($Q534,OR(IF($G534="1.輕度",1,0),IF($G534="2.中度",1,0)),IF($K534="全時",1,0),IF($L534&gt;=基本工資設定!$B$2,1,0)),1,0)</f>
        <v>0</v>
      </c>
      <c r="X534" s="19">
        <f>IF(AND($Q534,OR(IF($G534="1.輕度",1,0),IF($G534="2.中度",1,0)),IF($K534="全時",1,0),IF(基本工資設定!$B$2&gt;$L534,1,0)),1,0)</f>
        <v>0</v>
      </c>
      <c r="Y534" s="19">
        <f>IF(AND($Q534,OR(IF($G534="1.輕度",1,0),IF($G534="2.中度",1,0)),IF($K534="部分工時",1,0),IF($L534&gt;=基本工資設定!$B$2,1,0)),1,0)</f>
        <v>0</v>
      </c>
      <c r="Z534" s="19">
        <f>IF(AND($Q534,OR(IF($G534="1.輕度",1,0),IF($G534="2.中度",1,0)),IF($K534="部分工時",1,0),IF(AND(基本工資設定!$B$2&gt;$L534,$L534&gt;=基本工資設定!$B$3),1,0)),1,0)</f>
        <v>0</v>
      </c>
      <c r="AA534" s="19">
        <f>IF(AND($Q534,OR(IF($G534="1.輕度",1,0),IF($G534="2.中度",1,0)),IF($K534="部分工時",1,0),IF(基本工資設定!$B$3&gt;$L534,1,0)),1,0)</f>
        <v>0</v>
      </c>
    </row>
    <row r="535" spans="1:27" ht="14.25">
      <c r="A535" s="19">
        <f t="shared" si="8"/>
        <v>533</v>
      </c>
      <c r="B535" s="8"/>
      <c r="C535" s="8"/>
      <c r="D535" s="9"/>
      <c r="E535" s="8"/>
      <c r="F535" s="8"/>
      <c r="G535" s="8"/>
      <c r="H535" s="9"/>
      <c r="I535" s="9"/>
      <c r="J535" s="9"/>
      <c r="K535" s="8"/>
      <c r="L535" s="10"/>
      <c r="M535" s="19" t="b">
        <f t="shared" si="6"/>
        <v>0</v>
      </c>
      <c r="N535" s="19">
        <f>IF(AND($M535,IF($H535&lt;=DATE(身障定額檢核總表!$F$7,身障定額檢核總表!$F$8,1),1,0)),1,0)</f>
        <v>0</v>
      </c>
      <c r="O535" s="19">
        <f>IF(AND(ISBLANK($I535),$M535),1,IF($E535="1.公保",
IF($I535&gt;DATE(身障定額檢核總表!$F$7,身障定額檢核總表!$F$8,1),1,0),
IF($I535&gt;=DATE(身障定額檢核總表!$F$7,身障定額檢核總表!$F$8,1),1,0)))</f>
        <v>0</v>
      </c>
      <c r="P535" s="19">
        <f>IF(AND($M535,IF($J535&lt;=DATE(身障定額檢核總表!$F$7,身障定額檢核總表!$F$8,1),1,0)),1,0)</f>
        <v>0</v>
      </c>
      <c r="Q535" s="19">
        <f t="shared" si="7"/>
        <v>0</v>
      </c>
      <c r="R535" s="19">
        <f>IF(AND($Q535,OR(IF($G535="3.重度",1,0),IF($G535="4.極重度",1,0)),IF($K535="全時",1,0),IF($L535&gt;=基本工資設定!$B$2,1,0)),1,0)</f>
        <v>0</v>
      </c>
      <c r="S535" s="19">
        <f>IF(AND($Q535,OR(IF($G535="3.重度",1,0),IF($G535="4.極重度",1,0)),IF($K535="全時",1,0),IF(基本工資設定!$B$2&gt;$L535,1,0)),1,0)</f>
        <v>0</v>
      </c>
      <c r="T535" s="19">
        <f>IF(AND($Q535,OR(IF($G535="3.重度",1,0),IF($G535="4.極重度",1,0)),IF($K535="部分工時",1,0),IF($L535&gt;=基本工資設定!$B$2,1,0)),1,0)</f>
        <v>0</v>
      </c>
      <c r="U535" s="19">
        <f>IF(AND($Q535,OR(IF($G535="3.重度",1,0),IF($G535="4.極重度",1,0)),IF($K535="部分工時",1,0),IF(AND(基本工資設定!$B$2&gt;$L535,$L535&gt;=基本工資設定!$B$3),1,0)),1,0)</f>
        <v>0</v>
      </c>
      <c r="V535" s="19">
        <f>IF(AND($Q535,OR(IF($G535="3.重度",1,0),IF($G535="4.極重度",1,0)),IF($K535="部分工時",1,0),IF(基本工資設定!$B$3&gt;$L535,1,0)),1,0)</f>
        <v>0</v>
      </c>
      <c r="W535" s="19">
        <f>IF(AND($Q535,OR(IF($G535="1.輕度",1,0),IF($G535="2.中度",1,0)),IF($K535="全時",1,0),IF($L535&gt;=基本工資設定!$B$2,1,0)),1,0)</f>
        <v>0</v>
      </c>
      <c r="X535" s="19">
        <f>IF(AND($Q535,OR(IF($G535="1.輕度",1,0),IF($G535="2.中度",1,0)),IF($K535="全時",1,0),IF(基本工資設定!$B$2&gt;$L535,1,0)),1,0)</f>
        <v>0</v>
      </c>
      <c r="Y535" s="19">
        <f>IF(AND($Q535,OR(IF($G535="1.輕度",1,0),IF($G535="2.中度",1,0)),IF($K535="部分工時",1,0),IF($L535&gt;=基本工資設定!$B$2,1,0)),1,0)</f>
        <v>0</v>
      </c>
      <c r="Z535" s="19">
        <f>IF(AND($Q535,OR(IF($G535="1.輕度",1,0),IF($G535="2.中度",1,0)),IF($K535="部分工時",1,0),IF(AND(基本工資設定!$B$2&gt;$L535,$L535&gt;=基本工資設定!$B$3),1,0)),1,0)</f>
        <v>0</v>
      </c>
      <c r="AA535" s="19">
        <f>IF(AND($Q535,OR(IF($G535="1.輕度",1,0),IF($G535="2.中度",1,0)),IF($K535="部分工時",1,0),IF(基本工資設定!$B$3&gt;$L535,1,0)),1,0)</f>
        <v>0</v>
      </c>
    </row>
    <row r="536" spans="1:27" ht="14.25">
      <c r="A536" s="19">
        <f t="shared" si="8"/>
        <v>534</v>
      </c>
      <c r="B536" s="8"/>
      <c r="C536" s="8"/>
      <c r="D536" s="9"/>
      <c r="E536" s="8"/>
      <c r="F536" s="8"/>
      <c r="G536" s="8"/>
      <c r="H536" s="9"/>
      <c r="I536" s="9"/>
      <c r="J536" s="9"/>
      <c r="K536" s="8"/>
      <c r="L536" s="10"/>
      <c r="M536" s="19" t="b">
        <f t="shared" si="6"/>
        <v>0</v>
      </c>
      <c r="N536" s="19">
        <f>IF(AND($M536,IF($H536&lt;=DATE(身障定額檢核總表!$F$7,身障定額檢核總表!$F$8,1),1,0)),1,0)</f>
        <v>0</v>
      </c>
      <c r="O536" s="19">
        <f>IF(AND(ISBLANK($I536),$M536),1,IF($E536="1.公保",
IF($I536&gt;DATE(身障定額檢核總表!$F$7,身障定額檢核總表!$F$8,1),1,0),
IF($I536&gt;=DATE(身障定額檢核總表!$F$7,身障定額檢核總表!$F$8,1),1,0)))</f>
        <v>0</v>
      </c>
      <c r="P536" s="19">
        <f>IF(AND($M536,IF($J536&lt;=DATE(身障定額檢核總表!$F$7,身障定額檢核總表!$F$8,1),1,0)),1,0)</f>
        <v>0</v>
      </c>
      <c r="Q536" s="19">
        <f t="shared" si="7"/>
        <v>0</v>
      </c>
      <c r="R536" s="19">
        <f>IF(AND($Q536,OR(IF($G536="3.重度",1,0),IF($G536="4.極重度",1,0)),IF($K536="全時",1,0),IF($L536&gt;=基本工資設定!$B$2,1,0)),1,0)</f>
        <v>0</v>
      </c>
      <c r="S536" s="19">
        <f>IF(AND($Q536,OR(IF($G536="3.重度",1,0),IF($G536="4.極重度",1,0)),IF($K536="全時",1,0),IF(基本工資設定!$B$2&gt;$L536,1,0)),1,0)</f>
        <v>0</v>
      </c>
      <c r="T536" s="19">
        <f>IF(AND($Q536,OR(IF($G536="3.重度",1,0),IF($G536="4.極重度",1,0)),IF($K536="部分工時",1,0),IF($L536&gt;=基本工資設定!$B$2,1,0)),1,0)</f>
        <v>0</v>
      </c>
      <c r="U536" s="19">
        <f>IF(AND($Q536,OR(IF($G536="3.重度",1,0),IF($G536="4.極重度",1,0)),IF($K536="部分工時",1,0),IF(AND(基本工資設定!$B$2&gt;$L536,$L536&gt;=基本工資設定!$B$3),1,0)),1,0)</f>
        <v>0</v>
      </c>
      <c r="V536" s="19">
        <f>IF(AND($Q536,OR(IF($G536="3.重度",1,0),IF($G536="4.極重度",1,0)),IF($K536="部分工時",1,0),IF(基本工資設定!$B$3&gt;$L536,1,0)),1,0)</f>
        <v>0</v>
      </c>
      <c r="W536" s="19">
        <f>IF(AND($Q536,OR(IF($G536="1.輕度",1,0),IF($G536="2.中度",1,0)),IF($K536="全時",1,0),IF($L536&gt;=基本工資設定!$B$2,1,0)),1,0)</f>
        <v>0</v>
      </c>
      <c r="X536" s="19">
        <f>IF(AND($Q536,OR(IF($G536="1.輕度",1,0),IF($G536="2.中度",1,0)),IF($K536="全時",1,0),IF(基本工資設定!$B$2&gt;$L536,1,0)),1,0)</f>
        <v>0</v>
      </c>
      <c r="Y536" s="19">
        <f>IF(AND($Q536,OR(IF($G536="1.輕度",1,0),IF($G536="2.中度",1,0)),IF($K536="部分工時",1,0),IF($L536&gt;=基本工資設定!$B$2,1,0)),1,0)</f>
        <v>0</v>
      </c>
      <c r="Z536" s="19">
        <f>IF(AND($Q536,OR(IF($G536="1.輕度",1,0),IF($G536="2.中度",1,0)),IF($K536="部分工時",1,0),IF(AND(基本工資設定!$B$2&gt;$L536,$L536&gt;=基本工資設定!$B$3),1,0)),1,0)</f>
        <v>0</v>
      </c>
      <c r="AA536" s="19">
        <f>IF(AND($Q536,OR(IF($G536="1.輕度",1,0),IF($G536="2.中度",1,0)),IF($K536="部分工時",1,0),IF(基本工資設定!$B$3&gt;$L536,1,0)),1,0)</f>
        <v>0</v>
      </c>
    </row>
    <row r="537" spans="1:27" ht="14.25">
      <c r="A537" s="19">
        <f t="shared" si="8"/>
        <v>535</v>
      </c>
      <c r="B537" s="8"/>
      <c r="C537" s="8"/>
      <c r="D537" s="9"/>
      <c r="E537" s="8"/>
      <c r="F537" s="8"/>
      <c r="G537" s="8"/>
      <c r="H537" s="9"/>
      <c r="I537" s="9"/>
      <c r="J537" s="9"/>
      <c r="K537" s="8"/>
      <c r="L537" s="10"/>
      <c r="M537" s="19" t="b">
        <f t="shared" si="6"/>
        <v>0</v>
      </c>
      <c r="N537" s="19">
        <f>IF(AND($M537,IF($H537&lt;=DATE(身障定額檢核總表!$F$7,身障定額檢核總表!$F$8,1),1,0)),1,0)</f>
        <v>0</v>
      </c>
      <c r="O537" s="19">
        <f>IF(AND(ISBLANK($I537),$M537),1,IF($E537="1.公保",
IF($I537&gt;DATE(身障定額檢核總表!$F$7,身障定額檢核總表!$F$8,1),1,0),
IF($I537&gt;=DATE(身障定額檢核總表!$F$7,身障定額檢核總表!$F$8,1),1,0)))</f>
        <v>0</v>
      </c>
      <c r="P537" s="19">
        <f>IF(AND($M537,IF($J537&lt;=DATE(身障定額檢核總表!$F$7,身障定額檢核總表!$F$8,1),1,0)),1,0)</f>
        <v>0</v>
      </c>
      <c r="Q537" s="19">
        <f t="shared" si="7"/>
        <v>0</v>
      </c>
      <c r="R537" s="19">
        <f>IF(AND($Q537,OR(IF($G537="3.重度",1,0),IF($G537="4.極重度",1,0)),IF($K537="全時",1,0),IF($L537&gt;=基本工資設定!$B$2,1,0)),1,0)</f>
        <v>0</v>
      </c>
      <c r="S537" s="19">
        <f>IF(AND($Q537,OR(IF($G537="3.重度",1,0),IF($G537="4.極重度",1,0)),IF($K537="全時",1,0),IF(基本工資設定!$B$2&gt;$L537,1,0)),1,0)</f>
        <v>0</v>
      </c>
      <c r="T537" s="19">
        <f>IF(AND($Q537,OR(IF($G537="3.重度",1,0),IF($G537="4.極重度",1,0)),IF($K537="部分工時",1,0),IF($L537&gt;=基本工資設定!$B$2,1,0)),1,0)</f>
        <v>0</v>
      </c>
      <c r="U537" s="19">
        <f>IF(AND($Q537,OR(IF($G537="3.重度",1,0),IF($G537="4.極重度",1,0)),IF($K537="部分工時",1,0),IF(AND(基本工資設定!$B$2&gt;$L537,$L537&gt;=基本工資設定!$B$3),1,0)),1,0)</f>
        <v>0</v>
      </c>
      <c r="V537" s="19">
        <f>IF(AND($Q537,OR(IF($G537="3.重度",1,0),IF($G537="4.極重度",1,0)),IF($K537="部分工時",1,0),IF(基本工資設定!$B$3&gt;$L537,1,0)),1,0)</f>
        <v>0</v>
      </c>
      <c r="W537" s="19">
        <f>IF(AND($Q537,OR(IF($G537="1.輕度",1,0),IF($G537="2.中度",1,0)),IF($K537="全時",1,0),IF($L537&gt;=基本工資設定!$B$2,1,0)),1,0)</f>
        <v>0</v>
      </c>
      <c r="X537" s="19">
        <f>IF(AND($Q537,OR(IF($G537="1.輕度",1,0),IF($G537="2.中度",1,0)),IF($K537="全時",1,0),IF(基本工資設定!$B$2&gt;$L537,1,0)),1,0)</f>
        <v>0</v>
      </c>
      <c r="Y537" s="19">
        <f>IF(AND($Q537,OR(IF($G537="1.輕度",1,0),IF($G537="2.中度",1,0)),IF($K537="部分工時",1,0),IF($L537&gt;=基本工資設定!$B$2,1,0)),1,0)</f>
        <v>0</v>
      </c>
      <c r="Z537" s="19">
        <f>IF(AND($Q537,OR(IF($G537="1.輕度",1,0),IF($G537="2.中度",1,0)),IF($K537="部分工時",1,0),IF(AND(基本工資設定!$B$2&gt;$L537,$L537&gt;=基本工資設定!$B$3),1,0)),1,0)</f>
        <v>0</v>
      </c>
      <c r="AA537" s="19">
        <f>IF(AND($Q537,OR(IF($G537="1.輕度",1,0),IF($G537="2.中度",1,0)),IF($K537="部分工時",1,0),IF(基本工資設定!$B$3&gt;$L537,1,0)),1,0)</f>
        <v>0</v>
      </c>
    </row>
    <row r="538" spans="1:27" ht="14.25">
      <c r="A538" s="19">
        <f t="shared" si="8"/>
        <v>536</v>
      </c>
      <c r="B538" s="8"/>
      <c r="C538" s="8"/>
      <c r="D538" s="9"/>
      <c r="E538" s="8"/>
      <c r="F538" s="8"/>
      <c r="G538" s="8"/>
      <c r="H538" s="9"/>
      <c r="I538" s="9"/>
      <c r="J538" s="9"/>
      <c r="K538" s="8"/>
      <c r="L538" s="10"/>
      <c r="M538" s="19" t="b">
        <f t="shared" si="6"/>
        <v>0</v>
      </c>
      <c r="N538" s="19">
        <f>IF(AND($M538,IF($H538&lt;=DATE(身障定額檢核總表!$F$7,身障定額檢核總表!$F$8,1),1,0)),1,0)</f>
        <v>0</v>
      </c>
      <c r="O538" s="19">
        <f>IF(AND(ISBLANK($I538),$M538),1,IF($E538="1.公保",
IF($I538&gt;DATE(身障定額檢核總表!$F$7,身障定額檢核總表!$F$8,1),1,0),
IF($I538&gt;=DATE(身障定額檢核總表!$F$7,身障定額檢核總表!$F$8,1),1,0)))</f>
        <v>0</v>
      </c>
      <c r="P538" s="19">
        <f>IF(AND($M538,IF($J538&lt;=DATE(身障定額檢核總表!$F$7,身障定額檢核總表!$F$8,1),1,0)),1,0)</f>
        <v>0</v>
      </c>
      <c r="Q538" s="19">
        <f t="shared" si="7"/>
        <v>0</v>
      </c>
      <c r="R538" s="19">
        <f>IF(AND($Q538,OR(IF($G538="3.重度",1,0),IF($G538="4.極重度",1,0)),IF($K538="全時",1,0),IF($L538&gt;=基本工資設定!$B$2,1,0)),1,0)</f>
        <v>0</v>
      </c>
      <c r="S538" s="19">
        <f>IF(AND($Q538,OR(IF($G538="3.重度",1,0),IF($G538="4.極重度",1,0)),IF($K538="全時",1,0),IF(基本工資設定!$B$2&gt;$L538,1,0)),1,0)</f>
        <v>0</v>
      </c>
      <c r="T538" s="19">
        <f>IF(AND($Q538,OR(IF($G538="3.重度",1,0),IF($G538="4.極重度",1,0)),IF($K538="部分工時",1,0),IF($L538&gt;=基本工資設定!$B$2,1,0)),1,0)</f>
        <v>0</v>
      </c>
      <c r="U538" s="19">
        <f>IF(AND($Q538,OR(IF($G538="3.重度",1,0),IF($G538="4.極重度",1,0)),IF($K538="部分工時",1,0),IF(AND(基本工資設定!$B$2&gt;$L538,$L538&gt;=基本工資設定!$B$3),1,0)),1,0)</f>
        <v>0</v>
      </c>
      <c r="V538" s="19">
        <f>IF(AND($Q538,OR(IF($G538="3.重度",1,0),IF($G538="4.極重度",1,0)),IF($K538="部分工時",1,0),IF(基本工資設定!$B$3&gt;$L538,1,0)),1,0)</f>
        <v>0</v>
      </c>
      <c r="W538" s="19">
        <f>IF(AND($Q538,OR(IF($G538="1.輕度",1,0),IF($G538="2.中度",1,0)),IF($K538="全時",1,0),IF($L538&gt;=基本工資設定!$B$2,1,0)),1,0)</f>
        <v>0</v>
      </c>
      <c r="X538" s="19">
        <f>IF(AND($Q538,OR(IF($G538="1.輕度",1,0),IF($G538="2.中度",1,0)),IF($K538="全時",1,0),IF(基本工資設定!$B$2&gt;$L538,1,0)),1,0)</f>
        <v>0</v>
      </c>
      <c r="Y538" s="19">
        <f>IF(AND($Q538,OR(IF($G538="1.輕度",1,0),IF($G538="2.中度",1,0)),IF($K538="部分工時",1,0),IF($L538&gt;=基本工資設定!$B$2,1,0)),1,0)</f>
        <v>0</v>
      </c>
      <c r="Z538" s="19">
        <f>IF(AND($Q538,OR(IF($G538="1.輕度",1,0),IF($G538="2.中度",1,0)),IF($K538="部分工時",1,0),IF(AND(基本工資設定!$B$2&gt;$L538,$L538&gt;=基本工資設定!$B$3),1,0)),1,0)</f>
        <v>0</v>
      </c>
      <c r="AA538" s="19">
        <f>IF(AND($Q538,OR(IF($G538="1.輕度",1,0),IF($G538="2.中度",1,0)),IF($K538="部分工時",1,0),IF(基本工資設定!$B$3&gt;$L538,1,0)),1,0)</f>
        <v>0</v>
      </c>
    </row>
    <row r="539" spans="1:27" ht="14.25">
      <c r="A539" s="19">
        <f t="shared" si="8"/>
        <v>537</v>
      </c>
      <c r="B539" s="8"/>
      <c r="C539" s="8"/>
      <c r="D539" s="9"/>
      <c r="E539" s="8"/>
      <c r="F539" s="8"/>
      <c r="G539" s="8"/>
      <c r="H539" s="9"/>
      <c r="I539" s="9"/>
      <c r="J539" s="9"/>
      <c r="K539" s="8"/>
      <c r="L539" s="10"/>
      <c r="M539" s="19" t="b">
        <f t="shared" si="6"/>
        <v>0</v>
      </c>
      <c r="N539" s="19">
        <f>IF(AND($M539,IF($H539&lt;=DATE(身障定額檢核總表!$F$7,身障定額檢核總表!$F$8,1),1,0)),1,0)</f>
        <v>0</v>
      </c>
      <c r="O539" s="19">
        <f>IF(AND(ISBLANK($I539),$M539),1,IF($E539="1.公保",
IF($I539&gt;DATE(身障定額檢核總表!$F$7,身障定額檢核總表!$F$8,1),1,0),
IF($I539&gt;=DATE(身障定額檢核總表!$F$7,身障定額檢核總表!$F$8,1),1,0)))</f>
        <v>0</v>
      </c>
      <c r="P539" s="19">
        <f>IF(AND($M539,IF($J539&lt;=DATE(身障定額檢核總表!$F$7,身障定額檢核總表!$F$8,1),1,0)),1,0)</f>
        <v>0</v>
      </c>
      <c r="Q539" s="19">
        <f t="shared" si="7"/>
        <v>0</v>
      </c>
      <c r="R539" s="19">
        <f>IF(AND($Q539,OR(IF($G539="3.重度",1,0),IF($G539="4.極重度",1,0)),IF($K539="全時",1,0),IF($L539&gt;=基本工資設定!$B$2,1,0)),1,0)</f>
        <v>0</v>
      </c>
      <c r="S539" s="19">
        <f>IF(AND($Q539,OR(IF($G539="3.重度",1,0),IF($G539="4.極重度",1,0)),IF($K539="全時",1,0),IF(基本工資設定!$B$2&gt;$L539,1,0)),1,0)</f>
        <v>0</v>
      </c>
      <c r="T539" s="19">
        <f>IF(AND($Q539,OR(IF($G539="3.重度",1,0),IF($G539="4.極重度",1,0)),IF($K539="部分工時",1,0),IF($L539&gt;=基本工資設定!$B$2,1,0)),1,0)</f>
        <v>0</v>
      </c>
      <c r="U539" s="19">
        <f>IF(AND($Q539,OR(IF($G539="3.重度",1,0),IF($G539="4.極重度",1,0)),IF($K539="部分工時",1,0),IF(AND(基本工資設定!$B$2&gt;$L539,$L539&gt;=基本工資設定!$B$3),1,0)),1,0)</f>
        <v>0</v>
      </c>
      <c r="V539" s="19">
        <f>IF(AND($Q539,OR(IF($G539="3.重度",1,0),IF($G539="4.極重度",1,0)),IF($K539="部分工時",1,0),IF(基本工資設定!$B$3&gt;$L539,1,0)),1,0)</f>
        <v>0</v>
      </c>
      <c r="W539" s="19">
        <f>IF(AND($Q539,OR(IF($G539="1.輕度",1,0),IF($G539="2.中度",1,0)),IF($K539="全時",1,0),IF($L539&gt;=基本工資設定!$B$2,1,0)),1,0)</f>
        <v>0</v>
      </c>
      <c r="X539" s="19">
        <f>IF(AND($Q539,OR(IF($G539="1.輕度",1,0),IF($G539="2.中度",1,0)),IF($K539="全時",1,0),IF(基本工資設定!$B$2&gt;$L539,1,0)),1,0)</f>
        <v>0</v>
      </c>
      <c r="Y539" s="19">
        <f>IF(AND($Q539,OR(IF($G539="1.輕度",1,0),IF($G539="2.中度",1,0)),IF($K539="部分工時",1,0),IF($L539&gt;=基本工資設定!$B$2,1,0)),1,0)</f>
        <v>0</v>
      </c>
      <c r="Z539" s="19">
        <f>IF(AND($Q539,OR(IF($G539="1.輕度",1,0),IF($G539="2.中度",1,0)),IF($K539="部分工時",1,0),IF(AND(基本工資設定!$B$2&gt;$L539,$L539&gt;=基本工資設定!$B$3),1,0)),1,0)</f>
        <v>0</v>
      </c>
      <c r="AA539" s="19">
        <f>IF(AND($Q539,OR(IF($G539="1.輕度",1,0),IF($G539="2.中度",1,0)),IF($K539="部分工時",1,0),IF(基本工資設定!$B$3&gt;$L539,1,0)),1,0)</f>
        <v>0</v>
      </c>
    </row>
    <row r="540" spans="1:27" ht="14.25">
      <c r="A540" s="19">
        <f t="shared" si="8"/>
        <v>538</v>
      </c>
      <c r="B540" s="8"/>
      <c r="C540" s="8"/>
      <c r="D540" s="9"/>
      <c r="E540" s="8"/>
      <c r="F540" s="8"/>
      <c r="G540" s="8"/>
      <c r="H540" s="9"/>
      <c r="I540" s="9"/>
      <c r="J540" s="9"/>
      <c r="K540" s="8"/>
      <c r="L540" s="10"/>
      <c r="M540" s="19" t="b">
        <f t="shared" si="6"/>
        <v>0</v>
      </c>
      <c r="N540" s="19">
        <f>IF(AND($M540,IF($H540&lt;=DATE(身障定額檢核總表!$F$7,身障定額檢核總表!$F$8,1),1,0)),1,0)</f>
        <v>0</v>
      </c>
      <c r="O540" s="19">
        <f>IF(AND(ISBLANK($I540),$M540),1,IF($E540="1.公保",
IF($I540&gt;DATE(身障定額檢核總表!$F$7,身障定額檢核總表!$F$8,1),1,0),
IF($I540&gt;=DATE(身障定額檢核總表!$F$7,身障定額檢核總表!$F$8,1),1,0)))</f>
        <v>0</v>
      </c>
      <c r="P540" s="19">
        <f>IF(AND($M540,IF($J540&lt;=DATE(身障定額檢核總表!$F$7,身障定額檢核總表!$F$8,1),1,0)),1,0)</f>
        <v>0</v>
      </c>
      <c r="Q540" s="19">
        <f t="shared" si="7"/>
        <v>0</v>
      </c>
      <c r="R540" s="19">
        <f>IF(AND($Q540,OR(IF($G540="3.重度",1,0),IF($G540="4.極重度",1,0)),IF($K540="全時",1,0),IF($L540&gt;=基本工資設定!$B$2,1,0)),1,0)</f>
        <v>0</v>
      </c>
      <c r="S540" s="19">
        <f>IF(AND($Q540,OR(IF($G540="3.重度",1,0),IF($G540="4.極重度",1,0)),IF($K540="全時",1,0),IF(基本工資設定!$B$2&gt;$L540,1,0)),1,0)</f>
        <v>0</v>
      </c>
      <c r="T540" s="19">
        <f>IF(AND($Q540,OR(IF($G540="3.重度",1,0),IF($G540="4.極重度",1,0)),IF($K540="部分工時",1,0),IF($L540&gt;=基本工資設定!$B$2,1,0)),1,0)</f>
        <v>0</v>
      </c>
      <c r="U540" s="19">
        <f>IF(AND($Q540,OR(IF($G540="3.重度",1,0),IF($G540="4.極重度",1,0)),IF($K540="部分工時",1,0),IF(AND(基本工資設定!$B$2&gt;$L540,$L540&gt;=基本工資設定!$B$3),1,0)),1,0)</f>
        <v>0</v>
      </c>
      <c r="V540" s="19">
        <f>IF(AND($Q540,OR(IF($G540="3.重度",1,0),IF($G540="4.極重度",1,0)),IF($K540="部分工時",1,0),IF(基本工資設定!$B$3&gt;$L540,1,0)),1,0)</f>
        <v>0</v>
      </c>
      <c r="W540" s="19">
        <f>IF(AND($Q540,OR(IF($G540="1.輕度",1,0),IF($G540="2.中度",1,0)),IF($K540="全時",1,0),IF($L540&gt;=基本工資設定!$B$2,1,0)),1,0)</f>
        <v>0</v>
      </c>
      <c r="X540" s="19">
        <f>IF(AND($Q540,OR(IF($G540="1.輕度",1,0),IF($G540="2.中度",1,0)),IF($K540="全時",1,0),IF(基本工資設定!$B$2&gt;$L540,1,0)),1,0)</f>
        <v>0</v>
      </c>
      <c r="Y540" s="19">
        <f>IF(AND($Q540,OR(IF($G540="1.輕度",1,0),IF($G540="2.中度",1,0)),IF($K540="部分工時",1,0),IF($L540&gt;=基本工資設定!$B$2,1,0)),1,0)</f>
        <v>0</v>
      </c>
      <c r="Z540" s="19">
        <f>IF(AND($Q540,OR(IF($G540="1.輕度",1,0),IF($G540="2.中度",1,0)),IF($K540="部分工時",1,0),IF(AND(基本工資設定!$B$2&gt;$L540,$L540&gt;=基本工資設定!$B$3),1,0)),1,0)</f>
        <v>0</v>
      </c>
      <c r="AA540" s="19">
        <f>IF(AND($Q540,OR(IF($G540="1.輕度",1,0),IF($G540="2.中度",1,0)),IF($K540="部分工時",1,0),IF(基本工資設定!$B$3&gt;$L540,1,0)),1,0)</f>
        <v>0</v>
      </c>
    </row>
    <row r="541" spans="1:27" ht="14.25">
      <c r="A541" s="19">
        <f t="shared" si="8"/>
        <v>539</v>
      </c>
      <c r="B541" s="8"/>
      <c r="C541" s="8"/>
      <c r="D541" s="9"/>
      <c r="E541" s="8"/>
      <c r="F541" s="8"/>
      <c r="G541" s="8"/>
      <c r="H541" s="9"/>
      <c r="I541" s="9"/>
      <c r="J541" s="9"/>
      <c r="K541" s="8"/>
      <c r="L541" s="10"/>
      <c r="M541" s="19" t="b">
        <f t="shared" si="6"/>
        <v>0</v>
      </c>
      <c r="N541" s="19">
        <f>IF(AND($M541,IF($H541&lt;=DATE(身障定額檢核總表!$F$7,身障定額檢核總表!$F$8,1),1,0)),1,0)</f>
        <v>0</v>
      </c>
      <c r="O541" s="19">
        <f>IF(AND(ISBLANK($I541),$M541),1,IF($E541="1.公保",
IF($I541&gt;DATE(身障定額檢核總表!$F$7,身障定額檢核總表!$F$8,1),1,0),
IF($I541&gt;=DATE(身障定額檢核總表!$F$7,身障定額檢核總表!$F$8,1),1,0)))</f>
        <v>0</v>
      </c>
      <c r="P541" s="19">
        <f>IF(AND($M541,IF($J541&lt;=DATE(身障定額檢核總表!$F$7,身障定額檢核總表!$F$8,1),1,0)),1,0)</f>
        <v>0</v>
      </c>
      <c r="Q541" s="19">
        <f t="shared" si="7"/>
        <v>0</v>
      </c>
      <c r="R541" s="19">
        <f>IF(AND($Q541,OR(IF($G541="3.重度",1,0),IF($G541="4.極重度",1,0)),IF($K541="全時",1,0),IF($L541&gt;=基本工資設定!$B$2,1,0)),1,0)</f>
        <v>0</v>
      </c>
      <c r="S541" s="19">
        <f>IF(AND($Q541,OR(IF($G541="3.重度",1,0),IF($G541="4.極重度",1,0)),IF($K541="全時",1,0),IF(基本工資設定!$B$2&gt;$L541,1,0)),1,0)</f>
        <v>0</v>
      </c>
      <c r="T541" s="19">
        <f>IF(AND($Q541,OR(IF($G541="3.重度",1,0),IF($G541="4.極重度",1,0)),IF($K541="部分工時",1,0),IF($L541&gt;=基本工資設定!$B$2,1,0)),1,0)</f>
        <v>0</v>
      </c>
      <c r="U541" s="19">
        <f>IF(AND($Q541,OR(IF($G541="3.重度",1,0),IF($G541="4.極重度",1,0)),IF($K541="部分工時",1,0),IF(AND(基本工資設定!$B$2&gt;$L541,$L541&gt;=基本工資設定!$B$3),1,0)),1,0)</f>
        <v>0</v>
      </c>
      <c r="V541" s="19">
        <f>IF(AND($Q541,OR(IF($G541="3.重度",1,0),IF($G541="4.極重度",1,0)),IF($K541="部分工時",1,0),IF(基本工資設定!$B$3&gt;$L541,1,0)),1,0)</f>
        <v>0</v>
      </c>
      <c r="W541" s="19">
        <f>IF(AND($Q541,OR(IF($G541="1.輕度",1,0),IF($G541="2.中度",1,0)),IF($K541="全時",1,0),IF($L541&gt;=基本工資設定!$B$2,1,0)),1,0)</f>
        <v>0</v>
      </c>
      <c r="X541" s="19">
        <f>IF(AND($Q541,OR(IF($G541="1.輕度",1,0),IF($G541="2.中度",1,0)),IF($K541="全時",1,0),IF(基本工資設定!$B$2&gt;$L541,1,0)),1,0)</f>
        <v>0</v>
      </c>
      <c r="Y541" s="19">
        <f>IF(AND($Q541,OR(IF($G541="1.輕度",1,0),IF($G541="2.中度",1,0)),IF($K541="部分工時",1,0),IF($L541&gt;=基本工資設定!$B$2,1,0)),1,0)</f>
        <v>0</v>
      </c>
      <c r="Z541" s="19">
        <f>IF(AND($Q541,OR(IF($G541="1.輕度",1,0),IF($G541="2.中度",1,0)),IF($K541="部分工時",1,0),IF(AND(基本工資設定!$B$2&gt;$L541,$L541&gt;=基本工資設定!$B$3),1,0)),1,0)</f>
        <v>0</v>
      </c>
      <c r="AA541" s="19">
        <f>IF(AND($Q541,OR(IF($G541="1.輕度",1,0),IF($G541="2.中度",1,0)),IF($K541="部分工時",1,0),IF(基本工資設定!$B$3&gt;$L541,1,0)),1,0)</f>
        <v>0</v>
      </c>
    </row>
    <row r="542" spans="1:27" ht="14.25">
      <c r="A542" s="19">
        <f t="shared" si="8"/>
        <v>540</v>
      </c>
      <c r="B542" s="8"/>
      <c r="C542" s="8"/>
      <c r="D542" s="9"/>
      <c r="E542" s="8"/>
      <c r="F542" s="8"/>
      <c r="G542" s="8"/>
      <c r="H542" s="9"/>
      <c r="I542" s="9"/>
      <c r="J542" s="9"/>
      <c r="K542" s="8"/>
      <c r="L542" s="10"/>
      <c r="M542" s="19" t="b">
        <f t="shared" si="6"/>
        <v>0</v>
      </c>
      <c r="N542" s="19">
        <f>IF(AND($M542,IF($H542&lt;=DATE(身障定額檢核總表!$F$7,身障定額檢核總表!$F$8,1),1,0)),1,0)</f>
        <v>0</v>
      </c>
      <c r="O542" s="19">
        <f>IF(AND(ISBLANK($I542),$M542),1,IF($E542="1.公保",
IF($I542&gt;DATE(身障定額檢核總表!$F$7,身障定額檢核總表!$F$8,1),1,0),
IF($I542&gt;=DATE(身障定額檢核總表!$F$7,身障定額檢核總表!$F$8,1),1,0)))</f>
        <v>0</v>
      </c>
      <c r="P542" s="19">
        <f>IF(AND($M542,IF($J542&lt;=DATE(身障定額檢核總表!$F$7,身障定額檢核總表!$F$8,1),1,0)),1,0)</f>
        <v>0</v>
      </c>
      <c r="Q542" s="19">
        <f t="shared" si="7"/>
        <v>0</v>
      </c>
      <c r="R542" s="19">
        <f>IF(AND($Q542,OR(IF($G542="3.重度",1,0),IF($G542="4.極重度",1,0)),IF($K542="全時",1,0),IF($L542&gt;=基本工資設定!$B$2,1,0)),1,0)</f>
        <v>0</v>
      </c>
      <c r="S542" s="19">
        <f>IF(AND($Q542,OR(IF($G542="3.重度",1,0),IF($G542="4.極重度",1,0)),IF($K542="全時",1,0),IF(基本工資設定!$B$2&gt;$L542,1,0)),1,0)</f>
        <v>0</v>
      </c>
      <c r="T542" s="19">
        <f>IF(AND($Q542,OR(IF($G542="3.重度",1,0),IF($G542="4.極重度",1,0)),IF($K542="部分工時",1,0),IF($L542&gt;=基本工資設定!$B$2,1,0)),1,0)</f>
        <v>0</v>
      </c>
      <c r="U542" s="19">
        <f>IF(AND($Q542,OR(IF($G542="3.重度",1,0),IF($G542="4.極重度",1,0)),IF($K542="部分工時",1,0),IF(AND(基本工資設定!$B$2&gt;$L542,$L542&gt;=基本工資設定!$B$3),1,0)),1,0)</f>
        <v>0</v>
      </c>
      <c r="V542" s="19">
        <f>IF(AND($Q542,OR(IF($G542="3.重度",1,0),IF($G542="4.極重度",1,0)),IF($K542="部分工時",1,0),IF(基本工資設定!$B$3&gt;$L542,1,0)),1,0)</f>
        <v>0</v>
      </c>
      <c r="W542" s="19">
        <f>IF(AND($Q542,OR(IF($G542="1.輕度",1,0),IF($G542="2.中度",1,0)),IF($K542="全時",1,0),IF($L542&gt;=基本工資設定!$B$2,1,0)),1,0)</f>
        <v>0</v>
      </c>
      <c r="X542" s="19">
        <f>IF(AND($Q542,OR(IF($G542="1.輕度",1,0),IF($G542="2.中度",1,0)),IF($K542="全時",1,0),IF(基本工資設定!$B$2&gt;$L542,1,0)),1,0)</f>
        <v>0</v>
      </c>
      <c r="Y542" s="19">
        <f>IF(AND($Q542,OR(IF($G542="1.輕度",1,0),IF($G542="2.中度",1,0)),IF($K542="部分工時",1,0),IF($L542&gt;=基本工資設定!$B$2,1,0)),1,0)</f>
        <v>0</v>
      </c>
      <c r="Z542" s="19">
        <f>IF(AND($Q542,OR(IF($G542="1.輕度",1,0),IF($G542="2.中度",1,0)),IF($K542="部分工時",1,0),IF(AND(基本工資設定!$B$2&gt;$L542,$L542&gt;=基本工資設定!$B$3),1,0)),1,0)</f>
        <v>0</v>
      </c>
      <c r="AA542" s="19">
        <f>IF(AND($Q542,OR(IF($G542="1.輕度",1,0),IF($G542="2.中度",1,0)),IF($K542="部分工時",1,0),IF(基本工資設定!$B$3&gt;$L542,1,0)),1,0)</f>
        <v>0</v>
      </c>
    </row>
    <row r="543" spans="1:27" ht="14.25">
      <c r="A543" s="19">
        <f t="shared" si="8"/>
        <v>541</v>
      </c>
      <c r="B543" s="8"/>
      <c r="C543" s="8"/>
      <c r="D543" s="9"/>
      <c r="E543" s="8"/>
      <c r="F543" s="8"/>
      <c r="G543" s="8"/>
      <c r="H543" s="9"/>
      <c r="I543" s="9"/>
      <c r="J543" s="9"/>
      <c r="K543" s="8"/>
      <c r="L543" s="10"/>
      <c r="M543" s="19" t="b">
        <f t="shared" si="6"/>
        <v>0</v>
      </c>
      <c r="N543" s="19">
        <f>IF(AND($M543,IF($H543&lt;=DATE(身障定額檢核總表!$F$7,身障定額檢核總表!$F$8,1),1,0)),1,0)</f>
        <v>0</v>
      </c>
      <c r="O543" s="19">
        <f>IF(AND(ISBLANK($I543),$M543),1,IF($E543="1.公保",
IF($I543&gt;DATE(身障定額檢核總表!$F$7,身障定額檢核總表!$F$8,1),1,0),
IF($I543&gt;=DATE(身障定額檢核總表!$F$7,身障定額檢核總表!$F$8,1),1,0)))</f>
        <v>0</v>
      </c>
      <c r="P543" s="19">
        <f>IF(AND($M543,IF($J543&lt;=DATE(身障定額檢核總表!$F$7,身障定額檢核總表!$F$8,1),1,0)),1,0)</f>
        <v>0</v>
      </c>
      <c r="Q543" s="19">
        <f t="shared" si="7"/>
        <v>0</v>
      </c>
      <c r="R543" s="19">
        <f>IF(AND($Q543,OR(IF($G543="3.重度",1,0),IF($G543="4.極重度",1,0)),IF($K543="全時",1,0),IF($L543&gt;=基本工資設定!$B$2,1,0)),1,0)</f>
        <v>0</v>
      </c>
      <c r="S543" s="19">
        <f>IF(AND($Q543,OR(IF($G543="3.重度",1,0),IF($G543="4.極重度",1,0)),IF($K543="全時",1,0),IF(基本工資設定!$B$2&gt;$L543,1,0)),1,0)</f>
        <v>0</v>
      </c>
      <c r="T543" s="19">
        <f>IF(AND($Q543,OR(IF($G543="3.重度",1,0),IF($G543="4.極重度",1,0)),IF($K543="部分工時",1,0),IF($L543&gt;=基本工資設定!$B$2,1,0)),1,0)</f>
        <v>0</v>
      </c>
      <c r="U543" s="19">
        <f>IF(AND($Q543,OR(IF($G543="3.重度",1,0),IF($G543="4.極重度",1,0)),IF($K543="部分工時",1,0),IF(AND(基本工資設定!$B$2&gt;$L543,$L543&gt;=基本工資設定!$B$3),1,0)),1,0)</f>
        <v>0</v>
      </c>
      <c r="V543" s="19">
        <f>IF(AND($Q543,OR(IF($G543="3.重度",1,0),IF($G543="4.極重度",1,0)),IF($K543="部分工時",1,0),IF(基本工資設定!$B$3&gt;$L543,1,0)),1,0)</f>
        <v>0</v>
      </c>
      <c r="W543" s="19">
        <f>IF(AND($Q543,OR(IF($G543="1.輕度",1,0),IF($G543="2.中度",1,0)),IF($K543="全時",1,0),IF($L543&gt;=基本工資設定!$B$2,1,0)),1,0)</f>
        <v>0</v>
      </c>
      <c r="X543" s="19">
        <f>IF(AND($Q543,OR(IF($G543="1.輕度",1,0),IF($G543="2.中度",1,0)),IF($K543="全時",1,0),IF(基本工資設定!$B$2&gt;$L543,1,0)),1,0)</f>
        <v>0</v>
      </c>
      <c r="Y543" s="19">
        <f>IF(AND($Q543,OR(IF($G543="1.輕度",1,0),IF($G543="2.中度",1,0)),IF($K543="部分工時",1,0),IF($L543&gt;=基本工資設定!$B$2,1,0)),1,0)</f>
        <v>0</v>
      </c>
      <c r="Z543" s="19">
        <f>IF(AND($Q543,OR(IF($G543="1.輕度",1,0),IF($G543="2.中度",1,0)),IF($K543="部分工時",1,0),IF(AND(基本工資設定!$B$2&gt;$L543,$L543&gt;=基本工資設定!$B$3),1,0)),1,0)</f>
        <v>0</v>
      </c>
      <c r="AA543" s="19">
        <f>IF(AND($Q543,OR(IF($G543="1.輕度",1,0),IF($G543="2.中度",1,0)),IF($K543="部分工時",1,0),IF(基本工資設定!$B$3&gt;$L543,1,0)),1,0)</f>
        <v>0</v>
      </c>
    </row>
    <row r="544" spans="1:27" ht="14.25">
      <c r="A544" s="19">
        <f t="shared" si="8"/>
        <v>542</v>
      </c>
      <c r="B544" s="8"/>
      <c r="C544" s="8"/>
      <c r="D544" s="9"/>
      <c r="E544" s="8"/>
      <c r="F544" s="8"/>
      <c r="G544" s="8"/>
      <c r="H544" s="9"/>
      <c r="I544" s="9"/>
      <c r="J544" s="9"/>
      <c r="K544" s="8"/>
      <c r="L544" s="10"/>
      <c r="M544" s="19" t="b">
        <f t="shared" si="6"/>
        <v>0</v>
      </c>
      <c r="N544" s="19">
        <f>IF(AND($M544,IF($H544&lt;=DATE(身障定額檢核總表!$F$7,身障定額檢核總表!$F$8,1),1,0)),1,0)</f>
        <v>0</v>
      </c>
      <c r="O544" s="19">
        <f>IF(AND(ISBLANK($I544),$M544),1,IF($E544="1.公保",
IF($I544&gt;DATE(身障定額檢核總表!$F$7,身障定額檢核總表!$F$8,1),1,0),
IF($I544&gt;=DATE(身障定額檢核總表!$F$7,身障定額檢核總表!$F$8,1),1,0)))</f>
        <v>0</v>
      </c>
      <c r="P544" s="19">
        <f>IF(AND($M544,IF($J544&lt;=DATE(身障定額檢核總表!$F$7,身障定額檢核總表!$F$8,1),1,0)),1,0)</f>
        <v>0</v>
      </c>
      <c r="Q544" s="19">
        <f t="shared" si="7"/>
        <v>0</v>
      </c>
      <c r="R544" s="19">
        <f>IF(AND($Q544,OR(IF($G544="3.重度",1,0),IF($G544="4.極重度",1,0)),IF($K544="全時",1,0),IF($L544&gt;=基本工資設定!$B$2,1,0)),1,0)</f>
        <v>0</v>
      </c>
      <c r="S544" s="19">
        <f>IF(AND($Q544,OR(IF($G544="3.重度",1,0),IF($G544="4.極重度",1,0)),IF($K544="全時",1,0),IF(基本工資設定!$B$2&gt;$L544,1,0)),1,0)</f>
        <v>0</v>
      </c>
      <c r="T544" s="19">
        <f>IF(AND($Q544,OR(IF($G544="3.重度",1,0),IF($G544="4.極重度",1,0)),IF($K544="部分工時",1,0),IF($L544&gt;=基本工資設定!$B$2,1,0)),1,0)</f>
        <v>0</v>
      </c>
      <c r="U544" s="19">
        <f>IF(AND($Q544,OR(IF($G544="3.重度",1,0),IF($G544="4.極重度",1,0)),IF($K544="部分工時",1,0),IF(AND(基本工資設定!$B$2&gt;$L544,$L544&gt;=基本工資設定!$B$3),1,0)),1,0)</f>
        <v>0</v>
      </c>
      <c r="V544" s="19">
        <f>IF(AND($Q544,OR(IF($G544="3.重度",1,0),IF($G544="4.極重度",1,0)),IF($K544="部分工時",1,0),IF(基本工資設定!$B$3&gt;$L544,1,0)),1,0)</f>
        <v>0</v>
      </c>
      <c r="W544" s="19">
        <f>IF(AND($Q544,OR(IF($G544="1.輕度",1,0),IF($G544="2.中度",1,0)),IF($K544="全時",1,0),IF($L544&gt;=基本工資設定!$B$2,1,0)),1,0)</f>
        <v>0</v>
      </c>
      <c r="X544" s="19">
        <f>IF(AND($Q544,OR(IF($G544="1.輕度",1,0),IF($G544="2.中度",1,0)),IF($K544="全時",1,0),IF(基本工資設定!$B$2&gt;$L544,1,0)),1,0)</f>
        <v>0</v>
      </c>
      <c r="Y544" s="19">
        <f>IF(AND($Q544,OR(IF($G544="1.輕度",1,0),IF($G544="2.中度",1,0)),IF($K544="部分工時",1,0),IF($L544&gt;=基本工資設定!$B$2,1,0)),1,0)</f>
        <v>0</v>
      </c>
      <c r="Z544" s="19">
        <f>IF(AND($Q544,OR(IF($G544="1.輕度",1,0),IF($G544="2.中度",1,0)),IF($K544="部分工時",1,0),IF(AND(基本工資設定!$B$2&gt;$L544,$L544&gt;=基本工資設定!$B$3),1,0)),1,0)</f>
        <v>0</v>
      </c>
      <c r="AA544" s="19">
        <f>IF(AND($Q544,OR(IF($G544="1.輕度",1,0),IF($G544="2.中度",1,0)),IF($K544="部分工時",1,0),IF(基本工資設定!$B$3&gt;$L544,1,0)),1,0)</f>
        <v>0</v>
      </c>
    </row>
    <row r="545" spans="1:27" ht="14.25">
      <c r="A545" s="19">
        <f t="shared" si="8"/>
        <v>543</v>
      </c>
      <c r="B545" s="8"/>
      <c r="C545" s="8"/>
      <c r="D545" s="9"/>
      <c r="E545" s="8"/>
      <c r="F545" s="8"/>
      <c r="G545" s="8"/>
      <c r="H545" s="9"/>
      <c r="I545" s="9"/>
      <c r="J545" s="9"/>
      <c r="K545" s="8"/>
      <c r="L545" s="10"/>
      <c r="M545" s="19" t="b">
        <f t="shared" si="6"/>
        <v>0</v>
      </c>
      <c r="N545" s="19">
        <f>IF(AND($M545,IF($H545&lt;=DATE(身障定額檢核總表!$F$7,身障定額檢核總表!$F$8,1),1,0)),1,0)</f>
        <v>0</v>
      </c>
      <c r="O545" s="19">
        <f>IF(AND(ISBLANK($I545),$M545),1,IF($E545="1.公保",
IF($I545&gt;DATE(身障定額檢核總表!$F$7,身障定額檢核總表!$F$8,1),1,0),
IF($I545&gt;=DATE(身障定額檢核總表!$F$7,身障定額檢核總表!$F$8,1),1,0)))</f>
        <v>0</v>
      </c>
      <c r="P545" s="19">
        <f>IF(AND($M545,IF($J545&lt;=DATE(身障定額檢核總表!$F$7,身障定額檢核總表!$F$8,1),1,0)),1,0)</f>
        <v>0</v>
      </c>
      <c r="Q545" s="19">
        <f t="shared" si="7"/>
        <v>0</v>
      </c>
      <c r="R545" s="19">
        <f>IF(AND($Q545,OR(IF($G545="3.重度",1,0),IF($G545="4.極重度",1,0)),IF($K545="全時",1,0),IF($L545&gt;=基本工資設定!$B$2,1,0)),1,0)</f>
        <v>0</v>
      </c>
      <c r="S545" s="19">
        <f>IF(AND($Q545,OR(IF($G545="3.重度",1,0),IF($G545="4.極重度",1,0)),IF($K545="全時",1,0),IF(基本工資設定!$B$2&gt;$L545,1,0)),1,0)</f>
        <v>0</v>
      </c>
      <c r="T545" s="19">
        <f>IF(AND($Q545,OR(IF($G545="3.重度",1,0),IF($G545="4.極重度",1,0)),IF($K545="部分工時",1,0),IF($L545&gt;=基本工資設定!$B$2,1,0)),1,0)</f>
        <v>0</v>
      </c>
      <c r="U545" s="19">
        <f>IF(AND($Q545,OR(IF($G545="3.重度",1,0),IF($G545="4.極重度",1,0)),IF($K545="部分工時",1,0),IF(AND(基本工資設定!$B$2&gt;$L545,$L545&gt;=基本工資設定!$B$3),1,0)),1,0)</f>
        <v>0</v>
      </c>
      <c r="V545" s="19">
        <f>IF(AND($Q545,OR(IF($G545="3.重度",1,0),IF($G545="4.極重度",1,0)),IF($K545="部分工時",1,0),IF(基本工資設定!$B$3&gt;$L545,1,0)),1,0)</f>
        <v>0</v>
      </c>
      <c r="W545" s="19">
        <f>IF(AND($Q545,OR(IF($G545="1.輕度",1,0),IF($G545="2.中度",1,0)),IF($K545="全時",1,0),IF($L545&gt;=基本工資設定!$B$2,1,0)),1,0)</f>
        <v>0</v>
      </c>
      <c r="X545" s="19">
        <f>IF(AND($Q545,OR(IF($G545="1.輕度",1,0),IF($G545="2.中度",1,0)),IF($K545="全時",1,0),IF(基本工資設定!$B$2&gt;$L545,1,0)),1,0)</f>
        <v>0</v>
      </c>
      <c r="Y545" s="19">
        <f>IF(AND($Q545,OR(IF($G545="1.輕度",1,0),IF($G545="2.中度",1,0)),IF($K545="部分工時",1,0),IF($L545&gt;=基本工資設定!$B$2,1,0)),1,0)</f>
        <v>0</v>
      </c>
      <c r="Z545" s="19">
        <f>IF(AND($Q545,OR(IF($G545="1.輕度",1,0),IF($G545="2.中度",1,0)),IF($K545="部分工時",1,0),IF(AND(基本工資設定!$B$2&gt;$L545,$L545&gt;=基本工資設定!$B$3),1,0)),1,0)</f>
        <v>0</v>
      </c>
      <c r="AA545" s="19">
        <f>IF(AND($Q545,OR(IF($G545="1.輕度",1,0),IF($G545="2.中度",1,0)),IF($K545="部分工時",1,0),IF(基本工資設定!$B$3&gt;$L545,1,0)),1,0)</f>
        <v>0</v>
      </c>
    </row>
    <row r="546" spans="1:27" ht="14.25">
      <c r="A546" s="19">
        <f t="shared" si="8"/>
        <v>544</v>
      </c>
      <c r="B546" s="8"/>
      <c r="C546" s="8"/>
      <c r="D546" s="9"/>
      <c r="E546" s="8"/>
      <c r="F546" s="8"/>
      <c r="G546" s="8"/>
      <c r="H546" s="9"/>
      <c r="I546" s="9"/>
      <c r="J546" s="9"/>
      <c r="K546" s="8"/>
      <c r="L546" s="10"/>
      <c r="M546" s="19" t="b">
        <f t="shared" si="6"/>
        <v>0</v>
      </c>
      <c r="N546" s="19">
        <f>IF(AND($M546,IF($H546&lt;=DATE(身障定額檢核總表!$F$7,身障定額檢核總表!$F$8,1),1,0)),1,0)</f>
        <v>0</v>
      </c>
      <c r="O546" s="19">
        <f>IF(AND(ISBLANK($I546),$M546),1,IF($E546="1.公保",
IF($I546&gt;DATE(身障定額檢核總表!$F$7,身障定額檢核總表!$F$8,1),1,0),
IF($I546&gt;=DATE(身障定額檢核總表!$F$7,身障定額檢核總表!$F$8,1),1,0)))</f>
        <v>0</v>
      </c>
      <c r="P546" s="19">
        <f>IF(AND($M546,IF($J546&lt;=DATE(身障定額檢核總表!$F$7,身障定額檢核總表!$F$8,1),1,0)),1,0)</f>
        <v>0</v>
      </c>
      <c r="Q546" s="19">
        <f t="shared" si="7"/>
        <v>0</v>
      </c>
      <c r="R546" s="19">
        <f>IF(AND($Q546,OR(IF($G546="3.重度",1,0),IF($G546="4.極重度",1,0)),IF($K546="全時",1,0),IF($L546&gt;=基本工資設定!$B$2,1,0)),1,0)</f>
        <v>0</v>
      </c>
      <c r="S546" s="19">
        <f>IF(AND($Q546,OR(IF($G546="3.重度",1,0),IF($G546="4.極重度",1,0)),IF($K546="全時",1,0),IF(基本工資設定!$B$2&gt;$L546,1,0)),1,0)</f>
        <v>0</v>
      </c>
      <c r="T546" s="19">
        <f>IF(AND($Q546,OR(IF($G546="3.重度",1,0),IF($G546="4.極重度",1,0)),IF($K546="部分工時",1,0),IF($L546&gt;=基本工資設定!$B$2,1,0)),1,0)</f>
        <v>0</v>
      </c>
      <c r="U546" s="19">
        <f>IF(AND($Q546,OR(IF($G546="3.重度",1,0),IF($G546="4.極重度",1,0)),IF($K546="部分工時",1,0),IF(AND(基本工資設定!$B$2&gt;$L546,$L546&gt;=基本工資設定!$B$3),1,0)),1,0)</f>
        <v>0</v>
      </c>
      <c r="V546" s="19">
        <f>IF(AND($Q546,OR(IF($G546="3.重度",1,0),IF($G546="4.極重度",1,0)),IF($K546="部分工時",1,0),IF(基本工資設定!$B$3&gt;$L546,1,0)),1,0)</f>
        <v>0</v>
      </c>
      <c r="W546" s="19">
        <f>IF(AND($Q546,OR(IF($G546="1.輕度",1,0),IF($G546="2.中度",1,0)),IF($K546="全時",1,0),IF($L546&gt;=基本工資設定!$B$2,1,0)),1,0)</f>
        <v>0</v>
      </c>
      <c r="X546" s="19">
        <f>IF(AND($Q546,OR(IF($G546="1.輕度",1,0),IF($G546="2.中度",1,0)),IF($K546="全時",1,0),IF(基本工資設定!$B$2&gt;$L546,1,0)),1,0)</f>
        <v>0</v>
      </c>
      <c r="Y546" s="19">
        <f>IF(AND($Q546,OR(IF($G546="1.輕度",1,0),IF($G546="2.中度",1,0)),IF($K546="部分工時",1,0),IF($L546&gt;=基本工資設定!$B$2,1,0)),1,0)</f>
        <v>0</v>
      </c>
      <c r="Z546" s="19">
        <f>IF(AND($Q546,OR(IF($G546="1.輕度",1,0),IF($G546="2.中度",1,0)),IF($K546="部分工時",1,0),IF(AND(基本工資設定!$B$2&gt;$L546,$L546&gt;=基本工資設定!$B$3),1,0)),1,0)</f>
        <v>0</v>
      </c>
      <c r="AA546" s="19">
        <f>IF(AND($Q546,OR(IF($G546="1.輕度",1,0),IF($G546="2.中度",1,0)),IF($K546="部分工時",1,0),IF(基本工資設定!$B$3&gt;$L546,1,0)),1,0)</f>
        <v>0</v>
      </c>
    </row>
    <row r="547" spans="1:27" ht="14.25">
      <c r="A547" s="19">
        <f t="shared" si="8"/>
        <v>545</v>
      </c>
      <c r="B547" s="8"/>
      <c r="C547" s="8"/>
      <c r="D547" s="9"/>
      <c r="E547" s="8"/>
      <c r="F547" s="8"/>
      <c r="G547" s="8"/>
      <c r="H547" s="9"/>
      <c r="I547" s="9"/>
      <c r="J547" s="9"/>
      <c r="K547" s="8"/>
      <c r="L547" s="10"/>
      <c r="M547" s="19" t="b">
        <f t="shared" si="6"/>
        <v>0</v>
      </c>
      <c r="N547" s="19">
        <f>IF(AND($M547,IF($H547&lt;=DATE(身障定額檢核總表!$F$7,身障定額檢核總表!$F$8,1),1,0)),1,0)</f>
        <v>0</v>
      </c>
      <c r="O547" s="19">
        <f>IF(AND(ISBLANK($I547),$M547),1,IF($E547="1.公保",
IF($I547&gt;DATE(身障定額檢核總表!$F$7,身障定額檢核總表!$F$8,1),1,0),
IF($I547&gt;=DATE(身障定額檢核總表!$F$7,身障定額檢核總表!$F$8,1),1,0)))</f>
        <v>0</v>
      </c>
      <c r="P547" s="19">
        <f>IF(AND($M547,IF($J547&lt;=DATE(身障定額檢核總表!$F$7,身障定額檢核總表!$F$8,1),1,0)),1,0)</f>
        <v>0</v>
      </c>
      <c r="Q547" s="19">
        <f t="shared" si="7"/>
        <v>0</v>
      </c>
      <c r="R547" s="19">
        <f>IF(AND($Q547,OR(IF($G547="3.重度",1,0),IF($G547="4.極重度",1,0)),IF($K547="全時",1,0),IF($L547&gt;=基本工資設定!$B$2,1,0)),1,0)</f>
        <v>0</v>
      </c>
      <c r="S547" s="19">
        <f>IF(AND($Q547,OR(IF($G547="3.重度",1,0),IF($G547="4.極重度",1,0)),IF($K547="全時",1,0),IF(基本工資設定!$B$2&gt;$L547,1,0)),1,0)</f>
        <v>0</v>
      </c>
      <c r="T547" s="19">
        <f>IF(AND($Q547,OR(IF($G547="3.重度",1,0),IF($G547="4.極重度",1,0)),IF($K547="部分工時",1,0),IF($L547&gt;=基本工資設定!$B$2,1,0)),1,0)</f>
        <v>0</v>
      </c>
      <c r="U547" s="19">
        <f>IF(AND($Q547,OR(IF($G547="3.重度",1,0),IF($G547="4.極重度",1,0)),IF($K547="部分工時",1,0),IF(AND(基本工資設定!$B$2&gt;$L547,$L547&gt;=基本工資設定!$B$3),1,0)),1,0)</f>
        <v>0</v>
      </c>
      <c r="V547" s="19">
        <f>IF(AND($Q547,OR(IF($G547="3.重度",1,0),IF($G547="4.極重度",1,0)),IF($K547="部分工時",1,0),IF(基本工資設定!$B$3&gt;$L547,1,0)),1,0)</f>
        <v>0</v>
      </c>
      <c r="W547" s="19">
        <f>IF(AND($Q547,OR(IF($G547="1.輕度",1,0),IF($G547="2.中度",1,0)),IF($K547="全時",1,0),IF($L547&gt;=基本工資設定!$B$2,1,0)),1,0)</f>
        <v>0</v>
      </c>
      <c r="X547" s="19">
        <f>IF(AND($Q547,OR(IF($G547="1.輕度",1,0),IF($G547="2.中度",1,0)),IF($K547="全時",1,0),IF(基本工資設定!$B$2&gt;$L547,1,0)),1,0)</f>
        <v>0</v>
      </c>
      <c r="Y547" s="19">
        <f>IF(AND($Q547,OR(IF($G547="1.輕度",1,0),IF($G547="2.中度",1,0)),IF($K547="部分工時",1,0),IF($L547&gt;=基本工資設定!$B$2,1,0)),1,0)</f>
        <v>0</v>
      </c>
      <c r="Z547" s="19">
        <f>IF(AND($Q547,OR(IF($G547="1.輕度",1,0),IF($G547="2.中度",1,0)),IF($K547="部分工時",1,0),IF(AND(基本工資設定!$B$2&gt;$L547,$L547&gt;=基本工資設定!$B$3),1,0)),1,0)</f>
        <v>0</v>
      </c>
      <c r="AA547" s="19">
        <f>IF(AND($Q547,OR(IF($G547="1.輕度",1,0),IF($G547="2.中度",1,0)),IF($K547="部分工時",1,0),IF(基本工資設定!$B$3&gt;$L547,1,0)),1,0)</f>
        <v>0</v>
      </c>
    </row>
    <row r="548" spans="1:27" ht="14.25">
      <c r="A548" s="19">
        <f t="shared" si="8"/>
        <v>546</v>
      </c>
      <c r="B548" s="8"/>
      <c r="C548" s="8"/>
      <c r="D548" s="9"/>
      <c r="E548" s="8"/>
      <c r="F548" s="8"/>
      <c r="G548" s="8"/>
      <c r="H548" s="9"/>
      <c r="I548" s="9"/>
      <c r="J548" s="9"/>
      <c r="K548" s="8"/>
      <c r="L548" s="10"/>
      <c r="M548" s="19" t="b">
        <f t="shared" si="6"/>
        <v>0</v>
      </c>
      <c r="N548" s="19">
        <f>IF(AND($M548,IF($H548&lt;=DATE(身障定額檢核總表!$F$7,身障定額檢核總表!$F$8,1),1,0)),1,0)</f>
        <v>0</v>
      </c>
      <c r="O548" s="19">
        <f>IF(AND(ISBLANK($I548),$M548),1,IF($E548="1.公保",
IF($I548&gt;DATE(身障定額檢核總表!$F$7,身障定額檢核總表!$F$8,1),1,0),
IF($I548&gt;=DATE(身障定額檢核總表!$F$7,身障定額檢核總表!$F$8,1),1,0)))</f>
        <v>0</v>
      </c>
      <c r="P548" s="19">
        <f>IF(AND($M548,IF($J548&lt;=DATE(身障定額檢核總表!$F$7,身障定額檢核總表!$F$8,1),1,0)),1,0)</f>
        <v>0</v>
      </c>
      <c r="Q548" s="19">
        <f t="shared" si="7"/>
        <v>0</v>
      </c>
      <c r="R548" s="19">
        <f>IF(AND($Q548,OR(IF($G548="3.重度",1,0),IF($G548="4.極重度",1,0)),IF($K548="全時",1,0),IF($L548&gt;=基本工資設定!$B$2,1,0)),1,0)</f>
        <v>0</v>
      </c>
      <c r="S548" s="19">
        <f>IF(AND($Q548,OR(IF($G548="3.重度",1,0),IF($G548="4.極重度",1,0)),IF($K548="全時",1,0),IF(基本工資設定!$B$2&gt;$L548,1,0)),1,0)</f>
        <v>0</v>
      </c>
      <c r="T548" s="19">
        <f>IF(AND($Q548,OR(IF($G548="3.重度",1,0),IF($G548="4.極重度",1,0)),IF($K548="部分工時",1,0),IF($L548&gt;=基本工資設定!$B$2,1,0)),1,0)</f>
        <v>0</v>
      </c>
      <c r="U548" s="19">
        <f>IF(AND($Q548,OR(IF($G548="3.重度",1,0),IF($G548="4.極重度",1,0)),IF($K548="部分工時",1,0),IF(AND(基本工資設定!$B$2&gt;$L548,$L548&gt;=基本工資設定!$B$3),1,0)),1,0)</f>
        <v>0</v>
      </c>
      <c r="V548" s="19">
        <f>IF(AND($Q548,OR(IF($G548="3.重度",1,0),IF($G548="4.極重度",1,0)),IF($K548="部分工時",1,0),IF(基本工資設定!$B$3&gt;$L548,1,0)),1,0)</f>
        <v>0</v>
      </c>
      <c r="W548" s="19">
        <f>IF(AND($Q548,OR(IF($G548="1.輕度",1,0),IF($G548="2.中度",1,0)),IF($K548="全時",1,0),IF($L548&gt;=基本工資設定!$B$2,1,0)),1,0)</f>
        <v>0</v>
      </c>
      <c r="X548" s="19">
        <f>IF(AND($Q548,OR(IF($G548="1.輕度",1,0),IF($G548="2.中度",1,0)),IF($K548="全時",1,0),IF(基本工資設定!$B$2&gt;$L548,1,0)),1,0)</f>
        <v>0</v>
      </c>
      <c r="Y548" s="19">
        <f>IF(AND($Q548,OR(IF($G548="1.輕度",1,0),IF($G548="2.中度",1,0)),IF($K548="部分工時",1,0),IF($L548&gt;=基本工資設定!$B$2,1,0)),1,0)</f>
        <v>0</v>
      </c>
      <c r="Z548" s="19">
        <f>IF(AND($Q548,OR(IF($G548="1.輕度",1,0),IF($G548="2.中度",1,0)),IF($K548="部分工時",1,0),IF(AND(基本工資設定!$B$2&gt;$L548,$L548&gt;=基本工資設定!$B$3),1,0)),1,0)</f>
        <v>0</v>
      </c>
      <c r="AA548" s="19">
        <f>IF(AND($Q548,OR(IF($G548="1.輕度",1,0),IF($G548="2.中度",1,0)),IF($K548="部分工時",1,0),IF(基本工資設定!$B$3&gt;$L548,1,0)),1,0)</f>
        <v>0</v>
      </c>
    </row>
    <row r="549" spans="1:27" ht="14.25">
      <c r="A549" s="19">
        <f t="shared" si="8"/>
        <v>547</v>
      </c>
      <c r="B549" s="8"/>
      <c r="C549" s="8"/>
      <c r="D549" s="9"/>
      <c r="E549" s="8"/>
      <c r="F549" s="8"/>
      <c r="G549" s="8"/>
      <c r="H549" s="9"/>
      <c r="I549" s="9"/>
      <c r="J549" s="9"/>
      <c r="K549" s="8"/>
      <c r="L549" s="10"/>
      <c r="M549" s="19" t="b">
        <f t="shared" si="6"/>
        <v>0</v>
      </c>
      <c r="N549" s="19">
        <f>IF(AND($M549,IF($H549&lt;=DATE(身障定額檢核總表!$F$7,身障定額檢核總表!$F$8,1),1,0)),1,0)</f>
        <v>0</v>
      </c>
      <c r="O549" s="19">
        <f>IF(AND(ISBLANK($I549),$M549),1,IF($E549="1.公保",
IF($I549&gt;DATE(身障定額檢核總表!$F$7,身障定額檢核總表!$F$8,1),1,0),
IF($I549&gt;=DATE(身障定額檢核總表!$F$7,身障定額檢核總表!$F$8,1),1,0)))</f>
        <v>0</v>
      </c>
      <c r="P549" s="19">
        <f>IF(AND($M549,IF($J549&lt;=DATE(身障定額檢核總表!$F$7,身障定額檢核總表!$F$8,1),1,0)),1,0)</f>
        <v>0</v>
      </c>
      <c r="Q549" s="19">
        <f t="shared" si="7"/>
        <v>0</v>
      </c>
      <c r="R549" s="19">
        <f>IF(AND($Q549,OR(IF($G549="3.重度",1,0),IF($G549="4.極重度",1,0)),IF($K549="全時",1,0),IF($L549&gt;=基本工資設定!$B$2,1,0)),1,0)</f>
        <v>0</v>
      </c>
      <c r="S549" s="19">
        <f>IF(AND($Q549,OR(IF($G549="3.重度",1,0),IF($G549="4.極重度",1,0)),IF($K549="全時",1,0),IF(基本工資設定!$B$2&gt;$L549,1,0)),1,0)</f>
        <v>0</v>
      </c>
      <c r="T549" s="19">
        <f>IF(AND($Q549,OR(IF($G549="3.重度",1,0),IF($G549="4.極重度",1,0)),IF($K549="部分工時",1,0),IF($L549&gt;=基本工資設定!$B$2,1,0)),1,0)</f>
        <v>0</v>
      </c>
      <c r="U549" s="19">
        <f>IF(AND($Q549,OR(IF($G549="3.重度",1,0),IF($G549="4.極重度",1,0)),IF($K549="部分工時",1,0),IF(AND(基本工資設定!$B$2&gt;$L549,$L549&gt;=基本工資設定!$B$3),1,0)),1,0)</f>
        <v>0</v>
      </c>
      <c r="V549" s="19">
        <f>IF(AND($Q549,OR(IF($G549="3.重度",1,0),IF($G549="4.極重度",1,0)),IF($K549="部分工時",1,0),IF(基本工資設定!$B$3&gt;$L549,1,0)),1,0)</f>
        <v>0</v>
      </c>
      <c r="W549" s="19">
        <f>IF(AND($Q549,OR(IF($G549="1.輕度",1,0),IF($G549="2.中度",1,0)),IF($K549="全時",1,0),IF($L549&gt;=基本工資設定!$B$2,1,0)),1,0)</f>
        <v>0</v>
      </c>
      <c r="X549" s="19">
        <f>IF(AND($Q549,OR(IF($G549="1.輕度",1,0),IF($G549="2.中度",1,0)),IF($K549="全時",1,0),IF(基本工資設定!$B$2&gt;$L549,1,0)),1,0)</f>
        <v>0</v>
      </c>
      <c r="Y549" s="19">
        <f>IF(AND($Q549,OR(IF($G549="1.輕度",1,0),IF($G549="2.中度",1,0)),IF($K549="部分工時",1,0),IF($L549&gt;=基本工資設定!$B$2,1,0)),1,0)</f>
        <v>0</v>
      </c>
      <c r="Z549" s="19">
        <f>IF(AND($Q549,OR(IF($G549="1.輕度",1,0),IF($G549="2.中度",1,0)),IF($K549="部分工時",1,0),IF(AND(基本工資設定!$B$2&gt;$L549,$L549&gt;=基本工資設定!$B$3),1,0)),1,0)</f>
        <v>0</v>
      </c>
      <c r="AA549" s="19">
        <f>IF(AND($Q549,OR(IF($G549="1.輕度",1,0),IF($G549="2.中度",1,0)),IF($K549="部分工時",1,0),IF(基本工資設定!$B$3&gt;$L549,1,0)),1,0)</f>
        <v>0</v>
      </c>
    </row>
    <row r="550" spans="1:27" ht="14.25">
      <c r="A550" s="19">
        <f t="shared" si="8"/>
        <v>548</v>
      </c>
      <c r="B550" s="8"/>
      <c r="C550" s="8"/>
      <c r="D550" s="9"/>
      <c r="E550" s="8"/>
      <c r="F550" s="8"/>
      <c r="G550" s="8"/>
      <c r="H550" s="9"/>
      <c r="I550" s="9"/>
      <c r="J550" s="9"/>
      <c r="K550" s="8"/>
      <c r="L550" s="10"/>
      <c r="M550" s="19" t="b">
        <f t="shared" si="6"/>
        <v>0</v>
      </c>
      <c r="N550" s="19">
        <f>IF(AND($M550,IF($H550&lt;=DATE(身障定額檢核總表!$F$7,身障定額檢核總表!$F$8,1),1,0)),1,0)</f>
        <v>0</v>
      </c>
      <c r="O550" s="19">
        <f>IF(AND(ISBLANK($I550),$M550),1,IF($E550="1.公保",
IF($I550&gt;DATE(身障定額檢核總表!$F$7,身障定額檢核總表!$F$8,1),1,0),
IF($I550&gt;=DATE(身障定額檢核總表!$F$7,身障定額檢核總表!$F$8,1),1,0)))</f>
        <v>0</v>
      </c>
      <c r="P550" s="19">
        <f>IF(AND($M550,IF($J550&lt;=DATE(身障定額檢核總表!$F$7,身障定額檢核總表!$F$8,1),1,0)),1,0)</f>
        <v>0</v>
      </c>
      <c r="Q550" s="19">
        <f t="shared" si="7"/>
        <v>0</v>
      </c>
      <c r="R550" s="19">
        <f>IF(AND($Q550,OR(IF($G550="3.重度",1,0),IF($G550="4.極重度",1,0)),IF($K550="全時",1,0),IF($L550&gt;=基本工資設定!$B$2,1,0)),1,0)</f>
        <v>0</v>
      </c>
      <c r="S550" s="19">
        <f>IF(AND($Q550,OR(IF($G550="3.重度",1,0),IF($G550="4.極重度",1,0)),IF($K550="全時",1,0),IF(基本工資設定!$B$2&gt;$L550,1,0)),1,0)</f>
        <v>0</v>
      </c>
      <c r="T550" s="19">
        <f>IF(AND($Q550,OR(IF($G550="3.重度",1,0),IF($G550="4.極重度",1,0)),IF($K550="部分工時",1,0),IF($L550&gt;=基本工資設定!$B$2,1,0)),1,0)</f>
        <v>0</v>
      </c>
      <c r="U550" s="19">
        <f>IF(AND($Q550,OR(IF($G550="3.重度",1,0),IF($G550="4.極重度",1,0)),IF($K550="部分工時",1,0),IF(AND(基本工資設定!$B$2&gt;$L550,$L550&gt;=基本工資設定!$B$3),1,0)),1,0)</f>
        <v>0</v>
      </c>
      <c r="V550" s="19">
        <f>IF(AND($Q550,OR(IF($G550="3.重度",1,0),IF($G550="4.極重度",1,0)),IF($K550="部分工時",1,0),IF(基本工資設定!$B$3&gt;$L550,1,0)),1,0)</f>
        <v>0</v>
      </c>
      <c r="W550" s="19">
        <f>IF(AND($Q550,OR(IF($G550="1.輕度",1,0),IF($G550="2.中度",1,0)),IF($K550="全時",1,0),IF($L550&gt;=基本工資設定!$B$2,1,0)),1,0)</f>
        <v>0</v>
      </c>
      <c r="X550" s="19">
        <f>IF(AND($Q550,OR(IF($G550="1.輕度",1,0),IF($G550="2.中度",1,0)),IF($K550="全時",1,0),IF(基本工資設定!$B$2&gt;$L550,1,0)),1,0)</f>
        <v>0</v>
      </c>
      <c r="Y550" s="19">
        <f>IF(AND($Q550,OR(IF($G550="1.輕度",1,0),IF($G550="2.中度",1,0)),IF($K550="部分工時",1,0),IF($L550&gt;=基本工資設定!$B$2,1,0)),1,0)</f>
        <v>0</v>
      </c>
      <c r="Z550" s="19">
        <f>IF(AND($Q550,OR(IF($G550="1.輕度",1,0),IF($G550="2.中度",1,0)),IF($K550="部分工時",1,0),IF(AND(基本工資設定!$B$2&gt;$L550,$L550&gt;=基本工資設定!$B$3),1,0)),1,0)</f>
        <v>0</v>
      </c>
      <c r="AA550" s="19">
        <f>IF(AND($Q550,OR(IF($G550="1.輕度",1,0),IF($G550="2.中度",1,0)),IF($K550="部分工時",1,0),IF(基本工資設定!$B$3&gt;$L550,1,0)),1,0)</f>
        <v>0</v>
      </c>
    </row>
    <row r="551" spans="1:27" ht="14.25">
      <c r="A551" s="19">
        <f t="shared" si="8"/>
        <v>549</v>
      </c>
      <c r="B551" s="8"/>
      <c r="C551" s="8"/>
      <c r="D551" s="9"/>
      <c r="E551" s="8"/>
      <c r="F551" s="8"/>
      <c r="G551" s="8"/>
      <c r="H551" s="9"/>
      <c r="I551" s="9"/>
      <c r="J551" s="9"/>
      <c r="K551" s="8"/>
      <c r="L551" s="10"/>
      <c r="M551" s="19" t="b">
        <f t="shared" si="6"/>
        <v>0</v>
      </c>
      <c r="N551" s="19">
        <f>IF(AND($M551,IF($H551&lt;=DATE(身障定額檢核總表!$F$7,身障定額檢核總表!$F$8,1),1,0)),1,0)</f>
        <v>0</v>
      </c>
      <c r="O551" s="19">
        <f>IF(AND(ISBLANK($I551),$M551),1,IF($E551="1.公保",
IF($I551&gt;DATE(身障定額檢核總表!$F$7,身障定額檢核總表!$F$8,1),1,0),
IF($I551&gt;=DATE(身障定額檢核總表!$F$7,身障定額檢核總表!$F$8,1),1,0)))</f>
        <v>0</v>
      </c>
      <c r="P551" s="19">
        <f>IF(AND($M551,IF($J551&lt;=DATE(身障定額檢核總表!$F$7,身障定額檢核總表!$F$8,1),1,0)),1,0)</f>
        <v>0</v>
      </c>
      <c r="Q551" s="19">
        <f t="shared" si="7"/>
        <v>0</v>
      </c>
      <c r="R551" s="19">
        <f>IF(AND($Q551,OR(IF($G551="3.重度",1,0),IF($G551="4.極重度",1,0)),IF($K551="全時",1,0),IF($L551&gt;=基本工資設定!$B$2,1,0)),1,0)</f>
        <v>0</v>
      </c>
      <c r="S551" s="19">
        <f>IF(AND($Q551,OR(IF($G551="3.重度",1,0),IF($G551="4.極重度",1,0)),IF($K551="全時",1,0),IF(基本工資設定!$B$2&gt;$L551,1,0)),1,0)</f>
        <v>0</v>
      </c>
      <c r="T551" s="19">
        <f>IF(AND($Q551,OR(IF($G551="3.重度",1,0),IF($G551="4.極重度",1,0)),IF($K551="部分工時",1,0),IF($L551&gt;=基本工資設定!$B$2,1,0)),1,0)</f>
        <v>0</v>
      </c>
      <c r="U551" s="19">
        <f>IF(AND($Q551,OR(IF($G551="3.重度",1,0),IF($G551="4.極重度",1,0)),IF($K551="部分工時",1,0),IF(AND(基本工資設定!$B$2&gt;$L551,$L551&gt;=基本工資設定!$B$3),1,0)),1,0)</f>
        <v>0</v>
      </c>
      <c r="V551" s="19">
        <f>IF(AND($Q551,OR(IF($G551="3.重度",1,0),IF($G551="4.極重度",1,0)),IF($K551="部分工時",1,0),IF(基本工資設定!$B$3&gt;$L551,1,0)),1,0)</f>
        <v>0</v>
      </c>
      <c r="W551" s="19">
        <f>IF(AND($Q551,OR(IF($G551="1.輕度",1,0),IF($G551="2.中度",1,0)),IF($K551="全時",1,0),IF($L551&gt;=基本工資設定!$B$2,1,0)),1,0)</f>
        <v>0</v>
      </c>
      <c r="X551" s="19">
        <f>IF(AND($Q551,OR(IF($G551="1.輕度",1,0),IF($G551="2.中度",1,0)),IF($K551="全時",1,0),IF(基本工資設定!$B$2&gt;$L551,1,0)),1,0)</f>
        <v>0</v>
      </c>
      <c r="Y551" s="19">
        <f>IF(AND($Q551,OR(IF($G551="1.輕度",1,0),IF($G551="2.中度",1,0)),IF($K551="部分工時",1,0),IF($L551&gt;=基本工資設定!$B$2,1,0)),1,0)</f>
        <v>0</v>
      </c>
      <c r="Z551" s="19">
        <f>IF(AND($Q551,OR(IF($G551="1.輕度",1,0),IF($G551="2.中度",1,0)),IF($K551="部分工時",1,0),IF(AND(基本工資設定!$B$2&gt;$L551,$L551&gt;=基本工資設定!$B$3),1,0)),1,0)</f>
        <v>0</v>
      </c>
      <c r="AA551" s="19">
        <f>IF(AND($Q551,OR(IF($G551="1.輕度",1,0),IF($G551="2.中度",1,0)),IF($K551="部分工時",1,0),IF(基本工資設定!$B$3&gt;$L551,1,0)),1,0)</f>
        <v>0</v>
      </c>
    </row>
    <row r="552" spans="1:27" ht="14.25">
      <c r="A552" s="19">
        <f t="shared" si="8"/>
        <v>550</v>
      </c>
      <c r="B552" s="8"/>
      <c r="C552" s="8"/>
      <c r="D552" s="9"/>
      <c r="E552" s="8"/>
      <c r="F552" s="8"/>
      <c r="G552" s="8"/>
      <c r="H552" s="9"/>
      <c r="I552" s="9"/>
      <c r="J552" s="9"/>
      <c r="K552" s="8"/>
      <c r="L552" s="10"/>
      <c r="M552" s="19" t="b">
        <f t="shared" si="6"/>
        <v>0</v>
      </c>
      <c r="N552" s="19">
        <f>IF(AND($M552,IF($H552&lt;=DATE(身障定額檢核總表!$F$7,身障定額檢核總表!$F$8,1),1,0)),1,0)</f>
        <v>0</v>
      </c>
      <c r="O552" s="19">
        <f>IF(AND(ISBLANK($I552),$M552),1,IF($E552="1.公保",
IF($I552&gt;DATE(身障定額檢核總表!$F$7,身障定額檢核總表!$F$8,1),1,0),
IF($I552&gt;=DATE(身障定額檢核總表!$F$7,身障定額檢核總表!$F$8,1),1,0)))</f>
        <v>0</v>
      </c>
      <c r="P552" s="19">
        <f>IF(AND($M552,IF($J552&lt;=DATE(身障定額檢核總表!$F$7,身障定額檢核總表!$F$8,1),1,0)),1,0)</f>
        <v>0</v>
      </c>
      <c r="Q552" s="19">
        <f t="shared" si="7"/>
        <v>0</v>
      </c>
      <c r="R552" s="19">
        <f>IF(AND($Q552,OR(IF($G552="3.重度",1,0),IF($G552="4.極重度",1,0)),IF($K552="全時",1,0),IF($L552&gt;=基本工資設定!$B$2,1,0)),1,0)</f>
        <v>0</v>
      </c>
      <c r="S552" s="19">
        <f>IF(AND($Q552,OR(IF($G552="3.重度",1,0),IF($G552="4.極重度",1,0)),IF($K552="全時",1,0),IF(基本工資設定!$B$2&gt;$L552,1,0)),1,0)</f>
        <v>0</v>
      </c>
      <c r="T552" s="19">
        <f>IF(AND($Q552,OR(IF($G552="3.重度",1,0),IF($G552="4.極重度",1,0)),IF($K552="部分工時",1,0),IF($L552&gt;=基本工資設定!$B$2,1,0)),1,0)</f>
        <v>0</v>
      </c>
      <c r="U552" s="19">
        <f>IF(AND($Q552,OR(IF($G552="3.重度",1,0),IF($G552="4.極重度",1,0)),IF($K552="部分工時",1,0),IF(AND(基本工資設定!$B$2&gt;$L552,$L552&gt;=基本工資設定!$B$3),1,0)),1,0)</f>
        <v>0</v>
      </c>
      <c r="V552" s="19">
        <f>IF(AND($Q552,OR(IF($G552="3.重度",1,0),IF($G552="4.極重度",1,0)),IF($K552="部分工時",1,0),IF(基本工資設定!$B$3&gt;$L552,1,0)),1,0)</f>
        <v>0</v>
      </c>
      <c r="W552" s="19">
        <f>IF(AND($Q552,OR(IF($G552="1.輕度",1,0),IF($G552="2.中度",1,0)),IF($K552="全時",1,0),IF($L552&gt;=基本工資設定!$B$2,1,0)),1,0)</f>
        <v>0</v>
      </c>
      <c r="X552" s="19">
        <f>IF(AND($Q552,OR(IF($G552="1.輕度",1,0),IF($G552="2.中度",1,0)),IF($K552="全時",1,0),IF(基本工資設定!$B$2&gt;$L552,1,0)),1,0)</f>
        <v>0</v>
      </c>
      <c r="Y552" s="19">
        <f>IF(AND($Q552,OR(IF($G552="1.輕度",1,0),IF($G552="2.中度",1,0)),IF($K552="部分工時",1,0),IF($L552&gt;=基本工資設定!$B$2,1,0)),1,0)</f>
        <v>0</v>
      </c>
      <c r="Z552" s="19">
        <f>IF(AND($Q552,OR(IF($G552="1.輕度",1,0),IF($G552="2.中度",1,0)),IF($K552="部分工時",1,0),IF(AND(基本工資設定!$B$2&gt;$L552,$L552&gt;=基本工資設定!$B$3),1,0)),1,0)</f>
        <v>0</v>
      </c>
      <c r="AA552" s="19">
        <f>IF(AND($Q552,OR(IF($G552="1.輕度",1,0),IF($G552="2.中度",1,0)),IF($K552="部分工時",1,0),IF(基本工資設定!$B$3&gt;$L552,1,0)),1,0)</f>
        <v>0</v>
      </c>
    </row>
    <row r="553" spans="1:27" ht="14.25">
      <c r="A553" s="19">
        <f t="shared" si="8"/>
        <v>551</v>
      </c>
      <c r="B553" s="8"/>
      <c r="C553" s="8"/>
      <c r="D553" s="9"/>
      <c r="E553" s="8"/>
      <c r="F553" s="8"/>
      <c r="G553" s="8"/>
      <c r="H553" s="9"/>
      <c r="I553" s="9"/>
      <c r="J553" s="9"/>
      <c r="K553" s="8"/>
      <c r="L553" s="10"/>
      <c r="M553" s="19" t="b">
        <f t="shared" si="6"/>
        <v>0</v>
      </c>
      <c r="N553" s="19">
        <f>IF(AND($M553,IF($H553&lt;=DATE(身障定額檢核總表!$F$7,身障定額檢核總表!$F$8,1),1,0)),1,0)</f>
        <v>0</v>
      </c>
      <c r="O553" s="19">
        <f>IF(AND(ISBLANK($I553),$M553),1,IF($E553="1.公保",
IF($I553&gt;DATE(身障定額檢核總表!$F$7,身障定額檢核總表!$F$8,1),1,0),
IF($I553&gt;=DATE(身障定額檢核總表!$F$7,身障定額檢核總表!$F$8,1),1,0)))</f>
        <v>0</v>
      </c>
      <c r="P553" s="19">
        <f>IF(AND($M553,IF($J553&lt;=DATE(身障定額檢核總表!$F$7,身障定額檢核總表!$F$8,1),1,0)),1,0)</f>
        <v>0</v>
      </c>
      <c r="Q553" s="19">
        <f t="shared" si="7"/>
        <v>0</v>
      </c>
      <c r="R553" s="19">
        <f>IF(AND($Q553,OR(IF($G553="3.重度",1,0),IF($G553="4.極重度",1,0)),IF($K553="全時",1,0),IF($L553&gt;=基本工資設定!$B$2,1,0)),1,0)</f>
        <v>0</v>
      </c>
      <c r="S553" s="19">
        <f>IF(AND($Q553,OR(IF($G553="3.重度",1,0),IF($G553="4.極重度",1,0)),IF($K553="全時",1,0),IF(基本工資設定!$B$2&gt;$L553,1,0)),1,0)</f>
        <v>0</v>
      </c>
      <c r="T553" s="19">
        <f>IF(AND($Q553,OR(IF($G553="3.重度",1,0),IF($G553="4.極重度",1,0)),IF($K553="部分工時",1,0),IF($L553&gt;=基本工資設定!$B$2,1,0)),1,0)</f>
        <v>0</v>
      </c>
      <c r="U553" s="19">
        <f>IF(AND($Q553,OR(IF($G553="3.重度",1,0),IF($G553="4.極重度",1,0)),IF($K553="部分工時",1,0),IF(AND(基本工資設定!$B$2&gt;$L553,$L553&gt;=基本工資設定!$B$3),1,0)),1,0)</f>
        <v>0</v>
      </c>
      <c r="V553" s="19">
        <f>IF(AND($Q553,OR(IF($G553="3.重度",1,0),IF($G553="4.極重度",1,0)),IF($K553="部分工時",1,0),IF(基本工資設定!$B$3&gt;$L553,1,0)),1,0)</f>
        <v>0</v>
      </c>
      <c r="W553" s="19">
        <f>IF(AND($Q553,OR(IF($G553="1.輕度",1,0),IF($G553="2.中度",1,0)),IF($K553="全時",1,0),IF($L553&gt;=基本工資設定!$B$2,1,0)),1,0)</f>
        <v>0</v>
      </c>
      <c r="X553" s="19">
        <f>IF(AND($Q553,OR(IF($G553="1.輕度",1,0),IF($G553="2.中度",1,0)),IF($K553="全時",1,0),IF(基本工資設定!$B$2&gt;$L553,1,0)),1,0)</f>
        <v>0</v>
      </c>
      <c r="Y553" s="19">
        <f>IF(AND($Q553,OR(IF($G553="1.輕度",1,0),IF($G553="2.中度",1,0)),IF($K553="部分工時",1,0),IF($L553&gt;=基本工資設定!$B$2,1,0)),1,0)</f>
        <v>0</v>
      </c>
      <c r="Z553" s="19">
        <f>IF(AND($Q553,OR(IF($G553="1.輕度",1,0),IF($G553="2.中度",1,0)),IF($K553="部分工時",1,0),IF(AND(基本工資設定!$B$2&gt;$L553,$L553&gt;=基本工資設定!$B$3),1,0)),1,0)</f>
        <v>0</v>
      </c>
      <c r="AA553" s="19">
        <f>IF(AND($Q553,OR(IF($G553="1.輕度",1,0),IF($G553="2.中度",1,0)),IF($K553="部分工時",1,0),IF(基本工資設定!$B$3&gt;$L553,1,0)),1,0)</f>
        <v>0</v>
      </c>
    </row>
    <row r="554" spans="1:27" ht="14.25">
      <c r="A554" s="19">
        <f t="shared" si="8"/>
        <v>552</v>
      </c>
      <c r="B554" s="8"/>
      <c r="C554" s="8"/>
      <c r="D554" s="9"/>
      <c r="E554" s="8"/>
      <c r="F554" s="8"/>
      <c r="G554" s="8"/>
      <c r="H554" s="9"/>
      <c r="I554" s="9"/>
      <c r="J554" s="9"/>
      <c r="K554" s="8"/>
      <c r="L554" s="10"/>
      <c r="M554" s="19" t="b">
        <f t="shared" si="6"/>
        <v>0</v>
      </c>
      <c r="N554" s="19">
        <f>IF(AND($M554,IF($H554&lt;=DATE(身障定額檢核總表!$F$7,身障定額檢核總表!$F$8,1),1,0)),1,0)</f>
        <v>0</v>
      </c>
      <c r="O554" s="19">
        <f>IF(AND(ISBLANK($I554),$M554),1,IF($E554="1.公保",
IF($I554&gt;DATE(身障定額檢核總表!$F$7,身障定額檢核總表!$F$8,1),1,0),
IF($I554&gt;=DATE(身障定額檢核總表!$F$7,身障定額檢核總表!$F$8,1),1,0)))</f>
        <v>0</v>
      </c>
      <c r="P554" s="19">
        <f>IF(AND($M554,IF($J554&lt;=DATE(身障定額檢核總表!$F$7,身障定額檢核總表!$F$8,1),1,0)),1,0)</f>
        <v>0</v>
      </c>
      <c r="Q554" s="19">
        <f t="shared" si="7"/>
        <v>0</v>
      </c>
      <c r="R554" s="19">
        <f>IF(AND($Q554,OR(IF($G554="3.重度",1,0),IF($G554="4.極重度",1,0)),IF($K554="全時",1,0),IF($L554&gt;=基本工資設定!$B$2,1,0)),1,0)</f>
        <v>0</v>
      </c>
      <c r="S554" s="19">
        <f>IF(AND($Q554,OR(IF($G554="3.重度",1,0),IF($G554="4.極重度",1,0)),IF($K554="全時",1,0),IF(基本工資設定!$B$2&gt;$L554,1,0)),1,0)</f>
        <v>0</v>
      </c>
      <c r="T554" s="19">
        <f>IF(AND($Q554,OR(IF($G554="3.重度",1,0),IF($G554="4.極重度",1,0)),IF($K554="部分工時",1,0),IF($L554&gt;=基本工資設定!$B$2,1,0)),1,0)</f>
        <v>0</v>
      </c>
      <c r="U554" s="19">
        <f>IF(AND($Q554,OR(IF($G554="3.重度",1,0),IF($G554="4.極重度",1,0)),IF($K554="部分工時",1,0),IF(AND(基本工資設定!$B$2&gt;$L554,$L554&gt;=基本工資設定!$B$3),1,0)),1,0)</f>
        <v>0</v>
      </c>
      <c r="V554" s="19">
        <f>IF(AND($Q554,OR(IF($G554="3.重度",1,0),IF($G554="4.極重度",1,0)),IF($K554="部分工時",1,0),IF(基本工資設定!$B$3&gt;$L554,1,0)),1,0)</f>
        <v>0</v>
      </c>
      <c r="W554" s="19">
        <f>IF(AND($Q554,OR(IF($G554="1.輕度",1,0),IF($G554="2.中度",1,0)),IF($K554="全時",1,0),IF($L554&gt;=基本工資設定!$B$2,1,0)),1,0)</f>
        <v>0</v>
      </c>
      <c r="X554" s="19">
        <f>IF(AND($Q554,OR(IF($G554="1.輕度",1,0),IF($G554="2.中度",1,0)),IF($K554="全時",1,0),IF(基本工資設定!$B$2&gt;$L554,1,0)),1,0)</f>
        <v>0</v>
      </c>
      <c r="Y554" s="19">
        <f>IF(AND($Q554,OR(IF($G554="1.輕度",1,0),IF($G554="2.中度",1,0)),IF($K554="部分工時",1,0),IF($L554&gt;=基本工資設定!$B$2,1,0)),1,0)</f>
        <v>0</v>
      </c>
      <c r="Z554" s="19">
        <f>IF(AND($Q554,OR(IF($G554="1.輕度",1,0),IF($G554="2.中度",1,0)),IF($K554="部分工時",1,0),IF(AND(基本工資設定!$B$2&gt;$L554,$L554&gt;=基本工資設定!$B$3),1,0)),1,0)</f>
        <v>0</v>
      </c>
      <c r="AA554" s="19">
        <f>IF(AND($Q554,OR(IF($G554="1.輕度",1,0),IF($G554="2.中度",1,0)),IF($K554="部分工時",1,0),IF(基本工資設定!$B$3&gt;$L554,1,0)),1,0)</f>
        <v>0</v>
      </c>
    </row>
    <row r="555" spans="1:27" ht="14.25">
      <c r="A555" s="19">
        <f t="shared" si="8"/>
        <v>553</v>
      </c>
      <c r="B555" s="8"/>
      <c r="C555" s="8"/>
      <c r="D555" s="9"/>
      <c r="E555" s="8"/>
      <c r="F555" s="8"/>
      <c r="G555" s="8"/>
      <c r="H555" s="9"/>
      <c r="I555" s="9"/>
      <c r="J555" s="9"/>
      <c r="K555" s="8"/>
      <c r="L555" s="10"/>
      <c r="M555" s="19" t="b">
        <f t="shared" si="6"/>
        <v>0</v>
      </c>
      <c r="N555" s="19">
        <f>IF(AND($M555,IF($H555&lt;=DATE(身障定額檢核總表!$F$7,身障定額檢核總表!$F$8,1),1,0)),1,0)</f>
        <v>0</v>
      </c>
      <c r="O555" s="19">
        <f>IF(AND(ISBLANK($I555),$M555),1,IF($E555="1.公保",
IF($I555&gt;DATE(身障定額檢核總表!$F$7,身障定額檢核總表!$F$8,1),1,0),
IF($I555&gt;=DATE(身障定額檢核總表!$F$7,身障定額檢核總表!$F$8,1),1,0)))</f>
        <v>0</v>
      </c>
      <c r="P555" s="19">
        <f>IF(AND($M555,IF($J555&lt;=DATE(身障定額檢核總表!$F$7,身障定額檢核總表!$F$8,1),1,0)),1,0)</f>
        <v>0</v>
      </c>
      <c r="Q555" s="19">
        <f t="shared" si="7"/>
        <v>0</v>
      </c>
      <c r="R555" s="19">
        <f>IF(AND($Q555,OR(IF($G555="3.重度",1,0),IF($G555="4.極重度",1,0)),IF($K555="全時",1,0),IF($L555&gt;=基本工資設定!$B$2,1,0)),1,0)</f>
        <v>0</v>
      </c>
      <c r="S555" s="19">
        <f>IF(AND($Q555,OR(IF($G555="3.重度",1,0),IF($G555="4.極重度",1,0)),IF($K555="全時",1,0),IF(基本工資設定!$B$2&gt;$L555,1,0)),1,0)</f>
        <v>0</v>
      </c>
      <c r="T555" s="19">
        <f>IF(AND($Q555,OR(IF($G555="3.重度",1,0),IF($G555="4.極重度",1,0)),IF($K555="部分工時",1,0),IF($L555&gt;=基本工資設定!$B$2,1,0)),1,0)</f>
        <v>0</v>
      </c>
      <c r="U555" s="19">
        <f>IF(AND($Q555,OR(IF($G555="3.重度",1,0),IF($G555="4.極重度",1,0)),IF($K555="部分工時",1,0),IF(AND(基本工資設定!$B$2&gt;$L555,$L555&gt;=基本工資設定!$B$3),1,0)),1,0)</f>
        <v>0</v>
      </c>
      <c r="V555" s="19">
        <f>IF(AND($Q555,OR(IF($G555="3.重度",1,0),IF($G555="4.極重度",1,0)),IF($K555="部分工時",1,0),IF(基本工資設定!$B$3&gt;$L555,1,0)),1,0)</f>
        <v>0</v>
      </c>
      <c r="W555" s="19">
        <f>IF(AND($Q555,OR(IF($G555="1.輕度",1,0),IF($G555="2.中度",1,0)),IF($K555="全時",1,0),IF($L555&gt;=基本工資設定!$B$2,1,0)),1,0)</f>
        <v>0</v>
      </c>
      <c r="X555" s="19">
        <f>IF(AND($Q555,OR(IF($G555="1.輕度",1,0),IF($G555="2.中度",1,0)),IF($K555="全時",1,0),IF(基本工資設定!$B$2&gt;$L555,1,0)),1,0)</f>
        <v>0</v>
      </c>
      <c r="Y555" s="19">
        <f>IF(AND($Q555,OR(IF($G555="1.輕度",1,0),IF($G555="2.中度",1,0)),IF($K555="部分工時",1,0),IF($L555&gt;=基本工資設定!$B$2,1,0)),1,0)</f>
        <v>0</v>
      </c>
      <c r="Z555" s="19">
        <f>IF(AND($Q555,OR(IF($G555="1.輕度",1,0),IF($G555="2.中度",1,0)),IF($K555="部分工時",1,0),IF(AND(基本工資設定!$B$2&gt;$L555,$L555&gt;=基本工資設定!$B$3),1,0)),1,0)</f>
        <v>0</v>
      </c>
      <c r="AA555" s="19">
        <f>IF(AND($Q555,OR(IF($G555="1.輕度",1,0),IF($G555="2.中度",1,0)),IF($K555="部分工時",1,0),IF(基本工資設定!$B$3&gt;$L555,1,0)),1,0)</f>
        <v>0</v>
      </c>
    </row>
    <row r="556" spans="1:27" ht="14.25">
      <c r="A556" s="19">
        <f t="shared" si="8"/>
        <v>554</v>
      </c>
      <c r="B556" s="8"/>
      <c r="C556" s="8"/>
      <c r="D556" s="9"/>
      <c r="E556" s="8"/>
      <c r="F556" s="8"/>
      <c r="G556" s="8"/>
      <c r="H556" s="9"/>
      <c r="I556" s="9"/>
      <c r="J556" s="9"/>
      <c r="K556" s="8"/>
      <c r="L556" s="10"/>
      <c r="M556" s="19" t="b">
        <f t="shared" si="6"/>
        <v>0</v>
      </c>
      <c r="N556" s="19">
        <f>IF(AND($M556,IF($H556&lt;=DATE(身障定額檢核總表!$F$7,身障定額檢核總表!$F$8,1),1,0)),1,0)</f>
        <v>0</v>
      </c>
      <c r="O556" s="19">
        <f>IF(AND(ISBLANK($I556),$M556),1,IF($E556="1.公保",
IF($I556&gt;DATE(身障定額檢核總表!$F$7,身障定額檢核總表!$F$8,1),1,0),
IF($I556&gt;=DATE(身障定額檢核總表!$F$7,身障定額檢核總表!$F$8,1),1,0)))</f>
        <v>0</v>
      </c>
      <c r="P556" s="19">
        <f>IF(AND($M556,IF($J556&lt;=DATE(身障定額檢核總表!$F$7,身障定額檢核總表!$F$8,1),1,0)),1,0)</f>
        <v>0</v>
      </c>
      <c r="Q556" s="19">
        <f t="shared" si="7"/>
        <v>0</v>
      </c>
      <c r="R556" s="19">
        <f>IF(AND($Q556,OR(IF($G556="3.重度",1,0),IF($G556="4.極重度",1,0)),IF($K556="全時",1,0),IF($L556&gt;=基本工資設定!$B$2,1,0)),1,0)</f>
        <v>0</v>
      </c>
      <c r="S556" s="19">
        <f>IF(AND($Q556,OR(IF($G556="3.重度",1,0),IF($G556="4.極重度",1,0)),IF($K556="全時",1,0),IF(基本工資設定!$B$2&gt;$L556,1,0)),1,0)</f>
        <v>0</v>
      </c>
      <c r="T556" s="19">
        <f>IF(AND($Q556,OR(IF($G556="3.重度",1,0),IF($G556="4.極重度",1,0)),IF($K556="部分工時",1,0),IF($L556&gt;=基本工資設定!$B$2,1,0)),1,0)</f>
        <v>0</v>
      </c>
      <c r="U556" s="19">
        <f>IF(AND($Q556,OR(IF($G556="3.重度",1,0),IF($G556="4.極重度",1,0)),IF($K556="部分工時",1,0),IF(AND(基本工資設定!$B$2&gt;$L556,$L556&gt;=基本工資設定!$B$3),1,0)),1,0)</f>
        <v>0</v>
      </c>
      <c r="V556" s="19">
        <f>IF(AND($Q556,OR(IF($G556="3.重度",1,0),IF($G556="4.極重度",1,0)),IF($K556="部分工時",1,0),IF(基本工資設定!$B$3&gt;$L556,1,0)),1,0)</f>
        <v>0</v>
      </c>
      <c r="W556" s="19">
        <f>IF(AND($Q556,OR(IF($G556="1.輕度",1,0),IF($G556="2.中度",1,0)),IF($K556="全時",1,0),IF($L556&gt;=基本工資設定!$B$2,1,0)),1,0)</f>
        <v>0</v>
      </c>
      <c r="X556" s="19">
        <f>IF(AND($Q556,OR(IF($G556="1.輕度",1,0),IF($G556="2.中度",1,0)),IF($K556="全時",1,0),IF(基本工資設定!$B$2&gt;$L556,1,0)),1,0)</f>
        <v>0</v>
      </c>
      <c r="Y556" s="19">
        <f>IF(AND($Q556,OR(IF($G556="1.輕度",1,0),IF($G556="2.中度",1,0)),IF($K556="部分工時",1,0),IF($L556&gt;=基本工資設定!$B$2,1,0)),1,0)</f>
        <v>0</v>
      </c>
      <c r="Z556" s="19">
        <f>IF(AND($Q556,OR(IF($G556="1.輕度",1,0),IF($G556="2.中度",1,0)),IF($K556="部分工時",1,0),IF(AND(基本工資設定!$B$2&gt;$L556,$L556&gt;=基本工資設定!$B$3),1,0)),1,0)</f>
        <v>0</v>
      </c>
      <c r="AA556" s="19">
        <f>IF(AND($Q556,OR(IF($G556="1.輕度",1,0),IF($G556="2.中度",1,0)),IF($K556="部分工時",1,0),IF(基本工資設定!$B$3&gt;$L556,1,0)),1,0)</f>
        <v>0</v>
      </c>
    </row>
    <row r="557" spans="1:27" ht="14.25">
      <c r="A557" s="19">
        <f t="shared" si="8"/>
        <v>555</v>
      </c>
      <c r="B557" s="8"/>
      <c r="C557" s="8"/>
      <c r="D557" s="9"/>
      <c r="E557" s="8"/>
      <c r="F557" s="8"/>
      <c r="G557" s="8"/>
      <c r="H557" s="9"/>
      <c r="I557" s="9"/>
      <c r="J557" s="9"/>
      <c r="K557" s="8"/>
      <c r="L557" s="10"/>
      <c r="M557" s="19" t="b">
        <f t="shared" si="6"/>
        <v>0</v>
      </c>
      <c r="N557" s="19">
        <f>IF(AND($M557,IF($H557&lt;=DATE(身障定額檢核總表!$F$7,身障定額檢核總表!$F$8,1),1,0)),1,0)</f>
        <v>0</v>
      </c>
      <c r="O557" s="19">
        <f>IF(AND(ISBLANK($I557),$M557),1,IF($E557="1.公保",
IF($I557&gt;DATE(身障定額檢核總表!$F$7,身障定額檢核總表!$F$8,1),1,0),
IF($I557&gt;=DATE(身障定額檢核總表!$F$7,身障定額檢核總表!$F$8,1),1,0)))</f>
        <v>0</v>
      </c>
      <c r="P557" s="19">
        <f>IF(AND($M557,IF($J557&lt;=DATE(身障定額檢核總表!$F$7,身障定額檢核總表!$F$8,1),1,0)),1,0)</f>
        <v>0</v>
      </c>
      <c r="Q557" s="19">
        <f t="shared" si="7"/>
        <v>0</v>
      </c>
      <c r="R557" s="19">
        <f>IF(AND($Q557,OR(IF($G557="3.重度",1,0),IF($G557="4.極重度",1,0)),IF($K557="全時",1,0),IF($L557&gt;=基本工資設定!$B$2,1,0)),1,0)</f>
        <v>0</v>
      </c>
      <c r="S557" s="19">
        <f>IF(AND($Q557,OR(IF($G557="3.重度",1,0),IF($G557="4.極重度",1,0)),IF($K557="全時",1,0),IF(基本工資設定!$B$2&gt;$L557,1,0)),1,0)</f>
        <v>0</v>
      </c>
      <c r="T557" s="19">
        <f>IF(AND($Q557,OR(IF($G557="3.重度",1,0),IF($G557="4.極重度",1,0)),IF($K557="部分工時",1,0),IF($L557&gt;=基本工資設定!$B$2,1,0)),1,0)</f>
        <v>0</v>
      </c>
      <c r="U557" s="19">
        <f>IF(AND($Q557,OR(IF($G557="3.重度",1,0),IF($G557="4.極重度",1,0)),IF($K557="部分工時",1,0),IF(AND(基本工資設定!$B$2&gt;$L557,$L557&gt;=基本工資設定!$B$3),1,0)),1,0)</f>
        <v>0</v>
      </c>
      <c r="V557" s="19">
        <f>IF(AND($Q557,OR(IF($G557="3.重度",1,0),IF($G557="4.極重度",1,0)),IF($K557="部分工時",1,0),IF(基本工資設定!$B$3&gt;$L557,1,0)),1,0)</f>
        <v>0</v>
      </c>
      <c r="W557" s="19">
        <f>IF(AND($Q557,OR(IF($G557="1.輕度",1,0),IF($G557="2.中度",1,0)),IF($K557="全時",1,0),IF($L557&gt;=基本工資設定!$B$2,1,0)),1,0)</f>
        <v>0</v>
      </c>
      <c r="X557" s="19">
        <f>IF(AND($Q557,OR(IF($G557="1.輕度",1,0),IF($G557="2.中度",1,0)),IF($K557="全時",1,0),IF(基本工資設定!$B$2&gt;$L557,1,0)),1,0)</f>
        <v>0</v>
      </c>
      <c r="Y557" s="19">
        <f>IF(AND($Q557,OR(IF($G557="1.輕度",1,0),IF($G557="2.中度",1,0)),IF($K557="部分工時",1,0),IF($L557&gt;=基本工資設定!$B$2,1,0)),1,0)</f>
        <v>0</v>
      </c>
      <c r="Z557" s="19">
        <f>IF(AND($Q557,OR(IF($G557="1.輕度",1,0),IF($G557="2.中度",1,0)),IF($K557="部分工時",1,0),IF(AND(基本工資設定!$B$2&gt;$L557,$L557&gt;=基本工資設定!$B$3),1,0)),1,0)</f>
        <v>0</v>
      </c>
      <c r="AA557" s="19">
        <f>IF(AND($Q557,OR(IF($G557="1.輕度",1,0),IF($G557="2.中度",1,0)),IF($K557="部分工時",1,0),IF(基本工資設定!$B$3&gt;$L557,1,0)),1,0)</f>
        <v>0</v>
      </c>
    </row>
    <row r="558" spans="1:27" ht="14.25">
      <c r="A558" s="19">
        <f t="shared" si="8"/>
        <v>556</v>
      </c>
      <c r="B558" s="8"/>
      <c r="C558" s="8"/>
      <c r="D558" s="9"/>
      <c r="E558" s="8"/>
      <c r="F558" s="8"/>
      <c r="G558" s="8"/>
      <c r="H558" s="9"/>
      <c r="I558" s="9"/>
      <c r="J558" s="9"/>
      <c r="K558" s="8"/>
      <c r="L558" s="10"/>
      <c r="M558" s="19" t="b">
        <f t="shared" si="6"/>
        <v>0</v>
      </c>
      <c r="N558" s="19">
        <f>IF(AND($M558,IF($H558&lt;=DATE(身障定額檢核總表!$F$7,身障定額檢核總表!$F$8,1),1,0)),1,0)</f>
        <v>0</v>
      </c>
      <c r="O558" s="19">
        <f>IF(AND(ISBLANK($I558),$M558),1,IF($E558="1.公保",
IF($I558&gt;DATE(身障定額檢核總表!$F$7,身障定額檢核總表!$F$8,1),1,0),
IF($I558&gt;=DATE(身障定額檢核總表!$F$7,身障定額檢核總表!$F$8,1),1,0)))</f>
        <v>0</v>
      </c>
      <c r="P558" s="19">
        <f>IF(AND($M558,IF($J558&lt;=DATE(身障定額檢核總表!$F$7,身障定額檢核總表!$F$8,1),1,0)),1,0)</f>
        <v>0</v>
      </c>
      <c r="Q558" s="19">
        <f t="shared" si="7"/>
        <v>0</v>
      </c>
      <c r="R558" s="19">
        <f>IF(AND($Q558,OR(IF($G558="3.重度",1,0),IF($G558="4.極重度",1,0)),IF($K558="全時",1,0),IF($L558&gt;=基本工資設定!$B$2,1,0)),1,0)</f>
        <v>0</v>
      </c>
      <c r="S558" s="19">
        <f>IF(AND($Q558,OR(IF($G558="3.重度",1,0),IF($G558="4.極重度",1,0)),IF($K558="全時",1,0),IF(基本工資設定!$B$2&gt;$L558,1,0)),1,0)</f>
        <v>0</v>
      </c>
      <c r="T558" s="19">
        <f>IF(AND($Q558,OR(IF($G558="3.重度",1,0),IF($G558="4.極重度",1,0)),IF($K558="部分工時",1,0),IF($L558&gt;=基本工資設定!$B$2,1,0)),1,0)</f>
        <v>0</v>
      </c>
      <c r="U558" s="19">
        <f>IF(AND($Q558,OR(IF($G558="3.重度",1,0),IF($G558="4.極重度",1,0)),IF($K558="部分工時",1,0),IF(AND(基本工資設定!$B$2&gt;$L558,$L558&gt;=基本工資設定!$B$3),1,0)),1,0)</f>
        <v>0</v>
      </c>
      <c r="V558" s="19">
        <f>IF(AND($Q558,OR(IF($G558="3.重度",1,0),IF($G558="4.極重度",1,0)),IF($K558="部分工時",1,0),IF(基本工資設定!$B$3&gt;$L558,1,0)),1,0)</f>
        <v>0</v>
      </c>
      <c r="W558" s="19">
        <f>IF(AND($Q558,OR(IF($G558="1.輕度",1,0),IF($G558="2.中度",1,0)),IF($K558="全時",1,0),IF($L558&gt;=基本工資設定!$B$2,1,0)),1,0)</f>
        <v>0</v>
      </c>
      <c r="X558" s="19">
        <f>IF(AND($Q558,OR(IF($G558="1.輕度",1,0),IF($G558="2.中度",1,0)),IF($K558="全時",1,0),IF(基本工資設定!$B$2&gt;$L558,1,0)),1,0)</f>
        <v>0</v>
      </c>
      <c r="Y558" s="19">
        <f>IF(AND($Q558,OR(IF($G558="1.輕度",1,0),IF($G558="2.中度",1,0)),IF($K558="部分工時",1,0),IF($L558&gt;=基本工資設定!$B$2,1,0)),1,0)</f>
        <v>0</v>
      </c>
      <c r="Z558" s="19">
        <f>IF(AND($Q558,OR(IF($G558="1.輕度",1,0),IF($G558="2.中度",1,0)),IF($K558="部分工時",1,0),IF(AND(基本工資設定!$B$2&gt;$L558,$L558&gt;=基本工資設定!$B$3),1,0)),1,0)</f>
        <v>0</v>
      </c>
      <c r="AA558" s="19">
        <f>IF(AND($Q558,OR(IF($G558="1.輕度",1,0),IF($G558="2.中度",1,0)),IF($K558="部分工時",1,0),IF(基本工資設定!$B$3&gt;$L558,1,0)),1,0)</f>
        <v>0</v>
      </c>
    </row>
    <row r="559" spans="1:27" ht="14.25">
      <c r="A559" s="19">
        <f t="shared" si="8"/>
        <v>557</v>
      </c>
      <c r="B559" s="8"/>
      <c r="C559" s="8"/>
      <c r="D559" s="9"/>
      <c r="E559" s="8"/>
      <c r="F559" s="8"/>
      <c r="G559" s="8"/>
      <c r="H559" s="9"/>
      <c r="I559" s="9"/>
      <c r="J559" s="9"/>
      <c r="K559" s="8"/>
      <c r="L559" s="10"/>
      <c r="M559" s="19" t="b">
        <f t="shared" si="6"/>
        <v>0</v>
      </c>
      <c r="N559" s="19">
        <f>IF(AND($M559,IF($H559&lt;=DATE(身障定額檢核總表!$F$7,身障定額檢核總表!$F$8,1),1,0)),1,0)</f>
        <v>0</v>
      </c>
      <c r="O559" s="19">
        <f>IF(AND(ISBLANK($I559),$M559),1,IF($E559="1.公保",
IF($I559&gt;DATE(身障定額檢核總表!$F$7,身障定額檢核總表!$F$8,1),1,0),
IF($I559&gt;=DATE(身障定額檢核總表!$F$7,身障定額檢核總表!$F$8,1),1,0)))</f>
        <v>0</v>
      </c>
      <c r="P559" s="19">
        <f>IF(AND($M559,IF($J559&lt;=DATE(身障定額檢核總表!$F$7,身障定額檢核總表!$F$8,1),1,0)),1,0)</f>
        <v>0</v>
      </c>
      <c r="Q559" s="19">
        <f t="shared" si="7"/>
        <v>0</v>
      </c>
      <c r="R559" s="19">
        <f>IF(AND($Q559,OR(IF($G559="3.重度",1,0),IF($G559="4.極重度",1,0)),IF($K559="全時",1,0),IF($L559&gt;=基本工資設定!$B$2,1,0)),1,0)</f>
        <v>0</v>
      </c>
      <c r="S559" s="19">
        <f>IF(AND($Q559,OR(IF($G559="3.重度",1,0),IF($G559="4.極重度",1,0)),IF($K559="全時",1,0),IF(基本工資設定!$B$2&gt;$L559,1,0)),1,0)</f>
        <v>0</v>
      </c>
      <c r="T559" s="19">
        <f>IF(AND($Q559,OR(IF($G559="3.重度",1,0),IF($G559="4.極重度",1,0)),IF($K559="部分工時",1,0),IF($L559&gt;=基本工資設定!$B$2,1,0)),1,0)</f>
        <v>0</v>
      </c>
      <c r="U559" s="19">
        <f>IF(AND($Q559,OR(IF($G559="3.重度",1,0),IF($G559="4.極重度",1,0)),IF($K559="部分工時",1,0),IF(AND(基本工資設定!$B$2&gt;$L559,$L559&gt;=基本工資設定!$B$3),1,0)),1,0)</f>
        <v>0</v>
      </c>
      <c r="V559" s="19">
        <f>IF(AND($Q559,OR(IF($G559="3.重度",1,0),IF($G559="4.極重度",1,0)),IF($K559="部分工時",1,0),IF(基本工資設定!$B$3&gt;$L559,1,0)),1,0)</f>
        <v>0</v>
      </c>
      <c r="W559" s="19">
        <f>IF(AND($Q559,OR(IF($G559="1.輕度",1,0),IF($G559="2.中度",1,0)),IF($K559="全時",1,0),IF($L559&gt;=基本工資設定!$B$2,1,0)),1,0)</f>
        <v>0</v>
      </c>
      <c r="X559" s="19">
        <f>IF(AND($Q559,OR(IF($G559="1.輕度",1,0),IF($G559="2.中度",1,0)),IF($K559="全時",1,0),IF(基本工資設定!$B$2&gt;$L559,1,0)),1,0)</f>
        <v>0</v>
      </c>
      <c r="Y559" s="19">
        <f>IF(AND($Q559,OR(IF($G559="1.輕度",1,0),IF($G559="2.中度",1,0)),IF($K559="部分工時",1,0),IF($L559&gt;=基本工資設定!$B$2,1,0)),1,0)</f>
        <v>0</v>
      </c>
      <c r="Z559" s="19">
        <f>IF(AND($Q559,OR(IF($G559="1.輕度",1,0),IF($G559="2.中度",1,0)),IF($K559="部分工時",1,0),IF(AND(基本工資設定!$B$2&gt;$L559,$L559&gt;=基本工資設定!$B$3),1,0)),1,0)</f>
        <v>0</v>
      </c>
      <c r="AA559" s="19">
        <f>IF(AND($Q559,OR(IF($G559="1.輕度",1,0),IF($G559="2.中度",1,0)),IF($K559="部分工時",1,0),IF(基本工資設定!$B$3&gt;$L559,1,0)),1,0)</f>
        <v>0</v>
      </c>
    </row>
    <row r="560" spans="1:27" ht="14.25">
      <c r="A560" s="19">
        <f t="shared" si="8"/>
        <v>558</v>
      </c>
      <c r="B560" s="8"/>
      <c r="C560" s="8"/>
      <c r="D560" s="9"/>
      <c r="E560" s="8"/>
      <c r="F560" s="8"/>
      <c r="G560" s="8"/>
      <c r="H560" s="9"/>
      <c r="I560" s="9"/>
      <c r="J560" s="9"/>
      <c r="K560" s="8"/>
      <c r="L560" s="10"/>
      <c r="M560" s="19" t="b">
        <f t="shared" si="6"/>
        <v>0</v>
      </c>
      <c r="N560" s="19">
        <f>IF(AND($M560,IF($H560&lt;=DATE(身障定額檢核總表!$F$7,身障定額檢核總表!$F$8,1),1,0)),1,0)</f>
        <v>0</v>
      </c>
      <c r="O560" s="19">
        <f>IF(AND(ISBLANK($I560),$M560),1,IF($E560="1.公保",
IF($I560&gt;DATE(身障定額檢核總表!$F$7,身障定額檢核總表!$F$8,1),1,0),
IF($I560&gt;=DATE(身障定額檢核總表!$F$7,身障定額檢核總表!$F$8,1),1,0)))</f>
        <v>0</v>
      </c>
      <c r="P560" s="19">
        <f>IF(AND($M560,IF($J560&lt;=DATE(身障定額檢核總表!$F$7,身障定額檢核總表!$F$8,1),1,0)),1,0)</f>
        <v>0</v>
      </c>
      <c r="Q560" s="19">
        <f t="shared" si="7"/>
        <v>0</v>
      </c>
      <c r="R560" s="19">
        <f>IF(AND($Q560,OR(IF($G560="3.重度",1,0),IF($G560="4.極重度",1,0)),IF($K560="全時",1,0),IF($L560&gt;=基本工資設定!$B$2,1,0)),1,0)</f>
        <v>0</v>
      </c>
      <c r="S560" s="19">
        <f>IF(AND($Q560,OR(IF($G560="3.重度",1,0),IF($G560="4.極重度",1,0)),IF($K560="全時",1,0),IF(基本工資設定!$B$2&gt;$L560,1,0)),1,0)</f>
        <v>0</v>
      </c>
      <c r="T560" s="19">
        <f>IF(AND($Q560,OR(IF($G560="3.重度",1,0),IF($G560="4.極重度",1,0)),IF($K560="部分工時",1,0),IF($L560&gt;=基本工資設定!$B$2,1,0)),1,0)</f>
        <v>0</v>
      </c>
      <c r="U560" s="19">
        <f>IF(AND($Q560,OR(IF($G560="3.重度",1,0),IF($G560="4.極重度",1,0)),IF($K560="部分工時",1,0),IF(AND(基本工資設定!$B$2&gt;$L560,$L560&gt;=基本工資設定!$B$3),1,0)),1,0)</f>
        <v>0</v>
      </c>
      <c r="V560" s="19">
        <f>IF(AND($Q560,OR(IF($G560="3.重度",1,0),IF($G560="4.極重度",1,0)),IF($K560="部分工時",1,0),IF(基本工資設定!$B$3&gt;$L560,1,0)),1,0)</f>
        <v>0</v>
      </c>
      <c r="W560" s="19">
        <f>IF(AND($Q560,OR(IF($G560="1.輕度",1,0),IF($G560="2.中度",1,0)),IF($K560="全時",1,0),IF($L560&gt;=基本工資設定!$B$2,1,0)),1,0)</f>
        <v>0</v>
      </c>
      <c r="X560" s="19">
        <f>IF(AND($Q560,OR(IF($G560="1.輕度",1,0),IF($G560="2.中度",1,0)),IF($K560="全時",1,0),IF(基本工資設定!$B$2&gt;$L560,1,0)),1,0)</f>
        <v>0</v>
      </c>
      <c r="Y560" s="19">
        <f>IF(AND($Q560,OR(IF($G560="1.輕度",1,0),IF($G560="2.中度",1,0)),IF($K560="部分工時",1,0),IF($L560&gt;=基本工資設定!$B$2,1,0)),1,0)</f>
        <v>0</v>
      </c>
      <c r="Z560" s="19">
        <f>IF(AND($Q560,OR(IF($G560="1.輕度",1,0),IF($G560="2.中度",1,0)),IF($K560="部分工時",1,0),IF(AND(基本工資設定!$B$2&gt;$L560,$L560&gt;=基本工資設定!$B$3),1,0)),1,0)</f>
        <v>0</v>
      </c>
      <c r="AA560" s="19">
        <f>IF(AND($Q560,OR(IF($G560="1.輕度",1,0),IF($G560="2.中度",1,0)),IF($K560="部分工時",1,0),IF(基本工資設定!$B$3&gt;$L560,1,0)),1,0)</f>
        <v>0</v>
      </c>
    </row>
    <row r="561" spans="1:27" ht="14.25">
      <c r="A561" s="19">
        <f t="shared" si="8"/>
        <v>559</v>
      </c>
      <c r="B561" s="8"/>
      <c r="C561" s="8"/>
      <c r="D561" s="9"/>
      <c r="E561" s="8"/>
      <c r="F561" s="8"/>
      <c r="G561" s="8"/>
      <c r="H561" s="9"/>
      <c r="I561" s="9"/>
      <c r="J561" s="9"/>
      <c r="K561" s="8"/>
      <c r="L561" s="10"/>
      <c r="M561" s="19" t="b">
        <f t="shared" si="6"/>
        <v>0</v>
      </c>
      <c r="N561" s="19">
        <f>IF(AND($M561,IF($H561&lt;=DATE(身障定額檢核總表!$F$7,身障定額檢核總表!$F$8,1),1,0)),1,0)</f>
        <v>0</v>
      </c>
      <c r="O561" s="19">
        <f>IF(AND(ISBLANK($I561),$M561),1,IF($E561="1.公保",
IF($I561&gt;DATE(身障定額檢核總表!$F$7,身障定額檢核總表!$F$8,1),1,0),
IF($I561&gt;=DATE(身障定額檢核總表!$F$7,身障定額檢核總表!$F$8,1),1,0)))</f>
        <v>0</v>
      </c>
      <c r="P561" s="19">
        <f>IF(AND($M561,IF($J561&lt;=DATE(身障定額檢核總表!$F$7,身障定額檢核總表!$F$8,1),1,0)),1,0)</f>
        <v>0</v>
      </c>
      <c r="Q561" s="19">
        <f t="shared" si="7"/>
        <v>0</v>
      </c>
      <c r="R561" s="19">
        <f>IF(AND($Q561,OR(IF($G561="3.重度",1,0),IF($G561="4.極重度",1,0)),IF($K561="全時",1,0),IF($L561&gt;=基本工資設定!$B$2,1,0)),1,0)</f>
        <v>0</v>
      </c>
      <c r="S561" s="19">
        <f>IF(AND($Q561,OR(IF($G561="3.重度",1,0),IF($G561="4.極重度",1,0)),IF($K561="全時",1,0),IF(基本工資設定!$B$2&gt;$L561,1,0)),1,0)</f>
        <v>0</v>
      </c>
      <c r="T561" s="19">
        <f>IF(AND($Q561,OR(IF($G561="3.重度",1,0),IF($G561="4.極重度",1,0)),IF($K561="部分工時",1,0),IF($L561&gt;=基本工資設定!$B$2,1,0)),1,0)</f>
        <v>0</v>
      </c>
      <c r="U561" s="19">
        <f>IF(AND($Q561,OR(IF($G561="3.重度",1,0),IF($G561="4.極重度",1,0)),IF($K561="部分工時",1,0),IF(AND(基本工資設定!$B$2&gt;$L561,$L561&gt;=基本工資設定!$B$3),1,0)),1,0)</f>
        <v>0</v>
      </c>
      <c r="V561" s="19">
        <f>IF(AND($Q561,OR(IF($G561="3.重度",1,0),IF($G561="4.極重度",1,0)),IF($K561="部分工時",1,0),IF(基本工資設定!$B$3&gt;$L561,1,0)),1,0)</f>
        <v>0</v>
      </c>
      <c r="W561" s="19">
        <f>IF(AND($Q561,OR(IF($G561="1.輕度",1,0),IF($G561="2.中度",1,0)),IF($K561="全時",1,0),IF($L561&gt;=基本工資設定!$B$2,1,0)),1,0)</f>
        <v>0</v>
      </c>
      <c r="X561" s="19">
        <f>IF(AND($Q561,OR(IF($G561="1.輕度",1,0),IF($G561="2.中度",1,0)),IF($K561="全時",1,0),IF(基本工資設定!$B$2&gt;$L561,1,0)),1,0)</f>
        <v>0</v>
      </c>
      <c r="Y561" s="19">
        <f>IF(AND($Q561,OR(IF($G561="1.輕度",1,0),IF($G561="2.中度",1,0)),IF($K561="部分工時",1,0),IF($L561&gt;=基本工資設定!$B$2,1,0)),1,0)</f>
        <v>0</v>
      </c>
      <c r="Z561" s="19">
        <f>IF(AND($Q561,OR(IF($G561="1.輕度",1,0),IF($G561="2.中度",1,0)),IF($K561="部分工時",1,0),IF(AND(基本工資設定!$B$2&gt;$L561,$L561&gt;=基本工資設定!$B$3),1,0)),1,0)</f>
        <v>0</v>
      </c>
      <c r="AA561" s="19">
        <f>IF(AND($Q561,OR(IF($G561="1.輕度",1,0),IF($G561="2.中度",1,0)),IF($K561="部分工時",1,0),IF(基本工資設定!$B$3&gt;$L561,1,0)),1,0)</f>
        <v>0</v>
      </c>
    </row>
    <row r="562" spans="1:27" ht="14.25">
      <c r="A562" s="19">
        <f t="shared" si="8"/>
        <v>560</v>
      </c>
      <c r="B562" s="8"/>
      <c r="C562" s="8"/>
      <c r="D562" s="9"/>
      <c r="E562" s="8"/>
      <c r="F562" s="8"/>
      <c r="G562" s="8"/>
      <c r="H562" s="9"/>
      <c r="I562" s="9"/>
      <c r="J562" s="9"/>
      <c r="K562" s="8"/>
      <c r="L562" s="10"/>
      <c r="M562" s="19" t="b">
        <f t="shared" si="6"/>
        <v>0</v>
      </c>
      <c r="N562" s="19">
        <f>IF(AND($M562,IF($H562&lt;=DATE(身障定額檢核總表!$F$7,身障定額檢核總表!$F$8,1),1,0)),1,0)</f>
        <v>0</v>
      </c>
      <c r="O562" s="19">
        <f>IF(AND(ISBLANK($I562),$M562),1,IF($E562="1.公保",
IF($I562&gt;DATE(身障定額檢核總表!$F$7,身障定額檢核總表!$F$8,1),1,0),
IF($I562&gt;=DATE(身障定額檢核總表!$F$7,身障定額檢核總表!$F$8,1),1,0)))</f>
        <v>0</v>
      </c>
      <c r="P562" s="19">
        <f>IF(AND($M562,IF($J562&lt;=DATE(身障定額檢核總表!$F$7,身障定額檢核總表!$F$8,1),1,0)),1,0)</f>
        <v>0</v>
      </c>
      <c r="Q562" s="19">
        <f t="shared" si="7"/>
        <v>0</v>
      </c>
      <c r="R562" s="19">
        <f>IF(AND($Q562,OR(IF($G562="3.重度",1,0),IF($G562="4.極重度",1,0)),IF($K562="全時",1,0),IF($L562&gt;=基本工資設定!$B$2,1,0)),1,0)</f>
        <v>0</v>
      </c>
      <c r="S562" s="19">
        <f>IF(AND($Q562,OR(IF($G562="3.重度",1,0),IF($G562="4.極重度",1,0)),IF($K562="全時",1,0),IF(基本工資設定!$B$2&gt;$L562,1,0)),1,0)</f>
        <v>0</v>
      </c>
      <c r="T562" s="19">
        <f>IF(AND($Q562,OR(IF($G562="3.重度",1,0),IF($G562="4.極重度",1,0)),IF($K562="部分工時",1,0),IF($L562&gt;=基本工資設定!$B$2,1,0)),1,0)</f>
        <v>0</v>
      </c>
      <c r="U562" s="19">
        <f>IF(AND($Q562,OR(IF($G562="3.重度",1,0),IF($G562="4.極重度",1,0)),IF($K562="部分工時",1,0),IF(AND(基本工資設定!$B$2&gt;$L562,$L562&gt;=基本工資設定!$B$3),1,0)),1,0)</f>
        <v>0</v>
      </c>
      <c r="V562" s="19">
        <f>IF(AND($Q562,OR(IF($G562="3.重度",1,0),IF($G562="4.極重度",1,0)),IF($K562="部分工時",1,0),IF(基本工資設定!$B$3&gt;$L562,1,0)),1,0)</f>
        <v>0</v>
      </c>
      <c r="W562" s="19">
        <f>IF(AND($Q562,OR(IF($G562="1.輕度",1,0),IF($G562="2.中度",1,0)),IF($K562="全時",1,0),IF($L562&gt;=基本工資設定!$B$2,1,0)),1,0)</f>
        <v>0</v>
      </c>
      <c r="X562" s="19">
        <f>IF(AND($Q562,OR(IF($G562="1.輕度",1,0),IF($G562="2.中度",1,0)),IF($K562="全時",1,0),IF(基本工資設定!$B$2&gt;$L562,1,0)),1,0)</f>
        <v>0</v>
      </c>
      <c r="Y562" s="19">
        <f>IF(AND($Q562,OR(IF($G562="1.輕度",1,0),IF($G562="2.中度",1,0)),IF($K562="部分工時",1,0),IF($L562&gt;=基本工資設定!$B$2,1,0)),1,0)</f>
        <v>0</v>
      </c>
      <c r="Z562" s="19">
        <f>IF(AND($Q562,OR(IF($G562="1.輕度",1,0),IF($G562="2.中度",1,0)),IF($K562="部分工時",1,0),IF(AND(基本工資設定!$B$2&gt;$L562,$L562&gt;=基本工資設定!$B$3),1,0)),1,0)</f>
        <v>0</v>
      </c>
      <c r="AA562" s="19">
        <f>IF(AND($Q562,OR(IF($G562="1.輕度",1,0),IF($G562="2.中度",1,0)),IF($K562="部分工時",1,0),IF(基本工資設定!$B$3&gt;$L562,1,0)),1,0)</f>
        <v>0</v>
      </c>
    </row>
    <row r="563" spans="1:27" ht="14.25">
      <c r="A563" s="19">
        <f t="shared" si="8"/>
        <v>561</v>
      </c>
      <c r="B563" s="8"/>
      <c r="C563" s="8"/>
      <c r="D563" s="9"/>
      <c r="E563" s="8"/>
      <c r="F563" s="8"/>
      <c r="G563" s="8"/>
      <c r="H563" s="9"/>
      <c r="I563" s="9"/>
      <c r="J563" s="9"/>
      <c r="K563" s="8"/>
      <c r="L563" s="10"/>
      <c r="M563" s="19" t="b">
        <f t="shared" si="6"/>
        <v>0</v>
      </c>
      <c r="N563" s="19">
        <f>IF(AND($M563,IF($H563&lt;=DATE(身障定額檢核總表!$F$7,身障定額檢核總表!$F$8,1),1,0)),1,0)</f>
        <v>0</v>
      </c>
      <c r="O563" s="19">
        <f>IF(AND(ISBLANK($I563),$M563),1,IF($E563="1.公保",
IF($I563&gt;DATE(身障定額檢核總表!$F$7,身障定額檢核總表!$F$8,1),1,0),
IF($I563&gt;=DATE(身障定額檢核總表!$F$7,身障定額檢核總表!$F$8,1),1,0)))</f>
        <v>0</v>
      </c>
      <c r="P563" s="19">
        <f>IF(AND($M563,IF($J563&lt;=DATE(身障定額檢核總表!$F$7,身障定額檢核總表!$F$8,1),1,0)),1,0)</f>
        <v>0</v>
      </c>
      <c r="Q563" s="19">
        <f t="shared" si="7"/>
        <v>0</v>
      </c>
      <c r="R563" s="19">
        <f>IF(AND($Q563,OR(IF($G563="3.重度",1,0),IF($G563="4.極重度",1,0)),IF($K563="全時",1,0),IF($L563&gt;=基本工資設定!$B$2,1,0)),1,0)</f>
        <v>0</v>
      </c>
      <c r="S563" s="19">
        <f>IF(AND($Q563,OR(IF($G563="3.重度",1,0),IF($G563="4.極重度",1,0)),IF($K563="全時",1,0),IF(基本工資設定!$B$2&gt;$L563,1,0)),1,0)</f>
        <v>0</v>
      </c>
      <c r="T563" s="19">
        <f>IF(AND($Q563,OR(IF($G563="3.重度",1,0),IF($G563="4.極重度",1,0)),IF($K563="部分工時",1,0),IF($L563&gt;=基本工資設定!$B$2,1,0)),1,0)</f>
        <v>0</v>
      </c>
      <c r="U563" s="19">
        <f>IF(AND($Q563,OR(IF($G563="3.重度",1,0),IF($G563="4.極重度",1,0)),IF($K563="部分工時",1,0),IF(AND(基本工資設定!$B$2&gt;$L563,$L563&gt;=基本工資設定!$B$3),1,0)),1,0)</f>
        <v>0</v>
      </c>
      <c r="V563" s="19">
        <f>IF(AND($Q563,OR(IF($G563="3.重度",1,0),IF($G563="4.極重度",1,0)),IF($K563="部分工時",1,0),IF(基本工資設定!$B$3&gt;$L563,1,0)),1,0)</f>
        <v>0</v>
      </c>
      <c r="W563" s="19">
        <f>IF(AND($Q563,OR(IF($G563="1.輕度",1,0),IF($G563="2.中度",1,0)),IF($K563="全時",1,0),IF($L563&gt;=基本工資設定!$B$2,1,0)),1,0)</f>
        <v>0</v>
      </c>
      <c r="X563" s="19">
        <f>IF(AND($Q563,OR(IF($G563="1.輕度",1,0),IF($G563="2.中度",1,0)),IF($K563="全時",1,0),IF(基本工資設定!$B$2&gt;$L563,1,0)),1,0)</f>
        <v>0</v>
      </c>
      <c r="Y563" s="19">
        <f>IF(AND($Q563,OR(IF($G563="1.輕度",1,0),IF($G563="2.中度",1,0)),IF($K563="部分工時",1,0),IF($L563&gt;=基本工資設定!$B$2,1,0)),1,0)</f>
        <v>0</v>
      </c>
      <c r="Z563" s="19">
        <f>IF(AND($Q563,OR(IF($G563="1.輕度",1,0),IF($G563="2.中度",1,0)),IF($K563="部分工時",1,0),IF(AND(基本工資設定!$B$2&gt;$L563,$L563&gt;=基本工資設定!$B$3),1,0)),1,0)</f>
        <v>0</v>
      </c>
      <c r="AA563" s="19">
        <f>IF(AND($Q563,OR(IF($G563="1.輕度",1,0),IF($G563="2.中度",1,0)),IF($K563="部分工時",1,0),IF(基本工資設定!$B$3&gt;$L563,1,0)),1,0)</f>
        <v>0</v>
      </c>
    </row>
    <row r="564" spans="1:27" ht="14.25">
      <c r="A564" s="19">
        <f t="shared" si="8"/>
        <v>562</v>
      </c>
      <c r="B564" s="8"/>
      <c r="C564" s="8"/>
      <c r="D564" s="9"/>
      <c r="E564" s="8"/>
      <c r="F564" s="8"/>
      <c r="G564" s="8"/>
      <c r="H564" s="9"/>
      <c r="I564" s="9"/>
      <c r="J564" s="9"/>
      <c r="K564" s="8"/>
      <c r="L564" s="10"/>
      <c r="M564" s="19" t="b">
        <f t="shared" si="6"/>
        <v>0</v>
      </c>
      <c r="N564" s="19">
        <f>IF(AND($M564,IF($H564&lt;=DATE(身障定額檢核總表!$F$7,身障定額檢核總表!$F$8,1),1,0)),1,0)</f>
        <v>0</v>
      </c>
      <c r="O564" s="19">
        <f>IF(AND(ISBLANK($I564),$M564),1,IF($E564="1.公保",
IF($I564&gt;DATE(身障定額檢核總表!$F$7,身障定額檢核總表!$F$8,1),1,0),
IF($I564&gt;=DATE(身障定額檢核總表!$F$7,身障定額檢核總表!$F$8,1),1,0)))</f>
        <v>0</v>
      </c>
      <c r="P564" s="19">
        <f>IF(AND($M564,IF($J564&lt;=DATE(身障定額檢核總表!$F$7,身障定額檢核總表!$F$8,1),1,0)),1,0)</f>
        <v>0</v>
      </c>
      <c r="Q564" s="19">
        <f t="shared" si="7"/>
        <v>0</v>
      </c>
      <c r="R564" s="19">
        <f>IF(AND($Q564,OR(IF($G564="3.重度",1,0),IF($G564="4.極重度",1,0)),IF($K564="全時",1,0),IF($L564&gt;=基本工資設定!$B$2,1,0)),1,0)</f>
        <v>0</v>
      </c>
      <c r="S564" s="19">
        <f>IF(AND($Q564,OR(IF($G564="3.重度",1,0),IF($G564="4.極重度",1,0)),IF($K564="全時",1,0),IF(基本工資設定!$B$2&gt;$L564,1,0)),1,0)</f>
        <v>0</v>
      </c>
      <c r="T564" s="19">
        <f>IF(AND($Q564,OR(IF($G564="3.重度",1,0),IF($G564="4.極重度",1,0)),IF($K564="部分工時",1,0),IF($L564&gt;=基本工資設定!$B$2,1,0)),1,0)</f>
        <v>0</v>
      </c>
      <c r="U564" s="19">
        <f>IF(AND($Q564,OR(IF($G564="3.重度",1,0),IF($G564="4.極重度",1,0)),IF($K564="部分工時",1,0),IF(AND(基本工資設定!$B$2&gt;$L564,$L564&gt;=基本工資設定!$B$3),1,0)),1,0)</f>
        <v>0</v>
      </c>
      <c r="V564" s="19">
        <f>IF(AND($Q564,OR(IF($G564="3.重度",1,0),IF($G564="4.極重度",1,0)),IF($K564="部分工時",1,0),IF(基本工資設定!$B$3&gt;$L564,1,0)),1,0)</f>
        <v>0</v>
      </c>
      <c r="W564" s="19">
        <f>IF(AND($Q564,OR(IF($G564="1.輕度",1,0),IF($G564="2.中度",1,0)),IF($K564="全時",1,0),IF($L564&gt;=基本工資設定!$B$2,1,0)),1,0)</f>
        <v>0</v>
      </c>
      <c r="X564" s="19">
        <f>IF(AND($Q564,OR(IF($G564="1.輕度",1,0),IF($G564="2.中度",1,0)),IF($K564="全時",1,0),IF(基本工資設定!$B$2&gt;$L564,1,0)),1,0)</f>
        <v>0</v>
      </c>
      <c r="Y564" s="19">
        <f>IF(AND($Q564,OR(IF($G564="1.輕度",1,0),IF($G564="2.中度",1,0)),IF($K564="部分工時",1,0),IF($L564&gt;=基本工資設定!$B$2,1,0)),1,0)</f>
        <v>0</v>
      </c>
      <c r="Z564" s="19">
        <f>IF(AND($Q564,OR(IF($G564="1.輕度",1,0),IF($G564="2.中度",1,0)),IF($K564="部分工時",1,0),IF(AND(基本工資設定!$B$2&gt;$L564,$L564&gt;=基本工資設定!$B$3),1,0)),1,0)</f>
        <v>0</v>
      </c>
      <c r="AA564" s="19">
        <f>IF(AND($Q564,OR(IF($G564="1.輕度",1,0),IF($G564="2.中度",1,0)),IF($K564="部分工時",1,0),IF(基本工資設定!$B$3&gt;$L564,1,0)),1,0)</f>
        <v>0</v>
      </c>
    </row>
    <row r="565" spans="1:27" ht="14.25">
      <c r="A565" s="19">
        <f t="shared" si="8"/>
        <v>563</v>
      </c>
      <c r="B565" s="8"/>
      <c r="C565" s="8"/>
      <c r="D565" s="9"/>
      <c r="E565" s="8"/>
      <c r="F565" s="8"/>
      <c r="G565" s="8"/>
      <c r="H565" s="9"/>
      <c r="I565" s="9"/>
      <c r="J565" s="9"/>
      <c r="K565" s="8"/>
      <c r="L565" s="10"/>
      <c r="M565" s="19" t="b">
        <f t="shared" si="6"/>
        <v>0</v>
      </c>
      <c r="N565" s="19">
        <f>IF(AND($M565,IF($H565&lt;=DATE(身障定額檢核總表!$F$7,身障定額檢核總表!$F$8,1),1,0)),1,0)</f>
        <v>0</v>
      </c>
      <c r="O565" s="19">
        <f>IF(AND(ISBLANK($I565),$M565),1,IF($E565="1.公保",
IF($I565&gt;DATE(身障定額檢核總表!$F$7,身障定額檢核總表!$F$8,1),1,0),
IF($I565&gt;=DATE(身障定額檢核總表!$F$7,身障定額檢核總表!$F$8,1),1,0)))</f>
        <v>0</v>
      </c>
      <c r="P565" s="19">
        <f>IF(AND($M565,IF($J565&lt;=DATE(身障定額檢核總表!$F$7,身障定額檢核總表!$F$8,1),1,0)),1,0)</f>
        <v>0</v>
      </c>
      <c r="Q565" s="19">
        <f t="shared" si="7"/>
        <v>0</v>
      </c>
      <c r="R565" s="19">
        <f>IF(AND($Q565,OR(IF($G565="3.重度",1,0),IF($G565="4.極重度",1,0)),IF($K565="全時",1,0),IF($L565&gt;=基本工資設定!$B$2,1,0)),1,0)</f>
        <v>0</v>
      </c>
      <c r="S565" s="19">
        <f>IF(AND($Q565,OR(IF($G565="3.重度",1,0),IF($G565="4.極重度",1,0)),IF($K565="全時",1,0),IF(基本工資設定!$B$2&gt;$L565,1,0)),1,0)</f>
        <v>0</v>
      </c>
      <c r="T565" s="19">
        <f>IF(AND($Q565,OR(IF($G565="3.重度",1,0),IF($G565="4.極重度",1,0)),IF($K565="部分工時",1,0),IF($L565&gt;=基本工資設定!$B$2,1,0)),1,0)</f>
        <v>0</v>
      </c>
      <c r="U565" s="19">
        <f>IF(AND($Q565,OR(IF($G565="3.重度",1,0),IF($G565="4.極重度",1,0)),IF($K565="部分工時",1,0),IF(AND(基本工資設定!$B$2&gt;$L565,$L565&gt;=基本工資設定!$B$3),1,0)),1,0)</f>
        <v>0</v>
      </c>
      <c r="V565" s="19">
        <f>IF(AND($Q565,OR(IF($G565="3.重度",1,0),IF($G565="4.極重度",1,0)),IF($K565="部分工時",1,0),IF(基本工資設定!$B$3&gt;$L565,1,0)),1,0)</f>
        <v>0</v>
      </c>
      <c r="W565" s="19">
        <f>IF(AND($Q565,OR(IF($G565="1.輕度",1,0),IF($G565="2.中度",1,0)),IF($K565="全時",1,0),IF($L565&gt;=基本工資設定!$B$2,1,0)),1,0)</f>
        <v>0</v>
      </c>
      <c r="X565" s="19">
        <f>IF(AND($Q565,OR(IF($G565="1.輕度",1,0),IF($G565="2.中度",1,0)),IF($K565="全時",1,0),IF(基本工資設定!$B$2&gt;$L565,1,0)),1,0)</f>
        <v>0</v>
      </c>
      <c r="Y565" s="19">
        <f>IF(AND($Q565,OR(IF($G565="1.輕度",1,0),IF($G565="2.中度",1,0)),IF($K565="部分工時",1,0),IF($L565&gt;=基本工資設定!$B$2,1,0)),1,0)</f>
        <v>0</v>
      </c>
      <c r="Z565" s="19">
        <f>IF(AND($Q565,OR(IF($G565="1.輕度",1,0),IF($G565="2.中度",1,0)),IF($K565="部分工時",1,0),IF(AND(基本工資設定!$B$2&gt;$L565,$L565&gt;=基本工資設定!$B$3),1,0)),1,0)</f>
        <v>0</v>
      </c>
      <c r="AA565" s="19">
        <f>IF(AND($Q565,OR(IF($G565="1.輕度",1,0),IF($G565="2.中度",1,0)),IF($K565="部分工時",1,0),IF(基本工資設定!$B$3&gt;$L565,1,0)),1,0)</f>
        <v>0</v>
      </c>
    </row>
    <row r="566" spans="1:27" ht="14.25">
      <c r="A566" s="19">
        <f t="shared" si="8"/>
        <v>564</v>
      </c>
      <c r="B566" s="8"/>
      <c r="C566" s="8"/>
      <c r="D566" s="9"/>
      <c r="E566" s="8"/>
      <c r="F566" s="8"/>
      <c r="G566" s="8"/>
      <c r="H566" s="9"/>
      <c r="I566" s="9"/>
      <c r="J566" s="9"/>
      <c r="K566" s="8"/>
      <c r="L566" s="10"/>
      <c r="M566" s="19" t="b">
        <f t="shared" si="6"/>
        <v>0</v>
      </c>
      <c r="N566" s="19">
        <f>IF(AND($M566,IF($H566&lt;=DATE(身障定額檢核總表!$F$7,身障定額檢核總表!$F$8,1),1,0)),1,0)</f>
        <v>0</v>
      </c>
      <c r="O566" s="19">
        <f>IF(AND(ISBLANK($I566),$M566),1,IF($E566="1.公保",
IF($I566&gt;DATE(身障定額檢核總表!$F$7,身障定額檢核總表!$F$8,1),1,0),
IF($I566&gt;=DATE(身障定額檢核總表!$F$7,身障定額檢核總表!$F$8,1),1,0)))</f>
        <v>0</v>
      </c>
      <c r="P566" s="19">
        <f>IF(AND($M566,IF($J566&lt;=DATE(身障定額檢核總表!$F$7,身障定額檢核總表!$F$8,1),1,0)),1,0)</f>
        <v>0</v>
      </c>
      <c r="Q566" s="19">
        <f t="shared" si="7"/>
        <v>0</v>
      </c>
      <c r="R566" s="19">
        <f>IF(AND($Q566,OR(IF($G566="3.重度",1,0),IF($G566="4.極重度",1,0)),IF($K566="全時",1,0),IF($L566&gt;=基本工資設定!$B$2,1,0)),1,0)</f>
        <v>0</v>
      </c>
      <c r="S566" s="19">
        <f>IF(AND($Q566,OR(IF($G566="3.重度",1,0),IF($G566="4.極重度",1,0)),IF($K566="全時",1,0),IF(基本工資設定!$B$2&gt;$L566,1,0)),1,0)</f>
        <v>0</v>
      </c>
      <c r="T566" s="19">
        <f>IF(AND($Q566,OR(IF($G566="3.重度",1,0),IF($G566="4.極重度",1,0)),IF($K566="部分工時",1,0),IF($L566&gt;=基本工資設定!$B$2,1,0)),1,0)</f>
        <v>0</v>
      </c>
      <c r="U566" s="19">
        <f>IF(AND($Q566,OR(IF($G566="3.重度",1,0),IF($G566="4.極重度",1,0)),IF($K566="部分工時",1,0),IF(AND(基本工資設定!$B$2&gt;$L566,$L566&gt;=基本工資設定!$B$3),1,0)),1,0)</f>
        <v>0</v>
      </c>
      <c r="V566" s="19">
        <f>IF(AND($Q566,OR(IF($G566="3.重度",1,0),IF($G566="4.極重度",1,0)),IF($K566="部分工時",1,0),IF(基本工資設定!$B$3&gt;$L566,1,0)),1,0)</f>
        <v>0</v>
      </c>
      <c r="W566" s="19">
        <f>IF(AND($Q566,OR(IF($G566="1.輕度",1,0),IF($G566="2.中度",1,0)),IF($K566="全時",1,0),IF($L566&gt;=基本工資設定!$B$2,1,0)),1,0)</f>
        <v>0</v>
      </c>
      <c r="X566" s="19">
        <f>IF(AND($Q566,OR(IF($G566="1.輕度",1,0),IF($G566="2.中度",1,0)),IF($K566="全時",1,0),IF(基本工資設定!$B$2&gt;$L566,1,0)),1,0)</f>
        <v>0</v>
      </c>
      <c r="Y566" s="19">
        <f>IF(AND($Q566,OR(IF($G566="1.輕度",1,0),IF($G566="2.中度",1,0)),IF($K566="部分工時",1,0),IF($L566&gt;=基本工資設定!$B$2,1,0)),1,0)</f>
        <v>0</v>
      </c>
      <c r="Z566" s="19">
        <f>IF(AND($Q566,OR(IF($G566="1.輕度",1,0),IF($G566="2.中度",1,0)),IF($K566="部分工時",1,0),IF(AND(基本工資設定!$B$2&gt;$L566,$L566&gt;=基本工資設定!$B$3),1,0)),1,0)</f>
        <v>0</v>
      </c>
      <c r="AA566" s="19">
        <f>IF(AND($Q566,OR(IF($G566="1.輕度",1,0),IF($G566="2.中度",1,0)),IF($K566="部分工時",1,0),IF(基本工資設定!$B$3&gt;$L566,1,0)),1,0)</f>
        <v>0</v>
      </c>
    </row>
    <row r="567" spans="1:27" ht="14.25">
      <c r="A567" s="19">
        <f t="shared" si="8"/>
        <v>565</v>
      </c>
      <c r="B567" s="8"/>
      <c r="C567" s="8"/>
      <c r="D567" s="9"/>
      <c r="E567" s="8"/>
      <c r="F567" s="8"/>
      <c r="G567" s="8"/>
      <c r="H567" s="9"/>
      <c r="I567" s="9"/>
      <c r="J567" s="9"/>
      <c r="K567" s="8"/>
      <c r="L567" s="10"/>
      <c r="M567" s="19" t="b">
        <f t="shared" si="6"/>
        <v>0</v>
      </c>
      <c r="N567" s="19">
        <f>IF(AND($M567,IF($H567&lt;=DATE(身障定額檢核總表!$F$7,身障定額檢核總表!$F$8,1),1,0)),1,0)</f>
        <v>0</v>
      </c>
      <c r="O567" s="19">
        <f>IF(AND(ISBLANK($I567),$M567),1,IF($E567="1.公保",
IF($I567&gt;DATE(身障定額檢核總表!$F$7,身障定額檢核總表!$F$8,1),1,0),
IF($I567&gt;=DATE(身障定額檢核總表!$F$7,身障定額檢核總表!$F$8,1),1,0)))</f>
        <v>0</v>
      </c>
      <c r="P567" s="19">
        <f>IF(AND($M567,IF($J567&lt;=DATE(身障定額檢核總表!$F$7,身障定額檢核總表!$F$8,1),1,0)),1,0)</f>
        <v>0</v>
      </c>
      <c r="Q567" s="19">
        <f t="shared" si="7"/>
        <v>0</v>
      </c>
      <c r="R567" s="19">
        <f>IF(AND($Q567,OR(IF($G567="3.重度",1,0),IF($G567="4.極重度",1,0)),IF($K567="全時",1,0),IF($L567&gt;=基本工資設定!$B$2,1,0)),1,0)</f>
        <v>0</v>
      </c>
      <c r="S567" s="19">
        <f>IF(AND($Q567,OR(IF($G567="3.重度",1,0),IF($G567="4.極重度",1,0)),IF($K567="全時",1,0),IF(基本工資設定!$B$2&gt;$L567,1,0)),1,0)</f>
        <v>0</v>
      </c>
      <c r="T567" s="19">
        <f>IF(AND($Q567,OR(IF($G567="3.重度",1,0),IF($G567="4.極重度",1,0)),IF($K567="部分工時",1,0),IF($L567&gt;=基本工資設定!$B$2,1,0)),1,0)</f>
        <v>0</v>
      </c>
      <c r="U567" s="19">
        <f>IF(AND($Q567,OR(IF($G567="3.重度",1,0),IF($G567="4.極重度",1,0)),IF($K567="部分工時",1,0),IF(AND(基本工資設定!$B$2&gt;$L567,$L567&gt;=基本工資設定!$B$3),1,0)),1,0)</f>
        <v>0</v>
      </c>
      <c r="V567" s="19">
        <f>IF(AND($Q567,OR(IF($G567="3.重度",1,0),IF($G567="4.極重度",1,0)),IF($K567="部分工時",1,0),IF(基本工資設定!$B$3&gt;$L567,1,0)),1,0)</f>
        <v>0</v>
      </c>
      <c r="W567" s="19">
        <f>IF(AND($Q567,OR(IF($G567="1.輕度",1,0),IF($G567="2.中度",1,0)),IF($K567="全時",1,0),IF($L567&gt;=基本工資設定!$B$2,1,0)),1,0)</f>
        <v>0</v>
      </c>
      <c r="X567" s="19">
        <f>IF(AND($Q567,OR(IF($G567="1.輕度",1,0),IF($G567="2.中度",1,0)),IF($K567="全時",1,0),IF(基本工資設定!$B$2&gt;$L567,1,0)),1,0)</f>
        <v>0</v>
      </c>
      <c r="Y567" s="19">
        <f>IF(AND($Q567,OR(IF($G567="1.輕度",1,0),IF($G567="2.中度",1,0)),IF($K567="部分工時",1,0),IF($L567&gt;=基本工資設定!$B$2,1,0)),1,0)</f>
        <v>0</v>
      </c>
      <c r="Z567" s="19">
        <f>IF(AND($Q567,OR(IF($G567="1.輕度",1,0),IF($G567="2.中度",1,0)),IF($K567="部分工時",1,0),IF(AND(基本工資設定!$B$2&gt;$L567,$L567&gt;=基本工資設定!$B$3),1,0)),1,0)</f>
        <v>0</v>
      </c>
      <c r="AA567" s="19">
        <f>IF(AND($Q567,OR(IF($G567="1.輕度",1,0),IF($G567="2.中度",1,0)),IF($K567="部分工時",1,0),IF(基本工資設定!$B$3&gt;$L567,1,0)),1,0)</f>
        <v>0</v>
      </c>
    </row>
    <row r="568" spans="1:27" ht="14.25">
      <c r="A568" s="19">
        <f t="shared" si="8"/>
        <v>566</v>
      </c>
      <c r="B568" s="8"/>
      <c r="C568" s="8"/>
      <c r="D568" s="9"/>
      <c r="E568" s="8"/>
      <c r="F568" s="8"/>
      <c r="G568" s="8"/>
      <c r="H568" s="9"/>
      <c r="I568" s="9"/>
      <c r="J568" s="9"/>
      <c r="K568" s="8"/>
      <c r="L568" s="10"/>
      <c r="M568" s="19" t="b">
        <f t="shared" si="6"/>
        <v>0</v>
      </c>
      <c r="N568" s="19">
        <f>IF(AND($M568,IF($H568&lt;=DATE(身障定額檢核總表!$F$7,身障定額檢核總表!$F$8,1),1,0)),1,0)</f>
        <v>0</v>
      </c>
      <c r="O568" s="19">
        <f>IF(AND(ISBLANK($I568),$M568),1,IF($E568="1.公保",
IF($I568&gt;DATE(身障定額檢核總表!$F$7,身障定額檢核總表!$F$8,1),1,0),
IF($I568&gt;=DATE(身障定額檢核總表!$F$7,身障定額檢核總表!$F$8,1),1,0)))</f>
        <v>0</v>
      </c>
      <c r="P568" s="19">
        <f>IF(AND($M568,IF($J568&lt;=DATE(身障定額檢核總表!$F$7,身障定額檢核總表!$F$8,1),1,0)),1,0)</f>
        <v>0</v>
      </c>
      <c r="Q568" s="19">
        <f t="shared" si="7"/>
        <v>0</v>
      </c>
      <c r="R568" s="19">
        <f>IF(AND($Q568,OR(IF($G568="3.重度",1,0),IF($G568="4.極重度",1,0)),IF($K568="全時",1,0),IF($L568&gt;=基本工資設定!$B$2,1,0)),1,0)</f>
        <v>0</v>
      </c>
      <c r="S568" s="19">
        <f>IF(AND($Q568,OR(IF($G568="3.重度",1,0),IF($G568="4.極重度",1,0)),IF($K568="全時",1,0),IF(基本工資設定!$B$2&gt;$L568,1,0)),1,0)</f>
        <v>0</v>
      </c>
      <c r="T568" s="19">
        <f>IF(AND($Q568,OR(IF($G568="3.重度",1,0),IF($G568="4.極重度",1,0)),IF($K568="部分工時",1,0),IF($L568&gt;=基本工資設定!$B$2,1,0)),1,0)</f>
        <v>0</v>
      </c>
      <c r="U568" s="19">
        <f>IF(AND($Q568,OR(IF($G568="3.重度",1,0),IF($G568="4.極重度",1,0)),IF($K568="部分工時",1,0),IF(AND(基本工資設定!$B$2&gt;$L568,$L568&gt;=基本工資設定!$B$3),1,0)),1,0)</f>
        <v>0</v>
      </c>
      <c r="V568" s="19">
        <f>IF(AND($Q568,OR(IF($G568="3.重度",1,0),IF($G568="4.極重度",1,0)),IF($K568="部分工時",1,0),IF(基本工資設定!$B$3&gt;$L568,1,0)),1,0)</f>
        <v>0</v>
      </c>
      <c r="W568" s="19">
        <f>IF(AND($Q568,OR(IF($G568="1.輕度",1,0),IF($G568="2.中度",1,0)),IF($K568="全時",1,0),IF($L568&gt;=基本工資設定!$B$2,1,0)),1,0)</f>
        <v>0</v>
      </c>
      <c r="X568" s="19">
        <f>IF(AND($Q568,OR(IF($G568="1.輕度",1,0),IF($G568="2.中度",1,0)),IF($K568="全時",1,0),IF(基本工資設定!$B$2&gt;$L568,1,0)),1,0)</f>
        <v>0</v>
      </c>
      <c r="Y568" s="19">
        <f>IF(AND($Q568,OR(IF($G568="1.輕度",1,0),IF($G568="2.中度",1,0)),IF($K568="部分工時",1,0),IF($L568&gt;=基本工資設定!$B$2,1,0)),1,0)</f>
        <v>0</v>
      </c>
      <c r="Z568" s="19">
        <f>IF(AND($Q568,OR(IF($G568="1.輕度",1,0),IF($G568="2.中度",1,0)),IF($K568="部分工時",1,0),IF(AND(基本工資設定!$B$2&gt;$L568,$L568&gt;=基本工資設定!$B$3),1,0)),1,0)</f>
        <v>0</v>
      </c>
      <c r="AA568" s="19">
        <f>IF(AND($Q568,OR(IF($G568="1.輕度",1,0),IF($G568="2.中度",1,0)),IF($K568="部分工時",1,0),IF(基本工資設定!$B$3&gt;$L568,1,0)),1,0)</f>
        <v>0</v>
      </c>
    </row>
    <row r="569" spans="1:27" ht="14.25">
      <c r="A569" s="19">
        <f t="shared" si="8"/>
        <v>567</v>
      </c>
      <c r="B569" s="8"/>
      <c r="C569" s="8"/>
      <c r="D569" s="9"/>
      <c r="E569" s="8"/>
      <c r="F569" s="8"/>
      <c r="G569" s="8"/>
      <c r="H569" s="9"/>
      <c r="I569" s="9"/>
      <c r="J569" s="9"/>
      <c r="K569" s="8"/>
      <c r="L569" s="10"/>
      <c r="M569" s="19" t="b">
        <f t="shared" si="6"/>
        <v>0</v>
      </c>
      <c r="N569" s="19">
        <f>IF(AND($M569,IF($H569&lt;=DATE(身障定額檢核總表!$F$7,身障定額檢核總表!$F$8,1),1,0)),1,0)</f>
        <v>0</v>
      </c>
      <c r="O569" s="19">
        <f>IF(AND(ISBLANK($I569),$M569),1,IF($E569="1.公保",
IF($I569&gt;DATE(身障定額檢核總表!$F$7,身障定額檢核總表!$F$8,1),1,0),
IF($I569&gt;=DATE(身障定額檢核總表!$F$7,身障定額檢核總表!$F$8,1),1,0)))</f>
        <v>0</v>
      </c>
      <c r="P569" s="19">
        <f>IF(AND($M569,IF($J569&lt;=DATE(身障定額檢核總表!$F$7,身障定額檢核總表!$F$8,1),1,0)),1,0)</f>
        <v>0</v>
      </c>
      <c r="Q569" s="19">
        <f t="shared" si="7"/>
        <v>0</v>
      </c>
      <c r="R569" s="19">
        <f>IF(AND($Q569,OR(IF($G569="3.重度",1,0),IF($G569="4.極重度",1,0)),IF($K569="全時",1,0),IF($L569&gt;=基本工資設定!$B$2,1,0)),1,0)</f>
        <v>0</v>
      </c>
      <c r="S569" s="19">
        <f>IF(AND($Q569,OR(IF($G569="3.重度",1,0),IF($G569="4.極重度",1,0)),IF($K569="全時",1,0),IF(基本工資設定!$B$2&gt;$L569,1,0)),1,0)</f>
        <v>0</v>
      </c>
      <c r="T569" s="19">
        <f>IF(AND($Q569,OR(IF($G569="3.重度",1,0),IF($G569="4.極重度",1,0)),IF($K569="部分工時",1,0),IF($L569&gt;=基本工資設定!$B$2,1,0)),1,0)</f>
        <v>0</v>
      </c>
      <c r="U569" s="19">
        <f>IF(AND($Q569,OR(IF($G569="3.重度",1,0),IF($G569="4.極重度",1,0)),IF($K569="部分工時",1,0),IF(AND(基本工資設定!$B$2&gt;$L569,$L569&gt;=基本工資設定!$B$3),1,0)),1,0)</f>
        <v>0</v>
      </c>
      <c r="V569" s="19">
        <f>IF(AND($Q569,OR(IF($G569="3.重度",1,0),IF($G569="4.極重度",1,0)),IF($K569="部分工時",1,0),IF(基本工資設定!$B$3&gt;$L569,1,0)),1,0)</f>
        <v>0</v>
      </c>
      <c r="W569" s="19">
        <f>IF(AND($Q569,OR(IF($G569="1.輕度",1,0),IF($G569="2.中度",1,0)),IF($K569="全時",1,0),IF($L569&gt;=基本工資設定!$B$2,1,0)),1,0)</f>
        <v>0</v>
      </c>
      <c r="X569" s="19">
        <f>IF(AND($Q569,OR(IF($G569="1.輕度",1,0),IF($G569="2.中度",1,0)),IF($K569="全時",1,0),IF(基本工資設定!$B$2&gt;$L569,1,0)),1,0)</f>
        <v>0</v>
      </c>
      <c r="Y569" s="19">
        <f>IF(AND($Q569,OR(IF($G569="1.輕度",1,0),IF($G569="2.中度",1,0)),IF($K569="部分工時",1,0),IF($L569&gt;=基本工資設定!$B$2,1,0)),1,0)</f>
        <v>0</v>
      </c>
      <c r="Z569" s="19">
        <f>IF(AND($Q569,OR(IF($G569="1.輕度",1,0),IF($G569="2.中度",1,0)),IF($K569="部分工時",1,0),IF(AND(基本工資設定!$B$2&gt;$L569,$L569&gt;=基本工資設定!$B$3),1,0)),1,0)</f>
        <v>0</v>
      </c>
      <c r="AA569" s="19">
        <f>IF(AND($Q569,OR(IF($G569="1.輕度",1,0),IF($G569="2.中度",1,0)),IF($K569="部分工時",1,0),IF(基本工資設定!$B$3&gt;$L569,1,0)),1,0)</f>
        <v>0</v>
      </c>
    </row>
    <row r="570" spans="1:27" ht="14.25">
      <c r="A570" s="19">
        <f t="shared" si="8"/>
        <v>568</v>
      </c>
      <c r="B570" s="8"/>
      <c r="C570" s="8"/>
      <c r="D570" s="9"/>
      <c r="E570" s="8"/>
      <c r="F570" s="8"/>
      <c r="G570" s="8"/>
      <c r="H570" s="9"/>
      <c r="I570" s="9"/>
      <c r="J570" s="9"/>
      <c r="K570" s="8"/>
      <c r="L570" s="10"/>
      <c r="M570" s="19" t="b">
        <f t="shared" si="6"/>
        <v>0</v>
      </c>
      <c r="N570" s="19">
        <f>IF(AND($M570,IF($H570&lt;=DATE(身障定額檢核總表!$F$7,身障定額檢核總表!$F$8,1),1,0)),1,0)</f>
        <v>0</v>
      </c>
      <c r="O570" s="19">
        <f>IF(AND(ISBLANK($I570),$M570),1,IF($E570="1.公保",
IF($I570&gt;DATE(身障定額檢核總表!$F$7,身障定額檢核總表!$F$8,1),1,0),
IF($I570&gt;=DATE(身障定額檢核總表!$F$7,身障定額檢核總表!$F$8,1),1,0)))</f>
        <v>0</v>
      </c>
      <c r="P570" s="19">
        <f>IF(AND($M570,IF($J570&lt;=DATE(身障定額檢核總表!$F$7,身障定額檢核總表!$F$8,1),1,0)),1,0)</f>
        <v>0</v>
      </c>
      <c r="Q570" s="19">
        <f t="shared" si="7"/>
        <v>0</v>
      </c>
      <c r="R570" s="19">
        <f>IF(AND($Q570,OR(IF($G570="3.重度",1,0),IF($G570="4.極重度",1,0)),IF($K570="全時",1,0),IF($L570&gt;=基本工資設定!$B$2,1,0)),1,0)</f>
        <v>0</v>
      </c>
      <c r="S570" s="19">
        <f>IF(AND($Q570,OR(IF($G570="3.重度",1,0),IF($G570="4.極重度",1,0)),IF($K570="全時",1,0),IF(基本工資設定!$B$2&gt;$L570,1,0)),1,0)</f>
        <v>0</v>
      </c>
      <c r="T570" s="19">
        <f>IF(AND($Q570,OR(IF($G570="3.重度",1,0),IF($G570="4.極重度",1,0)),IF($K570="部分工時",1,0),IF($L570&gt;=基本工資設定!$B$2,1,0)),1,0)</f>
        <v>0</v>
      </c>
      <c r="U570" s="19">
        <f>IF(AND($Q570,OR(IF($G570="3.重度",1,0),IF($G570="4.極重度",1,0)),IF($K570="部分工時",1,0),IF(AND(基本工資設定!$B$2&gt;$L570,$L570&gt;=基本工資設定!$B$3),1,0)),1,0)</f>
        <v>0</v>
      </c>
      <c r="V570" s="19">
        <f>IF(AND($Q570,OR(IF($G570="3.重度",1,0),IF($G570="4.極重度",1,0)),IF($K570="部分工時",1,0),IF(基本工資設定!$B$3&gt;$L570,1,0)),1,0)</f>
        <v>0</v>
      </c>
      <c r="W570" s="19">
        <f>IF(AND($Q570,OR(IF($G570="1.輕度",1,0),IF($G570="2.中度",1,0)),IF($K570="全時",1,0),IF($L570&gt;=基本工資設定!$B$2,1,0)),1,0)</f>
        <v>0</v>
      </c>
      <c r="X570" s="19">
        <f>IF(AND($Q570,OR(IF($G570="1.輕度",1,0),IF($G570="2.中度",1,0)),IF($K570="全時",1,0),IF(基本工資設定!$B$2&gt;$L570,1,0)),1,0)</f>
        <v>0</v>
      </c>
      <c r="Y570" s="19">
        <f>IF(AND($Q570,OR(IF($G570="1.輕度",1,0),IF($G570="2.中度",1,0)),IF($K570="部分工時",1,0),IF($L570&gt;=基本工資設定!$B$2,1,0)),1,0)</f>
        <v>0</v>
      </c>
      <c r="Z570" s="19">
        <f>IF(AND($Q570,OR(IF($G570="1.輕度",1,0),IF($G570="2.中度",1,0)),IF($K570="部分工時",1,0),IF(AND(基本工資設定!$B$2&gt;$L570,$L570&gt;=基本工資設定!$B$3),1,0)),1,0)</f>
        <v>0</v>
      </c>
      <c r="AA570" s="19">
        <f>IF(AND($Q570,OR(IF($G570="1.輕度",1,0),IF($G570="2.中度",1,0)),IF($K570="部分工時",1,0),IF(基本工資設定!$B$3&gt;$L570,1,0)),1,0)</f>
        <v>0</v>
      </c>
    </row>
    <row r="571" spans="1:27" ht="14.25">
      <c r="A571" s="19">
        <f t="shared" si="8"/>
        <v>569</v>
      </c>
      <c r="B571" s="8"/>
      <c r="C571" s="8"/>
      <c r="D571" s="9"/>
      <c r="E571" s="8"/>
      <c r="F571" s="8"/>
      <c r="G571" s="8"/>
      <c r="H571" s="9"/>
      <c r="I571" s="9"/>
      <c r="J571" s="9"/>
      <c r="K571" s="8"/>
      <c r="L571" s="10"/>
      <c r="M571" s="19" t="b">
        <f t="shared" si="6"/>
        <v>0</v>
      </c>
      <c r="N571" s="19">
        <f>IF(AND($M571,IF($H571&lt;=DATE(身障定額檢核總表!$F$7,身障定額檢核總表!$F$8,1),1,0)),1,0)</f>
        <v>0</v>
      </c>
      <c r="O571" s="19">
        <f>IF(AND(ISBLANK($I571),$M571),1,IF($E571="1.公保",
IF($I571&gt;DATE(身障定額檢核總表!$F$7,身障定額檢核總表!$F$8,1),1,0),
IF($I571&gt;=DATE(身障定額檢核總表!$F$7,身障定額檢核總表!$F$8,1),1,0)))</f>
        <v>0</v>
      </c>
      <c r="P571" s="19">
        <f>IF(AND($M571,IF($J571&lt;=DATE(身障定額檢核總表!$F$7,身障定額檢核總表!$F$8,1),1,0)),1,0)</f>
        <v>0</v>
      </c>
      <c r="Q571" s="19">
        <f t="shared" si="7"/>
        <v>0</v>
      </c>
      <c r="R571" s="19">
        <f>IF(AND($Q571,OR(IF($G571="3.重度",1,0),IF($G571="4.極重度",1,0)),IF($K571="全時",1,0),IF($L571&gt;=基本工資設定!$B$2,1,0)),1,0)</f>
        <v>0</v>
      </c>
      <c r="S571" s="19">
        <f>IF(AND($Q571,OR(IF($G571="3.重度",1,0),IF($G571="4.極重度",1,0)),IF($K571="全時",1,0),IF(基本工資設定!$B$2&gt;$L571,1,0)),1,0)</f>
        <v>0</v>
      </c>
      <c r="T571" s="19">
        <f>IF(AND($Q571,OR(IF($G571="3.重度",1,0),IF($G571="4.極重度",1,0)),IF($K571="部分工時",1,0),IF($L571&gt;=基本工資設定!$B$2,1,0)),1,0)</f>
        <v>0</v>
      </c>
      <c r="U571" s="19">
        <f>IF(AND($Q571,OR(IF($G571="3.重度",1,0),IF($G571="4.極重度",1,0)),IF($K571="部分工時",1,0),IF(AND(基本工資設定!$B$2&gt;$L571,$L571&gt;=基本工資設定!$B$3),1,0)),1,0)</f>
        <v>0</v>
      </c>
      <c r="V571" s="19">
        <f>IF(AND($Q571,OR(IF($G571="3.重度",1,0),IF($G571="4.極重度",1,0)),IF($K571="部分工時",1,0),IF(基本工資設定!$B$3&gt;$L571,1,0)),1,0)</f>
        <v>0</v>
      </c>
      <c r="W571" s="19">
        <f>IF(AND($Q571,OR(IF($G571="1.輕度",1,0),IF($G571="2.中度",1,0)),IF($K571="全時",1,0),IF($L571&gt;=基本工資設定!$B$2,1,0)),1,0)</f>
        <v>0</v>
      </c>
      <c r="X571" s="19">
        <f>IF(AND($Q571,OR(IF($G571="1.輕度",1,0),IF($G571="2.中度",1,0)),IF($K571="全時",1,0),IF(基本工資設定!$B$2&gt;$L571,1,0)),1,0)</f>
        <v>0</v>
      </c>
      <c r="Y571" s="19">
        <f>IF(AND($Q571,OR(IF($G571="1.輕度",1,0),IF($G571="2.中度",1,0)),IF($K571="部分工時",1,0),IF($L571&gt;=基本工資設定!$B$2,1,0)),1,0)</f>
        <v>0</v>
      </c>
      <c r="Z571" s="19">
        <f>IF(AND($Q571,OR(IF($G571="1.輕度",1,0),IF($G571="2.中度",1,0)),IF($K571="部分工時",1,0),IF(AND(基本工資設定!$B$2&gt;$L571,$L571&gt;=基本工資設定!$B$3),1,0)),1,0)</f>
        <v>0</v>
      </c>
      <c r="AA571" s="19">
        <f>IF(AND($Q571,OR(IF($G571="1.輕度",1,0),IF($G571="2.中度",1,0)),IF($K571="部分工時",1,0),IF(基本工資設定!$B$3&gt;$L571,1,0)),1,0)</f>
        <v>0</v>
      </c>
    </row>
    <row r="572" spans="1:27" ht="14.25">
      <c r="A572" s="19">
        <f t="shared" si="8"/>
        <v>570</v>
      </c>
      <c r="B572" s="8"/>
      <c r="C572" s="8"/>
      <c r="D572" s="9"/>
      <c r="E572" s="8"/>
      <c r="F572" s="8"/>
      <c r="G572" s="8"/>
      <c r="H572" s="9"/>
      <c r="I572" s="9"/>
      <c r="J572" s="9"/>
      <c r="K572" s="8"/>
      <c r="L572" s="10"/>
      <c r="M572" s="19" t="b">
        <f t="shared" si="6"/>
        <v>0</v>
      </c>
      <c r="N572" s="19">
        <f>IF(AND($M572,IF($H572&lt;=DATE(身障定額檢核總表!$F$7,身障定額檢核總表!$F$8,1),1,0)),1,0)</f>
        <v>0</v>
      </c>
      <c r="O572" s="19">
        <f>IF(AND(ISBLANK($I572),$M572),1,IF($E572="1.公保",
IF($I572&gt;DATE(身障定額檢核總表!$F$7,身障定額檢核總表!$F$8,1),1,0),
IF($I572&gt;=DATE(身障定額檢核總表!$F$7,身障定額檢核總表!$F$8,1),1,0)))</f>
        <v>0</v>
      </c>
      <c r="P572" s="19">
        <f>IF(AND($M572,IF($J572&lt;=DATE(身障定額檢核總表!$F$7,身障定額檢核總表!$F$8,1),1,0)),1,0)</f>
        <v>0</v>
      </c>
      <c r="Q572" s="19">
        <f t="shared" si="7"/>
        <v>0</v>
      </c>
      <c r="R572" s="19">
        <f>IF(AND($Q572,OR(IF($G572="3.重度",1,0),IF($G572="4.極重度",1,0)),IF($K572="全時",1,0),IF($L572&gt;=基本工資設定!$B$2,1,0)),1,0)</f>
        <v>0</v>
      </c>
      <c r="S572" s="19">
        <f>IF(AND($Q572,OR(IF($G572="3.重度",1,0),IF($G572="4.極重度",1,0)),IF($K572="全時",1,0),IF(基本工資設定!$B$2&gt;$L572,1,0)),1,0)</f>
        <v>0</v>
      </c>
      <c r="T572" s="19">
        <f>IF(AND($Q572,OR(IF($G572="3.重度",1,0),IF($G572="4.極重度",1,0)),IF($K572="部分工時",1,0),IF($L572&gt;=基本工資設定!$B$2,1,0)),1,0)</f>
        <v>0</v>
      </c>
      <c r="U572" s="19">
        <f>IF(AND($Q572,OR(IF($G572="3.重度",1,0),IF($G572="4.極重度",1,0)),IF($K572="部分工時",1,0),IF(AND(基本工資設定!$B$2&gt;$L572,$L572&gt;=基本工資設定!$B$3),1,0)),1,0)</f>
        <v>0</v>
      </c>
      <c r="V572" s="19">
        <f>IF(AND($Q572,OR(IF($G572="3.重度",1,0),IF($G572="4.極重度",1,0)),IF($K572="部分工時",1,0),IF(基本工資設定!$B$3&gt;$L572,1,0)),1,0)</f>
        <v>0</v>
      </c>
      <c r="W572" s="19">
        <f>IF(AND($Q572,OR(IF($G572="1.輕度",1,0),IF($G572="2.中度",1,0)),IF($K572="全時",1,0),IF($L572&gt;=基本工資設定!$B$2,1,0)),1,0)</f>
        <v>0</v>
      </c>
      <c r="X572" s="19">
        <f>IF(AND($Q572,OR(IF($G572="1.輕度",1,0),IF($G572="2.中度",1,0)),IF($K572="全時",1,0),IF(基本工資設定!$B$2&gt;$L572,1,0)),1,0)</f>
        <v>0</v>
      </c>
      <c r="Y572" s="19">
        <f>IF(AND($Q572,OR(IF($G572="1.輕度",1,0),IF($G572="2.中度",1,0)),IF($K572="部分工時",1,0),IF($L572&gt;=基本工資設定!$B$2,1,0)),1,0)</f>
        <v>0</v>
      </c>
      <c r="Z572" s="19">
        <f>IF(AND($Q572,OR(IF($G572="1.輕度",1,0),IF($G572="2.中度",1,0)),IF($K572="部分工時",1,0),IF(AND(基本工資設定!$B$2&gt;$L572,$L572&gt;=基本工資設定!$B$3),1,0)),1,0)</f>
        <v>0</v>
      </c>
      <c r="AA572" s="19">
        <f>IF(AND($Q572,OR(IF($G572="1.輕度",1,0),IF($G572="2.中度",1,0)),IF($K572="部分工時",1,0),IF(基本工資設定!$B$3&gt;$L572,1,0)),1,0)</f>
        <v>0</v>
      </c>
    </row>
    <row r="573" spans="1:27" ht="14.25">
      <c r="A573" s="19">
        <f t="shared" si="8"/>
        <v>571</v>
      </c>
      <c r="B573" s="8"/>
      <c r="C573" s="8"/>
      <c r="D573" s="9"/>
      <c r="E573" s="8"/>
      <c r="F573" s="8"/>
      <c r="G573" s="8"/>
      <c r="H573" s="9"/>
      <c r="I573" s="9"/>
      <c r="J573" s="9"/>
      <c r="K573" s="8"/>
      <c r="L573" s="10"/>
      <c r="M573" s="19" t="b">
        <f t="shared" si="6"/>
        <v>0</v>
      </c>
      <c r="N573" s="19">
        <f>IF(AND($M573,IF($H573&lt;=DATE(身障定額檢核總表!$F$7,身障定額檢核總表!$F$8,1),1,0)),1,0)</f>
        <v>0</v>
      </c>
      <c r="O573" s="19">
        <f>IF(AND(ISBLANK($I573),$M573),1,IF($E573="1.公保",
IF($I573&gt;DATE(身障定額檢核總表!$F$7,身障定額檢核總表!$F$8,1),1,0),
IF($I573&gt;=DATE(身障定額檢核總表!$F$7,身障定額檢核總表!$F$8,1),1,0)))</f>
        <v>0</v>
      </c>
      <c r="P573" s="19">
        <f>IF(AND($M573,IF($J573&lt;=DATE(身障定額檢核總表!$F$7,身障定額檢核總表!$F$8,1),1,0)),1,0)</f>
        <v>0</v>
      </c>
      <c r="Q573" s="19">
        <f t="shared" si="7"/>
        <v>0</v>
      </c>
      <c r="R573" s="19">
        <f>IF(AND($Q573,OR(IF($G573="3.重度",1,0),IF($G573="4.極重度",1,0)),IF($K573="全時",1,0),IF($L573&gt;=基本工資設定!$B$2,1,0)),1,0)</f>
        <v>0</v>
      </c>
      <c r="S573" s="19">
        <f>IF(AND($Q573,OR(IF($G573="3.重度",1,0),IF($G573="4.極重度",1,0)),IF($K573="全時",1,0),IF(基本工資設定!$B$2&gt;$L573,1,0)),1,0)</f>
        <v>0</v>
      </c>
      <c r="T573" s="19">
        <f>IF(AND($Q573,OR(IF($G573="3.重度",1,0),IF($G573="4.極重度",1,0)),IF($K573="部分工時",1,0),IF($L573&gt;=基本工資設定!$B$2,1,0)),1,0)</f>
        <v>0</v>
      </c>
      <c r="U573" s="19">
        <f>IF(AND($Q573,OR(IF($G573="3.重度",1,0),IF($G573="4.極重度",1,0)),IF($K573="部分工時",1,0),IF(AND(基本工資設定!$B$2&gt;$L573,$L573&gt;=基本工資設定!$B$3),1,0)),1,0)</f>
        <v>0</v>
      </c>
      <c r="V573" s="19">
        <f>IF(AND($Q573,OR(IF($G573="3.重度",1,0),IF($G573="4.極重度",1,0)),IF($K573="部分工時",1,0),IF(基本工資設定!$B$3&gt;$L573,1,0)),1,0)</f>
        <v>0</v>
      </c>
      <c r="W573" s="19">
        <f>IF(AND($Q573,OR(IF($G573="1.輕度",1,0),IF($G573="2.中度",1,0)),IF($K573="全時",1,0),IF($L573&gt;=基本工資設定!$B$2,1,0)),1,0)</f>
        <v>0</v>
      </c>
      <c r="X573" s="19">
        <f>IF(AND($Q573,OR(IF($G573="1.輕度",1,0),IF($G573="2.中度",1,0)),IF($K573="全時",1,0),IF(基本工資設定!$B$2&gt;$L573,1,0)),1,0)</f>
        <v>0</v>
      </c>
      <c r="Y573" s="19">
        <f>IF(AND($Q573,OR(IF($G573="1.輕度",1,0),IF($G573="2.中度",1,0)),IF($K573="部分工時",1,0),IF($L573&gt;=基本工資設定!$B$2,1,0)),1,0)</f>
        <v>0</v>
      </c>
      <c r="Z573" s="19">
        <f>IF(AND($Q573,OR(IF($G573="1.輕度",1,0),IF($G573="2.中度",1,0)),IF($K573="部分工時",1,0),IF(AND(基本工資設定!$B$2&gt;$L573,$L573&gt;=基本工資設定!$B$3),1,0)),1,0)</f>
        <v>0</v>
      </c>
      <c r="AA573" s="19">
        <f>IF(AND($Q573,OR(IF($G573="1.輕度",1,0),IF($G573="2.中度",1,0)),IF($K573="部分工時",1,0),IF(基本工資設定!$B$3&gt;$L573,1,0)),1,0)</f>
        <v>0</v>
      </c>
    </row>
    <row r="574" spans="1:27" ht="14.25">
      <c r="A574" s="19">
        <f t="shared" si="8"/>
        <v>572</v>
      </c>
      <c r="B574" s="8"/>
      <c r="C574" s="8"/>
      <c r="D574" s="9"/>
      <c r="E574" s="8"/>
      <c r="F574" s="8"/>
      <c r="G574" s="8"/>
      <c r="H574" s="9"/>
      <c r="I574" s="9"/>
      <c r="J574" s="9"/>
      <c r="K574" s="8"/>
      <c r="L574" s="10"/>
      <c r="M574" s="19" t="b">
        <f t="shared" si="6"/>
        <v>0</v>
      </c>
      <c r="N574" s="19">
        <f>IF(AND($M574,IF($H574&lt;=DATE(身障定額檢核總表!$F$7,身障定額檢核總表!$F$8,1),1,0)),1,0)</f>
        <v>0</v>
      </c>
      <c r="O574" s="19">
        <f>IF(AND(ISBLANK($I574),$M574),1,IF($E574="1.公保",
IF($I574&gt;DATE(身障定額檢核總表!$F$7,身障定額檢核總表!$F$8,1),1,0),
IF($I574&gt;=DATE(身障定額檢核總表!$F$7,身障定額檢核總表!$F$8,1),1,0)))</f>
        <v>0</v>
      </c>
      <c r="P574" s="19">
        <f>IF(AND($M574,IF($J574&lt;=DATE(身障定額檢核總表!$F$7,身障定額檢核總表!$F$8,1),1,0)),1,0)</f>
        <v>0</v>
      </c>
      <c r="Q574" s="19">
        <f t="shared" si="7"/>
        <v>0</v>
      </c>
      <c r="R574" s="19">
        <f>IF(AND($Q574,OR(IF($G574="3.重度",1,0),IF($G574="4.極重度",1,0)),IF($K574="全時",1,0),IF($L574&gt;=基本工資設定!$B$2,1,0)),1,0)</f>
        <v>0</v>
      </c>
      <c r="S574" s="19">
        <f>IF(AND($Q574,OR(IF($G574="3.重度",1,0),IF($G574="4.極重度",1,0)),IF($K574="全時",1,0),IF(基本工資設定!$B$2&gt;$L574,1,0)),1,0)</f>
        <v>0</v>
      </c>
      <c r="T574" s="19">
        <f>IF(AND($Q574,OR(IF($G574="3.重度",1,0),IF($G574="4.極重度",1,0)),IF($K574="部分工時",1,0),IF($L574&gt;=基本工資設定!$B$2,1,0)),1,0)</f>
        <v>0</v>
      </c>
      <c r="U574" s="19">
        <f>IF(AND($Q574,OR(IF($G574="3.重度",1,0),IF($G574="4.極重度",1,0)),IF($K574="部分工時",1,0),IF(AND(基本工資設定!$B$2&gt;$L574,$L574&gt;=基本工資設定!$B$3),1,0)),1,0)</f>
        <v>0</v>
      </c>
      <c r="V574" s="19">
        <f>IF(AND($Q574,OR(IF($G574="3.重度",1,0),IF($G574="4.極重度",1,0)),IF($K574="部分工時",1,0),IF(基本工資設定!$B$3&gt;$L574,1,0)),1,0)</f>
        <v>0</v>
      </c>
      <c r="W574" s="19">
        <f>IF(AND($Q574,OR(IF($G574="1.輕度",1,0),IF($G574="2.中度",1,0)),IF($K574="全時",1,0),IF($L574&gt;=基本工資設定!$B$2,1,0)),1,0)</f>
        <v>0</v>
      </c>
      <c r="X574" s="19">
        <f>IF(AND($Q574,OR(IF($G574="1.輕度",1,0),IF($G574="2.中度",1,0)),IF($K574="全時",1,0),IF(基本工資設定!$B$2&gt;$L574,1,0)),1,0)</f>
        <v>0</v>
      </c>
      <c r="Y574" s="19">
        <f>IF(AND($Q574,OR(IF($G574="1.輕度",1,0),IF($G574="2.中度",1,0)),IF($K574="部分工時",1,0),IF($L574&gt;=基本工資設定!$B$2,1,0)),1,0)</f>
        <v>0</v>
      </c>
      <c r="Z574" s="19">
        <f>IF(AND($Q574,OR(IF($G574="1.輕度",1,0),IF($G574="2.中度",1,0)),IF($K574="部分工時",1,0),IF(AND(基本工資設定!$B$2&gt;$L574,$L574&gt;=基本工資設定!$B$3),1,0)),1,0)</f>
        <v>0</v>
      </c>
      <c r="AA574" s="19">
        <f>IF(AND($Q574,OR(IF($G574="1.輕度",1,0),IF($G574="2.中度",1,0)),IF($K574="部分工時",1,0),IF(基本工資設定!$B$3&gt;$L574,1,0)),1,0)</f>
        <v>0</v>
      </c>
    </row>
    <row r="575" spans="1:27" ht="14.25">
      <c r="A575" s="19">
        <f t="shared" si="8"/>
        <v>573</v>
      </c>
      <c r="B575" s="8"/>
      <c r="C575" s="8"/>
      <c r="D575" s="9"/>
      <c r="E575" s="8"/>
      <c r="F575" s="8"/>
      <c r="G575" s="8"/>
      <c r="H575" s="9"/>
      <c r="I575" s="9"/>
      <c r="J575" s="9"/>
      <c r="K575" s="8"/>
      <c r="L575" s="10"/>
      <c r="M575" s="19" t="b">
        <f t="shared" si="6"/>
        <v>0</v>
      </c>
      <c r="N575" s="19">
        <f>IF(AND($M575,IF($H575&lt;=DATE(身障定額檢核總表!$F$7,身障定額檢核總表!$F$8,1),1,0)),1,0)</f>
        <v>0</v>
      </c>
      <c r="O575" s="19">
        <f>IF(AND(ISBLANK($I575),$M575),1,IF($E575="1.公保",
IF($I575&gt;DATE(身障定額檢核總表!$F$7,身障定額檢核總表!$F$8,1),1,0),
IF($I575&gt;=DATE(身障定額檢核總表!$F$7,身障定額檢核總表!$F$8,1),1,0)))</f>
        <v>0</v>
      </c>
      <c r="P575" s="19">
        <f>IF(AND($M575,IF($J575&lt;=DATE(身障定額檢核總表!$F$7,身障定額檢核總表!$F$8,1),1,0)),1,0)</f>
        <v>0</v>
      </c>
      <c r="Q575" s="19">
        <f t="shared" si="7"/>
        <v>0</v>
      </c>
      <c r="R575" s="19">
        <f>IF(AND($Q575,OR(IF($G575="3.重度",1,0),IF($G575="4.極重度",1,0)),IF($K575="全時",1,0),IF($L575&gt;=基本工資設定!$B$2,1,0)),1,0)</f>
        <v>0</v>
      </c>
      <c r="S575" s="19">
        <f>IF(AND($Q575,OR(IF($G575="3.重度",1,0),IF($G575="4.極重度",1,0)),IF($K575="全時",1,0),IF(基本工資設定!$B$2&gt;$L575,1,0)),1,0)</f>
        <v>0</v>
      </c>
      <c r="T575" s="19">
        <f>IF(AND($Q575,OR(IF($G575="3.重度",1,0),IF($G575="4.極重度",1,0)),IF($K575="部分工時",1,0),IF($L575&gt;=基本工資設定!$B$2,1,0)),1,0)</f>
        <v>0</v>
      </c>
      <c r="U575" s="19">
        <f>IF(AND($Q575,OR(IF($G575="3.重度",1,0),IF($G575="4.極重度",1,0)),IF($K575="部分工時",1,0),IF(AND(基本工資設定!$B$2&gt;$L575,$L575&gt;=基本工資設定!$B$3),1,0)),1,0)</f>
        <v>0</v>
      </c>
      <c r="V575" s="19">
        <f>IF(AND($Q575,OR(IF($G575="3.重度",1,0),IF($G575="4.極重度",1,0)),IF($K575="部分工時",1,0),IF(基本工資設定!$B$3&gt;$L575,1,0)),1,0)</f>
        <v>0</v>
      </c>
      <c r="W575" s="19">
        <f>IF(AND($Q575,OR(IF($G575="1.輕度",1,0),IF($G575="2.中度",1,0)),IF($K575="全時",1,0),IF($L575&gt;=基本工資設定!$B$2,1,0)),1,0)</f>
        <v>0</v>
      </c>
      <c r="X575" s="19">
        <f>IF(AND($Q575,OR(IF($G575="1.輕度",1,0),IF($G575="2.中度",1,0)),IF($K575="全時",1,0),IF(基本工資設定!$B$2&gt;$L575,1,0)),1,0)</f>
        <v>0</v>
      </c>
      <c r="Y575" s="19">
        <f>IF(AND($Q575,OR(IF($G575="1.輕度",1,0),IF($G575="2.中度",1,0)),IF($K575="部分工時",1,0),IF($L575&gt;=基本工資設定!$B$2,1,0)),1,0)</f>
        <v>0</v>
      </c>
      <c r="Z575" s="19">
        <f>IF(AND($Q575,OR(IF($G575="1.輕度",1,0),IF($G575="2.中度",1,0)),IF($K575="部分工時",1,0),IF(AND(基本工資設定!$B$2&gt;$L575,$L575&gt;=基本工資設定!$B$3),1,0)),1,0)</f>
        <v>0</v>
      </c>
      <c r="AA575" s="19">
        <f>IF(AND($Q575,OR(IF($G575="1.輕度",1,0),IF($G575="2.中度",1,0)),IF($K575="部分工時",1,0),IF(基本工資設定!$B$3&gt;$L575,1,0)),1,0)</f>
        <v>0</v>
      </c>
    </row>
    <row r="576" spans="1:27" ht="14.25">
      <c r="A576" s="19">
        <f t="shared" si="8"/>
        <v>574</v>
      </c>
      <c r="B576" s="8"/>
      <c r="C576" s="8"/>
      <c r="D576" s="9"/>
      <c r="E576" s="8"/>
      <c r="F576" s="8"/>
      <c r="G576" s="8"/>
      <c r="H576" s="9"/>
      <c r="I576" s="9"/>
      <c r="J576" s="9"/>
      <c r="K576" s="8"/>
      <c r="L576" s="10"/>
      <c r="M576" s="19" t="b">
        <f t="shared" si="6"/>
        <v>0</v>
      </c>
      <c r="N576" s="19">
        <f>IF(AND($M576,IF($H576&lt;=DATE(身障定額檢核總表!$F$7,身障定額檢核總表!$F$8,1),1,0)),1,0)</f>
        <v>0</v>
      </c>
      <c r="O576" s="19">
        <f>IF(AND(ISBLANK($I576),$M576),1,IF($E576="1.公保",
IF($I576&gt;DATE(身障定額檢核總表!$F$7,身障定額檢核總表!$F$8,1),1,0),
IF($I576&gt;=DATE(身障定額檢核總表!$F$7,身障定額檢核總表!$F$8,1),1,0)))</f>
        <v>0</v>
      </c>
      <c r="P576" s="19">
        <f>IF(AND($M576,IF($J576&lt;=DATE(身障定額檢核總表!$F$7,身障定額檢核總表!$F$8,1),1,0)),1,0)</f>
        <v>0</v>
      </c>
      <c r="Q576" s="19">
        <f t="shared" si="7"/>
        <v>0</v>
      </c>
      <c r="R576" s="19">
        <f>IF(AND($Q576,OR(IF($G576="3.重度",1,0),IF($G576="4.極重度",1,0)),IF($K576="全時",1,0),IF($L576&gt;=基本工資設定!$B$2,1,0)),1,0)</f>
        <v>0</v>
      </c>
      <c r="S576" s="19">
        <f>IF(AND($Q576,OR(IF($G576="3.重度",1,0),IF($G576="4.極重度",1,0)),IF($K576="全時",1,0),IF(基本工資設定!$B$2&gt;$L576,1,0)),1,0)</f>
        <v>0</v>
      </c>
      <c r="T576" s="19">
        <f>IF(AND($Q576,OR(IF($G576="3.重度",1,0),IF($G576="4.極重度",1,0)),IF($K576="部分工時",1,0),IF($L576&gt;=基本工資設定!$B$2,1,0)),1,0)</f>
        <v>0</v>
      </c>
      <c r="U576" s="19">
        <f>IF(AND($Q576,OR(IF($G576="3.重度",1,0),IF($G576="4.極重度",1,0)),IF($K576="部分工時",1,0),IF(AND(基本工資設定!$B$2&gt;$L576,$L576&gt;=基本工資設定!$B$3),1,0)),1,0)</f>
        <v>0</v>
      </c>
      <c r="V576" s="19">
        <f>IF(AND($Q576,OR(IF($G576="3.重度",1,0),IF($G576="4.極重度",1,0)),IF($K576="部分工時",1,0),IF(基本工資設定!$B$3&gt;$L576,1,0)),1,0)</f>
        <v>0</v>
      </c>
      <c r="W576" s="19">
        <f>IF(AND($Q576,OR(IF($G576="1.輕度",1,0),IF($G576="2.中度",1,0)),IF($K576="全時",1,0),IF($L576&gt;=基本工資設定!$B$2,1,0)),1,0)</f>
        <v>0</v>
      </c>
      <c r="X576" s="19">
        <f>IF(AND($Q576,OR(IF($G576="1.輕度",1,0),IF($G576="2.中度",1,0)),IF($K576="全時",1,0),IF(基本工資設定!$B$2&gt;$L576,1,0)),1,0)</f>
        <v>0</v>
      </c>
      <c r="Y576" s="19">
        <f>IF(AND($Q576,OR(IF($G576="1.輕度",1,0),IF($G576="2.中度",1,0)),IF($K576="部分工時",1,0),IF($L576&gt;=基本工資設定!$B$2,1,0)),1,0)</f>
        <v>0</v>
      </c>
      <c r="Z576" s="19">
        <f>IF(AND($Q576,OR(IF($G576="1.輕度",1,0),IF($G576="2.中度",1,0)),IF($K576="部分工時",1,0),IF(AND(基本工資設定!$B$2&gt;$L576,$L576&gt;=基本工資設定!$B$3),1,0)),1,0)</f>
        <v>0</v>
      </c>
      <c r="AA576" s="19">
        <f>IF(AND($Q576,OR(IF($G576="1.輕度",1,0),IF($G576="2.中度",1,0)),IF($K576="部分工時",1,0),IF(基本工資設定!$B$3&gt;$L576,1,0)),1,0)</f>
        <v>0</v>
      </c>
    </row>
    <row r="577" spans="1:27" ht="14.25">
      <c r="A577" s="19">
        <f t="shared" si="8"/>
        <v>575</v>
      </c>
      <c r="B577" s="8"/>
      <c r="C577" s="8"/>
      <c r="D577" s="9"/>
      <c r="E577" s="8"/>
      <c r="F577" s="8"/>
      <c r="G577" s="8"/>
      <c r="H577" s="9"/>
      <c r="I577" s="9"/>
      <c r="J577" s="9"/>
      <c r="K577" s="8"/>
      <c r="L577" s="10"/>
      <c r="M577" s="19" t="b">
        <f t="shared" si="6"/>
        <v>0</v>
      </c>
      <c r="N577" s="19">
        <f>IF(AND($M577,IF($H577&lt;=DATE(身障定額檢核總表!$F$7,身障定額檢核總表!$F$8,1),1,0)),1,0)</f>
        <v>0</v>
      </c>
      <c r="O577" s="19">
        <f>IF(AND(ISBLANK($I577),$M577),1,IF($E577="1.公保",
IF($I577&gt;DATE(身障定額檢核總表!$F$7,身障定額檢核總表!$F$8,1),1,0),
IF($I577&gt;=DATE(身障定額檢核總表!$F$7,身障定額檢核總表!$F$8,1),1,0)))</f>
        <v>0</v>
      </c>
      <c r="P577" s="19">
        <f>IF(AND($M577,IF($J577&lt;=DATE(身障定額檢核總表!$F$7,身障定額檢核總表!$F$8,1),1,0)),1,0)</f>
        <v>0</v>
      </c>
      <c r="Q577" s="19">
        <f t="shared" si="7"/>
        <v>0</v>
      </c>
      <c r="R577" s="19">
        <f>IF(AND($Q577,OR(IF($G577="3.重度",1,0),IF($G577="4.極重度",1,0)),IF($K577="全時",1,0),IF($L577&gt;=基本工資設定!$B$2,1,0)),1,0)</f>
        <v>0</v>
      </c>
      <c r="S577" s="19">
        <f>IF(AND($Q577,OR(IF($G577="3.重度",1,0),IF($G577="4.極重度",1,0)),IF($K577="全時",1,0),IF(基本工資設定!$B$2&gt;$L577,1,0)),1,0)</f>
        <v>0</v>
      </c>
      <c r="T577" s="19">
        <f>IF(AND($Q577,OR(IF($G577="3.重度",1,0),IF($G577="4.極重度",1,0)),IF($K577="部分工時",1,0),IF($L577&gt;=基本工資設定!$B$2,1,0)),1,0)</f>
        <v>0</v>
      </c>
      <c r="U577" s="19">
        <f>IF(AND($Q577,OR(IF($G577="3.重度",1,0),IF($G577="4.極重度",1,0)),IF($K577="部分工時",1,0),IF(AND(基本工資設定!$B$2&gt;$L577,$L577&gt;=基本工資設定!$B$3),1,0)),1,0)</f>
        <v>0</v>
      </c>
      <c r="V577" s="19">
        <f>IF(AND($Q577,OR(IF($G577="3.重度",1,0),IF($G577="4.極重度",1,0)),IF($K577="部分工時",1,0),IF(基本工資設定!$B$3&gt;$L577,1,0)),1,0)</f>
        <v>0</v>
      </c>
      <c r="W577" s="19">
        <f>IF(AND($Q577,OR(IF($G577="1.輕度",1,0),IF($G577="2.中度",1,0)),IF($K577="全時",1,0),IF($L577&gt;=基本工資設定!$B$2,1,0)),1,0)</f>
        <v>0</v>
      </c>
      <c r="X577" s="19">
        <f>IF(AND($Q577,OR(IF($G577="1.輕度",1,0),IF($G577="2.中度",1,0)),IF($K577="全時",1,0),IF(基本工資設定!$B$2&gt;$L577,1,0)),1,0)</f>
        <v>0</v>
      </c>
      <c r="Y577" s="19">
        <f>IF(AND($Q577,OR(IF($G577="1.輕度",1,0),IF($G577="2.中度",1,0)),IF($K577="部分工時",1,0),IF($L577&gt;=基本工資設定!$B$2,1,0)),1,0)</f>
        <v>0</v>
      </c>
      <c r="Z577" s="19">
        <f>IF(AND($Q577,OR(IF($G577="1.輕度",1,0),IF($G577="2.中度",1,0)),IF($K577="部分工時",1,0),IF(AND(基本工資設定!$B$2&gt;$L577,$L577&gt;=基本工資設定!$B$3),1,0)),1,0)</f>
        <v>0</v>
      </c>
      <c r="AA577" s="19">
        <f>IF(AND($Q577,OR(IF($G577="1.輕度",1,0),IF($G577="2.中度",1,0)),IF($K577="部分工時",1,0),IF(基本工資設定!$B$3&gt;$L577,1,0)),1,0)</f>
        <v>0</v>
      </c>
    </row>
    <row r="578" spans="1:27" ht="14.25">
      <c r="A578" s="19">
        <f t="shared" si="8"/>
        <v>576</v>
      </c>
      <c r="B578" s="8"/>
      <c r="C578" s="8"/>
      <c r="D578" s="9"/>
      <c r="E578" s="8"/>
      <c r="F578" s="8"/>
      <c r="G578" s="8"/>
      <c r="H578" s="9"/>
      <c r="I578" s="9"/>
      <c r="J578" s="9"/>
      <c r="K578" s="8"/>
      <c r="L578" s="10"/>
      <c r="M578" s="19" t="b">
        <f t="shared" si="6"/>
        <v>0</v>
      </c>
      <c r="N578" s="19">
        <f>IF(AND($M578,IF($H578&lt;=DATE(身障定額檢核總表!$F$7,身障定額檢核總表!$F$8,1),1,0)),1,0)</f>
        <v>0</v>
      </c>
      <c r="O578" s="19">
        <f>IF(AND(ISBLANK($I578),$M578),1,IF($E578="1.公保",
IF($I578&gt;DATE(身障定額檢核總表!$F$7,身障定額檢核總表!$F$8,1),1,0),
IF($I578&gt;=DATE(身障定額檢核總表!$F$7,身障定額檢核總表!$F$8,1),1,0)))</f>
        <v>0</v>
      </c>
      <c r="P578" s="19">
        <f>IF(AND($M578,IF($J578&lt;=DATE(身障定額檢核總表!$F$7,身障定額檢核總表!$F$8,1),1,0)),1,0)</f>
        <v>0</v>
      </c>
      <c r="Q578" s="19">
        <f t="shared" si="7"/>
        <v>0</v>
      </c>
      <c r="R578" s="19">
        <f>IF(AND($Q578,OR(IF($G578="3.重度",1,0),IF($G578="4.極重度",1,0)),IF($K578="全時",1,0),IF($L578&gt;=基本工資設定!$B$2,1,0)),1,0)</f>
        <v>0</v>
      </c>
      <c r="S578" s="19">
        <f>IF(AND($Q578,OR(IF($G578="3.重度",1,0),IF($G578="4.極重度",1,0)),IF($K578="全時",1,0),IF(基本工資設定!$B$2&gt;$L578,1,0)),1,0)</f>
        <v>0</v>
      </c>
      <c r="T578" s="19">
        <f>IF(AND($Q578,OR(IF($G578="3.重度",1,0),IF($G578="4.極重度",1,0)),IF($K578="部分工時",1,0),IF($L578&gt;=基本工資設定!$B$2,1,0)),1,0)</f>
        <v>0</v>
      </c>
      <c r="U578" s="19">
        <f>IF(AND($Q578,OR(IF($G578="3.重度",1,0),IF($G578="4.極重度",1,0)),IF($K578="部分工時",1,0),IF(AND(基本工資設定!$B$2&gt;$L578,$L578&gt;=基本工資設定!$B$3),1,0)),1,0)</f>
        <v>0</v>
      </c>
      <c r="V578" s="19">
        <f>IF(AND($Q578,OR(IF($G578="3.重度",1,0),IF($G578="4.極重度",1,0)),IF($K578="部分工時",1,0),IF(基本工資設定!$B$3&gt;$L578,1,0)),1,0)</f>
        <v>0</v>
      </c>
      <c r="W578" s="19">
        <f>IF(AND($Q578,OR(IF($G578="1.輕度",1,0),IF($G578="2.中度",1,0)),IF($K578="全時",1,0),IF($L578&gt;=基本工資設定!$B$2,1,0)),1,0)</f>
        <v>0</v>
      </c>
      <c r="X578" s="19">
        <f>IF(AND($Q578,OR(IF($G578="1.輕度",1,0),IF($G578="2.中度",1,0)),IF($K578="全時",1,0),IF(基本工資設定!$B$2&gt;$L578,1,0)),1,0)</f>
        <v>0</v>
      </c>
      <c r="Y578" s="19">
        <f>IF(AND($Q578,OR(IF($G578="1.輕度",1,0),IF($G578="2.中度",1,0)),IF($K578="部分工時",1,0),IF($L578&gt;=基本工資設定!$B$2,1,0)),1,0)</f>
        <v>0</v>
      </c>
      <c r="Z578" s="19">
        <f>IF(AND($Q578,OR(IF($G578="1.輕度",1,0),IF($G578="2.中度",1,0)),IF($K578="部分工時",1,0),IF(AND(基本工資設定!$B$2&gt;$L578,$L578&gt;=基本工資設定!$B$3),1,0)),1,0)</f>
        <v>0</v>
      </c>
      <c r="AA578" s="19">
        <f>IF(AND($Q578,OR(IF($G578="1.輕度",1,0),IF($G578="2.中度",1,0)),IF($K578="部分工時",1,0),IF(基本工資設定!$B$3&gt;$L578,1,0)),1,0)</f>
        <v>0</v>
      </c>
    </row>
    <row r="579" spans="1:27" ht="14.25">
      <c r="A579" s="19">
        <f t="shared" si="8"/>
        <v>577</v>
      </c>
      <c r="B579" s="8"/>
      <c r="C579" s="8"/>
      <c r="D579" s="9"/>
      <c r="E579" s="8"/>
      <c r="F579" s="8"/>
      <c r="G579" s="8"/>
      <c r="H579" s="9"/>
      <c r="I579" s="9"/>
      <c r="J579" s="9"/>
      <c r="K579" s="8"/>
      <c r="L579" s="10"/>
      <c r="M579" s="19" t="b">
        <f t="shared" si="6"/>
        <v>0</v>
      </c>
      <c r="N579" s="19">
        <f>IF(AND($M579,IF($H579&lt;=DATE(身障定額檢核總表!$F$7,身障定額檢核總表!$F$8,1),1,0)),1,0)</f>
        <v>0</v>
      </c>
      <c r="O579" s="19">
        <f>IF(AND(ISBLANK($I579),$M579),1,IF($E579="1.公保",
IF($I579&gt;DATE(身障定額檢核總表!$F$7,身障定額檢核總表!$F$8,1),1,0),
IF($I579&gt;=DATE(身障定額檢核總表!$F$7,身障定額檢核總表!$F$8,1),1,0)))</f>
        <v>0</v>
      </c>
      <c r="P579" s="19">
        <f>IF(AND($M579,IF($J579&lt;=DATE(身障定額檢核總表!$F$7,身障定額檢核總表!$F$8,1),1,0)),1,0)</f>
        <v>0</v>
      </c>
      <c r="Q579" s="19">
        <f t="shared" si="7"/>
        <v>0</v>
      </c>
      <c r="R579" s="19">
        <f>IF(AND($Q579,OR(IF($G579="3.重度",1,0),IF($G579="4.極重度",1,0)),IF($K579="全時",1,0),IF($L579&gt;=基本工資設定!$B$2,1,0)),1,0)</f>
        <v>0</v>
      </c>
      <c r="S579" s="19">
        <f>IF(AND($Q579,OR(IF($G579="3.重度",1,0),IF($G579="4.極重度",1,0)),IF($K579="全時",1,0),IF(基本工資設定!$B$2&gt;$L579,1,0)),1,0)</f>
        <v>0</v>
      </c>
      <c r="T579" s="19">
        <f>IF(AND($Q579,OR(IF($G579="3.重度",1,0),IF($G579="4.極重度",1,0)),IF($K579="部分工時",1,0),IF($L579&gt;=基本工資設定!$B$2,1,0)),1,0)</f>
        <v>0</v>
      </c>
      <c r="U579" s="19">
        <f>IF(AND($Q579,OR(IF($G579="3.重度",1,0),IF($G579="4.極重度",1,0)),IF($K579="部分工時",1,0),IF(AND(基本工資設定!$B$2&gt;$L579,$L579&gt;=基本工資設定!$B$3),1,0)),1,0)</f>
        <v>0</v>
      </c>
      <c r="V579" s="19">
        <f>IF(AND($Q579,OR(IF($G579="3.重度",1,0),IF($G579="4.極重度",1,0)),IF($K579="部分工時",1,0),IF(基本工資設定!$B$3&gt;$L579,1,0)),1,0)</f>
        <v>0</v>
      </c>
      <c r="W579" s="19">
        <f>IF(AND($Q579,OR(IF($G579="1.輕度",1,0),IF($G579="2.中度",1,0)),IF($K579="全時",1,0),IF($L579&gt;=基本工資設定!$B$2,1,0)),1,0)</f>
        <v>0</v>
      </c>
      <c r="X579" s="19">
        <f>IF(AND($Q579,OR(IF($G579="1.輕度",1,0),IF($G579="2.中度",1,0)),IF($K579="全時",1,0),IF(基本工資設定!$B$2&gt;$L579,1,0)),1,0)</f>
        <v>0</v>
      </c>
      <c r="Y579" s="19">
        <f>IF(AND($Q579,OR(IF($G579="1.輕度",1,0),IF($G579="2.中度",1,0)),IF($K579="部分工時",1,0),IF($L579&gt;=基本工資設定!$B$2,1,0)),1,0)</f>
        <v>0</v>
      </c>
      <c r="Z579" s="19">
        <f>IF(AND($Q579,OR(IF($G579="1.輕度",1,0),IF($G579="2.中度",1,0)),IF($K579="部分工時",1,0),IF(AND(基本工資設定!$B$2&gt;$L579,$L579&gt;=基本工資設定!$B$3),1,0)),1,0)</f>
        <v>0</v>
      </c>
      <c r="AA579" s="19">
        <f>IF(AND($Q579,OR(IF($G579="1.輕度",1,0),IF($G579="2.中度",1,0)),IF($K579="部分工時",1,0),IF(基本工資設定!$B$3&gt;$L579,1,0)),1,0)</f>
        <v>0</v>
      </c>
    </row>
    <row r="580" spans="1:27" ht="14.25">
      <c r="A580" s="19">
        <f t="shared" si="8"/>
        <v>578</v>
      </c>
      <c r="B580" s="8"/>
      <c r="C580" s="8"/>
      <c r="D580" s="9"/>
      <c r="E580" s="8"/>
      <c r="F580" s="8"/>
      <c r="G580" s="8"/>
      <c r="H580" s="9"/>
      <c r="I580" s="9"/>
      <c r="J580" s="9"/>
      <c r="K580" s="8"/>
      <c r="L580" s="10"/>
      <c r="M580" s="19" t="b">
        <f t="shared" si="6"/>
        <v>0</v>
      </c>
      <c r="N580" s="19">
        <f>IF(AND($M580,IF($H580&lt;=DATE(身障定額檢核總表!$F$7,身障定額檢核總表!$F$8,1),1,0)),1,0)</f>
        <v>0</v>
      </c>
      <c r="O580" s="19">
        <f>IF(AND(ISBLANK($I580),$M580),1,IF($E580="1.公保",
IF($I580&gt;DATE(身障定額檢核總表!$F$7,身障定額檢核總表!$F$8,1),1,0),
IF($I580&gt;=DATE(身障定額檢核總表!$F$7,身障定額檢核總表!$F$8,1),1,0)))</f>
        <v>0</v>
      </c>
      <c r="P580" s="19">
        <f>IF(AND($M580,IF($J580&lt;=DATE(身障定額檢核總表!$F$7,身障定額檢核總表!$F$8,1),1,0)),1,0)</f>
        <v>0</v>
      </c>
      <c r="Q580" s="19">
        <f t="shared" si="7"/>
        <v>0</v>
      </c>
      <c r="R580" s="19">
        <f>IF(AND($Q580,OR(IF($G580="3.重度",1,0),IF($G580="4.極重度",1,0)),IF($K580="全時",1,0),IF($L580&gt;=基本工資設定!$B$2,1,0)),1,0)</f>
        <v>0</v>
      </c>
      <c r="S580" s="19">
        <f>IF(AND($Q580,OR(IF($G580="3.重度",1,0),IF($G580="4.極重度",1,0)),IF($K580="全時",1,0),IF(基本工資設定!$B$2&gt;$L580,1,0)),1,0)</f>
        <v>0</v>
      </c>
      <c r="T580" s="19">
        <f>IF(AND($Q580,OR(IF($G580="3.重度",1,0),IF($G580="4.極重度",1,0)),IF($K580="部分工時",1,0),IF($L580&gt;=基本工資設定!$B$2,1,0)),1,0)</f>
        <v>0</v>
      </c>
      <c r="U580" s="19">
        <f>IF(AND($Q580,OR(IF($G580="3.重度",1,0),IF($G580="4.極重度",1,0)),IF($K580="部分工時",1,0),IF(AND(基本工資設定!$B$2&gt;$L580,$L580&gt;=基本工資設定!$B$3),1,0)),1,0)</f>
        <v>0</v>
      </c>
      <c r="V580" s="19">
        <f>IF(AND($Q580,OR(IF($G580="3.重度",1,0),IF($G580="4.極重度",1,0)),IF($K580="部分工時",1,0),IF(基本工資設定!$B$3&gt;$L580,1,0)),1,0)</f>
        <v>0</v>
      </c>
      <c r="W580" s="19">
        <f>IF(AND($Q580,OR(IF($G580="1.輕度",1,0),IF($G580="2.中度",1,0)),IF($K580="全時",1,0),IF($L580&gt;=基本工資設定!$B$2,1,0)),1,0)</f>
        <v>0</v>
      </c>
      <c r="X580" s="19">
        <f>IF(AND($Q580,OR(IF($G580="1.輕度",1,0),IF($G580="2.中度",1,0)),IF($K580="全時",1,0),IF(基本工資設定!$B$2&gt;$L580,1,0)),1,0)</f>
        <v>0</v>
      </c>
      <c r="Y580" s="19">
        <f>IF(AND($Q580,OR(IF($G580="1.輕度",1,0),IF($G580="2.中度",1,0)),IF($K580="部分工時",1,0),IF($L580&gt;=基本工資設定!$B$2,1,0)),1,0)</f>
        <v>0</v>
      </c>
      <c r="Z580" s="19">
        <f>IF(AND($Q580,OR(IF($G580="1.輕度",1,0),IF($G580="2.中度",1,0)),IF($K580="部分工時",1,0),IF(AND(基本工資設定!$B$2&gt;$L580,$L580&gt;=基本工資設定!$B$3),1,0)),1,0)</f>
        <v>0</v>
      </c>
      <c r="AA580" s="19">
        <f>IF(AND($Q580,OR(IF($G580="1.輕度",1,0),IF($G580="2.中度",1,0)),IF($K580="部分工時",1,0),IF(基本工資設定!$B$3&gt;$L580,1,0)),1,0)</f>
        <v>0</v>
      </c>
    </row>
    <row r="581" spans="1:27" ht="14.25">
      <c r="A581" s="19">
        <f t="shared" si="8"/>
        <v>579</v>
      </c>
      <c r="B581" s="8"/>
      <c r="C581" s="8"/>
      <c r="D581" s="9"/>
      <c r="E581" s="8"/>
      <c r="F581" s="8"/>
      <c r="G581" s="8"/>
      <c r="H581" s="9"/>
      <c r="I581" s="9"/>
      <c r="J581" s="9"/>
      <c r="K581" s="8"/>
      <c r="L581" s="10"/>
      <c r="M581" s="19" t="b">
        <f t="shared" si="6"/>
        <v>0</v>
      </c>
      <c r="N581" s="19">
        <f>IF(AND($M581,IF($H581&lt;=DATE(身障定額檢核總表!$F$7,身障定額檢核總表!$F$8,1),1,0)),1,0)</f>
        <v>0</v>
      </c>
      <c r="O581" s="19">
        <f>IF(AND(ISBLANK($I581),$M581),1,IF($E581="1.公保",
IF($I581&gt;DATE(身障定額檢核總表!$F$7,身障定額檢核總表!$F$8,1),1,0),
IF($I581&gt;=DATE(身障定額檢核總表!$F$7,身障定額檢核總表!$F$8,1),1,0)))</f>
        <v>0</v>
      </c>
      <c r="P581" s="19">
        <f>IF(AND($M581,IF($J581&lt;=DATE(身障定額檢核總表!$F$7,身障定額檢核總表!$F$8,1),1,0)),1,0)</f>
        <v>0</v>
      </c>
      <c r="Q581" s="19">
        <f t="shared" si="7"/>
        <v>0</v>
      </c>
      <c r="R581" s="19">
        <f>IF(AND($Q581,OR(IF($G581="3.重度",1,0),IF($G581="4.極重度",1,0)),IF($K581="全時",1,0),IF($L581&gt;=基本工資設定!$B$2,1,0)),1,0)</f>
        <v>0</v>
      </c>
      <c r="S581" s="19">
        <f>IF(AND($Q581,OR(IF($G581="3.重度",1,0),IF($G581="4.極重度",1,0)),IF($K581="全時",1,0),IF(基本工資設定!$B$2&gt;$L581,1,0)),1,0)</f>
        <v>0</v>
      </c>
      <c r="T581" s="19">
        <f>IF(AND($Q581,OR(IF($G581="3.重度",1,0),IF($G581="4.極重度",1,0)),IF($K581="部分工時",1,0),IF($L581&gt;=基本工資設定!$B$2,1,0)),1,0)</f>
        <v>0</v>
      </c>
      <c r="U581" s="19">
        <f>IF(AND($Q581,OR(IF($G581="3.重度",1,0),IF($G581="4.極重度",1,0)),IF($K581="部分工時",1,0),IF(AND(基本工資設定!$B$2&gt;$L581,$L581&gt;=基本工資設定!$B$3),1,0)),1,0)</f>
        <v>0</v>
      </c>
      <c r="V581" s="19">
        <f>IF(AND($Q581,OR(IF($G581="3.重度",1,0),IF($G581="4.極重度",1,0)),IF($K581="部分工時",1,0),IF(基本工資設定!$B$3&gt;$L581,1,0)),1,0)</f>
        <v>0</v>
      </c>
      <c r="W581" s="19">
        <f>IF(AND($Q581,OR(IF($G581="1.輕度",1,0),IF($G581="2.中度",1,0)),IF($K581="全時",1,0),IF($L581&gt;=基本工資設定!$B$2,1,0)),1,0)</f>
        <v>0</v>
      </c>
      <c r="X581" s="19">
        <f>IF(AND($Q581,OR(IF($G581="1.輕度",1,0),IF($G581="2.中度",1,0)),IF($K581="全時",1,0),IF(基本工資設定!$B$2&gt;$L581,1,0)),1,0)</f>
        <v>0</v>
      </c>
      <c r="Y581" s="19">
        <f>IF(AND($Q581,OR(IF($G581="1.輕度",1,0),IF($G581="2.中度",1,0)),IF($K581="部分工時",1,0),IF($L581&gt;=基本工資設定!$B$2,1,0)),1,0)</f>
        <v>0</v>
      </c>
      <c r="Z581" s="19">
        <f>IF(AND($Q581,OR(IF($G581="1.輕度",1,0),IF($G581="2.中度",1,0)),IF($K581="部分工時",1,0),IF(AND(基本工資設定!$B$2&gt;$L581,$L581&gt;=基本工資設定!$B$3),1,0)),1,0)</f>
        <v>0</v>
      </c>
      <c r="AA581" s="19">
        <f>IF(AND($Q581,OR(IF($G581="1.輕度",1,0),IF($G581="2.中度",1,0)),IF($K581="部分工時",1,0),IF(基本工資設定!$B$3&gt;$L581,1,0)),1,0)</f>
        <v>0</v>
      </c>
    </row>
    <row r="582" spans="1:27" ht="14.25">
      <c r="A582" s="19">
        <f t="shared" si="8"/>
        <v>580</v>
      </c>
      <c r="B582" s="8"/>
      <c r="C582" s="8"/>
      <c r="D582" s="9"/>
      <c r="E582" s="8"/>
      <c r="F582" s="8"/>
      <c r="G582" s="8"/>
      <c r="H582" s="9"/>
      <c r="I582" s="9"/>
      <c r="J582" s="9"/>
      <c r="K582" s="8"/>
      <c r="L582" s="10"/>
      <c r="M582" s="19" t="b">
        <f t="shared" si="6"/>
        <v>0</v>
      </c>
      <c r="N582" s="19">
        <f>IF(AND($M582,IF($H582&lt;=DATE(身障定額檢核總表!$F$7,身障定額檢核總表!$F$8,1),1,0)),1,0)</f>
        <v>0</v>
      </c>
      <c r="O582" s="19">
        <f>IF(AND(ISBLANK($I582),$M582),1,IF($E582="1.公保",
IF($I582&gt;DATE(身障定額檢核總表!$F$7,身障定額檢核總表!$F$8,1),1,0),
IF($I582&gt;=DATE(身障定額檢核總表!$F$7,身障定額檢核總表!$F$8,1),1,0)))</f>
        <v>0</v>
      </c>
      <c r="P582" s="19">
        <f>IF(AND($M582,IF($J582&lt;=DATE(身障定額檢核總表!$F$7,身障定額檢核總表!$F$8,1),1,0)),1,0)</f>
        <v>0</v>
      </c>
      <c r="Q582" s="19">
        <f t="shared" si="7"/>
        <v>0</v>
      </c>
      <c r="R582" s="19">
        <f>IF(AND($Q582,OR(IF($G582="3.重度",1,0),IF($G582="4.極重度",1,0)),IF($K582="全時",1,0),IF($L582&gt;=基本工資設定!$B$2,1,0)),1,0)</f>
        <v>0</v>
      </c>
      <c r="S582" s="19">
        <f>IF(AND($Q582,OR(IF($G582="3.重度",1,0),IF($G582="4.極重度",1,0)),IF($K582="全時",1,0),IF(基本工資設定!$B$2&gt;$L582,1,0)),1,0)</f>
        <v>0</v>
      </c>
      <c r="T582" s="19">
        <f>IF(AND($Q582,OR(IF($G582="3.重度",1,0),IF($G582="4.極重度",1,0)),IF($K582="部分工時",1,0),IF($L582&gt;=基本工資設定!$B$2,1,0)),1,0)</f>
        <v>0</v>
      </c>
      <c r="U582" s="19">
        <f>IF(AND($Q582,OR(IF($G582="3.重度",1,0),IF($G582="4.極重度",1,0)),IF($K582="部分工時",1,0),IF(AND(基本工資設定!$B$2&gt;$L582,$L582&gt;=基本工資設定!$B$3),1,0)),1,0)</f>
        <v>0</v>
      </c>
      <c r="V582" s="19">
        <f>IF(AND($Q582,OR(IF($G582="3.重度",1,0),IF($G582="4.極重度",1,0)),IF($K582="部分工時",1,0),IF(基本工資設定!$B$3&gt;$L582,1,0)),1,0)</f>
        <v>0</v>
      </c>
      <c r="W582" s="19">
        <f>IF(AND($Q582,OR(IF($G582="1.輕度",1,0),IF($G582="2.中度",1,0)),IF($K582="全時",1,0),IF($L582&gt;=基本工資設定!$B$2,1,0)),1,0)</f>
        <v>0</v>
      </c>
      <c r="X582" s="19">
        <f>IF(AND($Q582,OR(IF($G582="1.輕度",1,0),IF($G582="2.中度",1,0)),IF($K582="全時",1,0),IF(基本工資設定!$B$2&gt;$L582,1,0)),1,0)</f>
        <v>0</v>
      </c>
      <c r="Y582" s="19">
        <f>IF(AND($Q582,OR(IF($G582="1.輕度",1,0),IF($G582="2.中度",1,0)),IF($K582="部分工時",1,0),IF($L582&gt;=基本工資設定!$B$2,1,0)),1,0)</f>
        <v>0</v>
      </c>
      <c r="Z582" s="19">
        <f>IF(AND($Q582,OR(IF($G582="1.輕度",1,0),IF($G582="2.中度",1,0)),IF($K582="部分工時",1,0),IF(AND(基本工資設定!$B$2&gt;$L582,$L582&gt;=基本工資設定!$B$3),1,0)),1,0)</f>
        <v>0</v>
      </c>
      <c r="AA582" s="19">
        <f>IF(AND($Q582,OR(IF($G582="1.輕度",1,0),IF($G582="2.中度",1,0)),IF($K582="部分工時",1,0),IF(基本工資設定!$B$3&gt;$L582,1,0)),1,0)</f>
        <v>0</v>
      </c>
    </row>
    <row r="583" spans="1:27" ht="14.25">
      <c r="A583" s="19">
        <f t="shared" si="8"/>
        <v>581</v>
      </c>
      <c r="B583" s="8"/>
      <c r="C583" s="8"/>
      <c r="D583" s="9"/>
      <c r="E583" s="8"/>
      <c r="F583" s="8"/>
      <c r="G583" s="8"/>
      <c r="H583" s="9"/>
      <c r="I583" s="9"/>
      <c r="J583" s="9"/>
      <c r="K583" s="8"/>
      <c r="L583" s="10"/>
      <c r="M583" s="19" t="b">
        <f t="shared" si="6"/>
        <v>0</v>
      </c>
      <c r="N583" s="19">
        <f>IF(AND($M583,IF($H583&lt;=DATE(身障定額檢核總表!$F$7,身障定額檢核總表!$F$8,1),1,0)),1,0)</f>
        <v>0</v>
      </c>
      <c r="O583" s="19">
        <f>IF(AND(ISBLANK($I583),$M583),1,IF($E583="1.公保",
IF($I583&gt;DATE(身障定額檢核總表!$F$7,身障定額檢核總表!$F$8,1),1,0),
IF($I583&gt;=DATE(身障定額檢核總表!$F$7,身障定額檢核總表!$F$8,1),1,0)))</f>
        <v>0</v>
      </c>
      <c r="P583" s="19">
        <f>IF(AND($M583,IF($J583&lt;=DATE(身障定額檢核總表!$F$7,身障定額檢核總表!$F$8,1),1,0)),1,0)</f>
        <v>0</v>
      </c>
      <c r="Q583" s="19">
        <f t="shared" si="7"/>
        <v>0</v>
      </c>
      <c r="R583" s="19">
        <f>IF(AND($Q583,OR(IF($G583="3.重度",1,0),IF($G583="4.極重度",1,0)),IF($K583="全時",1,0),IF($L583&gt;=基本工資設定!$B$2,1,0)),1,0)</f>
        <v>0</v>
      </c>
      <c r="S583" s="19">
        <f>IF(AND($Q583,OR(IF($G583="3.重度",1,0),IF($G583="4.極重度",1,0)),IF($K583="全時",1,0),IF(基本工資設定!$B$2&gt;$L583,1,0)),1,0)</f>
        <v>0</v>
      </c>
      <c r="T583" s="19">
        <f>IF(AND($Q583,OR(IF($G583="3.重度",1,0),IF($G583="4.極重度",1,0)),IF($K583="部分工時",1,0),IF($L583&gt;=基本工資設定!$B$2,1,0)),1,0)</f>
        <v>0</v>
      </c>
      <c r="U583" s="19">
        <f>IF(AND($Q583,OR(IF($G583="3.重度",1,0),IF($G583="4.極重度",1,0)),IF($K583="部分工時",1,0),IF(AND(基本工資設定!$B$2&gt;$L583,$L583&gt;=基本工資設定!$B$3),1,0)),1,0)</f>
        <v>0</v>
      </c>
      <c r="V583" s="19">
        <f>IF(AND($Q583,OR(IF($G583="3.重度",1,0),IF($G583="4.極重度",1,0)),IF($K583="部分工時",1,0),IF(基本工資設定!$B$3&gt;$L583,1,0)),1,0)</f>
        <v>0</v>
      </c>
      <c r="W583" s="19">
        <f>IF(AND($Q583,OR(IF($G583="1.輕度",1,0),IF($G583="2.中度",1,0)),IF($K583="全時",1,0),IF($L583&gt;=基本工資設定!$B$2,1,0)),1,0)</f>
        <v>0</v>
      </c>
      <c r="X583" s="19">
        <f>IF(AND($Q583,OR(IF($G583="1.輕度",1,0),IF($G583="2.中度",1,0)),IF($K583="全時",1,0),IF(基本工資設定!$B$2&gt;$L583,1,0)),1,0)</f>
        <v>0</v>
      </c>
      <c r="Y583" s="19">
        <f>IF(AND($Q583,OR(IF($G583="1.輕度",1,0),IF($G583="2.中度",1,0)),IF($K583="部分工時",1,0),IF($L583&gt;=基本工資設定!$B$2,1,0)),1,0)</f>
        <v>0</v>
      </c>
      <c r="Z583" s="19">
        <f>IF(AND($Q583,OR(IF($G583="1.輕度",1,0),IF($G583="2.中度",1,0)),IF($K583="部分工時",1,0),IF(AND(基本工資設定!$B$2&gt;$L583,$L583&gt;=基本工資設定!$B$3),1,0)),1,0)</f>
        <v>0</v>
      </c>
      <c r="AA583" s="19">
        <f>IF(AND($Q583,OR(IF($G583="1.輕度",1,0),IF($G583="2.中度",1,0)),IF($K583="部分工時",1,0),IF(基本工資設定!$B$3&gt;$L583,1,0)),1,0)</f>
        <v>0</v>
      </c>
    </row>
    <row r="584" spans="1:27" ht="14.25">
      <c r="A584" s="19">
        <f t="shared" si="8"/>
        <v>582</v>
      </c>
      <c r="B584" s="8"/>
      <c r="C584" s="8"/>
      <c r="D584" s="9"/>
      <c r="E584" s="8"/>
      <c r="F584" s="8"/>
      <c r="G584" s="8"/>
      <c r="H584" s="9"/>
      <c r="I584" s="9"/>
      <c r="J584" s="9"/>
      <c r="K584" s="8"/>
      <c r="L584" s="10"/>
      <c r="M584" s="19" t="b">
        <f t="shared" si="6"/>
        <v>0</v>
      </c>
      <c r="N584" s="19">
        <f>IF(AND($M584,IF($H584&lt;=DATE(身障定額檢核總表!$F$7,身障定額檢核總表!$F$8,1),1,0)),1,0)</f>
        <v>0</v>
      </c>
      <c r="O584" s="19">
        <f>IF(AND(ISBLANK($I584),$M584),1,IF($E584="1.公保",
IF($I584&gt;DATE(身障定額檢核總表!$F$7,身障定額檢核總表!$F$8,1),1,0),
IF($I584&gt;=DATE(身障定額檢核總表!$F$7,身障定額檢核總表!$F$8,1),1,0)))</f>
        <v>0</v>
      </c>
      <c r="P584" s="19">
        <f>IF(AND($M584,IF($J584&lt;=DATE(身障定額檢核總表!$F$7,身障定額檢核總表!$F$8,1),1,0)),1,0)</f>
        <v>0</v>
      </c>
      <c r="Q584" s="19">
        <f t="shared" si="7"/>
        <v>0</v>
      </c>
      <c r="R584" s="19">
        <f>IF(AND($Q584,OR(IF($G584="3.重度",1,0),IF($G584="4.極重度",1,0)),IF($K584="全時",1,0),IF($L584&gt;=基本工資設定!$B$2,1,0)),1,0)</f>
        <v>0</v>
      </c>
      <c r="S584" s="19">
        <f>IF(AND($Q584,OR(IF($G584="3.重度",1,0),IF($G584="4.極重度",1,0)),IF($K584="全時",1,0),IF(基本工資設定!$B$2&gt;$L584,1,0)),1,0)</f>
        <v>0</v>
      </c>
      <c r="T584" s="19">
        <f>IF(AND($Q584,OR(IF($G584="3.重度",1,0),IF($G584="4.極重度",1,0)),IF($K584="部分工時",1,0),IF($L584&gt;=基本工資設定!$B$2,1,0)),1,0)</f>
        <v>0</v>
      </c>
      <c r="U584" s="19">
        <f>IF(AND($Q584,OR(IF($G584="3.重度",1,0),IF($G584="4.極重度",1,0)),IF($K584="部分工時",1,0),IF(AND(基本工資設定!$B$2&gt;$L584,$L584&gt;=基本工資設定!$B$3),1,0)),1,0)</f>
        <v>0</v>
      </c>
      <c r="V584" s="19">
        <f>IF(AND($Q584,OR(IF($G584="3.重度",1,0),IF($G584="4.極重度",1,0)),IF($K584="部分工時",1,0),IF(基本工資設定!$B$3&gt;$L584,1,0)),1,0)</f>
        <v>0</v>
      </c>
      <c r="W584" s="19">
        <f>IF(AND($Q584,OR(IF($G584="1.輕度",1,0),IF($G584="2.中度",1,0)),IF($K584="全時",1,0),IF($L584&gt;=基本工資設定!$B$2,1,0)),1,0)</f>
        <v>0</v>
      </c>
      <c r="X584" s="19">
        <f>IF(AND($Q584,OR(IF($G584="1.輕度",1,0),IF($G584="2.中度",1,0)),IF($K584="全時",1,0),IF(基本工資設定!$B$2&gt;$L584,1,0)),1,0)</f>
        <v>0</v>
      </c>
      <c r="Y584" s="19">
        <f>IF(AND($Q584,OR(IF($G584="1.輕度",1,0),IF($G584="2.中度",1,0)),IF($K584="部分工時",1,0),IF($L584&gt;=基本工資設定!$B$2,1,0)),1,0)</f>
        <v>0</v>
      </c>
      <c r="Z584" s="19">
        <f>IF(AND($Q584,OR(IF($G584="1.輕度",1,0),IF($G584="2.中度",1,0)),IF($K584="部分工時",1,0),IF(AND(基本工資設定!$B$2&gt;$L584,$L584&gt;=基本工資設定!$B$3),1,0)),1,0)</f>
        <v>0</v>
      </c>
      <c r="AA584" s="19">
        <f>IF(AND($Q584,OR(IF($G584="1.輕度",1,0),IF($G584="2.中度",1,0)),IF($K584="部分工時",1,0),IF(基本工資設定!$B$3&gt;$L584,1,0)),1,0)</f>
        <v>0</v>
      </c>
    </row>
    <row r="585" spans="1:27" ht="14.25">
      <c r="A585" s="19">
        <f t="shared" si="8"/>
        <v>583</v>
      </c>
      <c r="B585" s="8"/>
      <c r="C585" s="8"/>
      <c r="D585" s="9"/>
      <c r="E585" s="8"/>
      <c r="F585" s="8"/>
      <c r="G585" s="8"/>
      <c r="H585" s="9"/>
      <c r="I585" s="9"/>
      <c r="J585" s="9"/>
      <c r="K585" s="8"/>
      <c r="L585" s="10"/>
      <c r="M585" s="19" t="b">
        <f t="shared" si="6"/>
        <v>0</v>
      </c>
      <c r="N585" s="19">
        <f>IF(AND($M585,IF($H585&lt;=DATE(身障定額檢核總表!$F$7,身障定額檢核總表!$F$8,1),1,0)),1,0)</f>
        <v>0</v>
      </c>
      <c r="O585" s="19">
        <f>IF(AND(ISBLANK($I585),$M585),1,IF($E585="1.公保",
IF($I585&gt;DATE(身障定額檢核總表!$F$7,身障定額檢核總表!$F$8,1),1,0),
IF($I585&gt;=DATE(身障定額檢核總表!$F$7,身障定額檢核總表!$F$8,1),1,0)))</f>
        <v>0</v>
      </c>
      <c r="P585" s="19">
        <f>IF(AND($M585,IF($J585&lt;=DATE(身障定額檢核總表!$F$7,身障定額檢核總表!$F$8,1),1,0)),1,0)</f>
        <v>0</v>
      </c>
      <c r="Q585" s="19">
        <f t="shared" si="7"/>
        <v>0</v>
      </c>
      <c r="R585" s="19">
        <f>IF(AND($Q585,OR(IF($G585="3.重度",1,0),IF($G585="4.極重度",1,0)),IF($K585="全時",1,0),IF($L585&gt;=基本工資設定!$B$2,1,0)),1,0)</f>
        <v>0</v>
      </c>
      <c r="S585" s="19">
        <f>IF(AND($Q585,OR(IF($G585="3.重度",1,0),IF($G585="4.極重度",1,0)),IF($K585="全時",1,0),IF(基本工資設定!$B$2&gt;$L585,1,0)),1,0)</f>
        <v>0</v>
      </c>
      <c r="T585" s="19">
        <f>IF(AND($Q585,OR(IF($G585="3.重度",1,0),IF($G585="4.極重度",1,0)),IF($K585="部分工時",1,0),IF($L585&gt;=基本工資設定!$B$2,1,0)),1,0)</f>
        <v>0</v>
      </c>
      <c r="U585" s="19">
        <f>IF(AND($Q585,OR(IF($G585="3.重度",1,0),IF($G585="4.極重度",1,0)),IF($K585="部分工時",1,0),IF(AND(基本工資設定!$B$2&gt;$L585,$L585&gt;=基本工資設定!$B$3),1,0)),1,0)</f>
        <v>0</v>
      </c>
      <c r="V585" s="19">
        <f>IF(AND($Q585,OR(IF($G585="3.重度",1,0),IF($G585="4.極重度",1,0)),IF($K585="部分工時",1,0),IF(基本工資設定!$B$3&gt;$L585,1,0)),1,0)</f>
        <v>0</v>
      </c>
      <c r="W585" s="19">
        <f>IF(AND($Q585,OR(IF($G585="1.輕度",1,0),IF($G585="2.中度",1,0)),IF($K585="全時",1,0),IF($L585&gt;=基本工資設定!$B$2,1,0)),1,0)</f>
        <v>0</v>
      </c>
      <c r="X585" s="19">
        <f>IF(AND($Q585,OR(IF($G585="1.輕度",1,0),IF($G585="2.中度",1,0)),IF($K585="全時",1,0),IF(基本工資設定!$B$2&gt;$L585,1,0)),1,0)</f>
        <v>0</v>
      </c>
      <c r="Y585" s="19">
        <f>IF(AND($Q585,OR(IF($G585="1.輕度",1,0),IF($G585="2.中度",1,0)),IF($K585="部分工時",1,0),IF($L585&gt;=基本工資設定!$B$2,1,0)),1,0)</f>
        <v>0</v>
      </c>
      <c r="Z585" s="19">
        <f>IF(AND($Q585,OR(IF($G585="1.輕度",1,0),IF($G585="2.中度",1,0)),IF($K585="部分工時",1,0),IF(AND(基本工資設定!$B$2&gt;$L585,$L585&gt;=基本工資設定!$B$3),1,0)),1,0)</f>
        <v>0</v>
      </c>
      <c r="AA585" s="19">
        <f>IF(AND($Q585,OR(IF($G585="1.輕度",1,0),IF($G585="2.中度",1,0)),IF($K585="部分工時",1,0),IF(基本工資設定!$B$3&gt;$L585,1,0)),1,0)</f>
        <v>0</v>
      </c>
    </row>
    <row r="586" spans="1:27" ht="14.25">
      <c r="A586" s="19">
        <f t="shared" si="8"/>
        <v>584</v>
      </c>
      <c r="B586" s="8"/>
      <c r="C586" s="8"/>
      <c r="D586" s="9"/>
      <c r="E586" s="8"/>
      <c r="F586" s="8"/>
      <c r="G586" s="8"/>
      <c r="H586" s="9"/>
      <c r="I586" s="9"/>
      <c r="J586" s="9"/>
      <c r="K586" s="8"/>
      <c r="L586" s="10"/>
      <c r="M586" s="19" t="b">
        <f t="shared" si="6"/>
        <v>0</v>
      </c>
      <c r="N586" s="19">
        <f>IF(AND($M586,IF($H586&lt;=DATE(身障定額檢核總表!$F$7,身障定額檢核總表!$F$8,1),1,0)),1,0)</f>
        <v>0</v>
      </c>
      <c r="O586" s="19">
        <f>IF(AND(ISBLANK($I586),$M586),1,IF($E586="1.公保",
IF($I586&gt;DATE(身障定額檢核總表!$F$7,身障定額檢核總表!$F$8,1),1,0),
IF($I586&gt;=DATE(身障定額檢核總表!$F$7,身障定額檢核總表!$F$8,1),1,0)))</f>
        <v>0</v>
      </c>
      <c r="P586" s="19">
        <f>IF(AND($M586,IF($J586&lt;=DATE(身障定額檢核總表!$F$7,身障定額檢核總表!$F$8,1),1,0)),1,0)</f>
        <v>0</v>
      </c>
      <c r="Q586" s="19">
        <f t="shared" si="7"/>
        <v>0</v>
      </c>
      <c r="R586" s="19">
        <f>IF(AND($Q586,OR(IF($G586="3.重度",1,0),IF($G586="4.極重度",1,0)),IF($K586="全時",1,0),IF($L586&gt;=基本工資設定!$B$2,1,0)),1,0)</f>
        <v>0</v>
      </c>
      <c r="S586" s="19">
        <f>IF(AND($Q586,OR(IF($G586="3.重度",1,0),IF($G586="4.極重度",1,0)),IF($K586="全時",1,0),IF(基本工資設定!$B$2&gt;$L586,1,0)),1,0)</f>
        <v>0</v>
      </c>
      <c r="T586" s="19">
        <f>IF(AND($Q586,OR(IF($G586="3.重度",1,0),IF($G586="4.極重度",1,0)),IF($K586="部分工時",1,0),IF($L586&gt;=基本工資設定!$B$2,1,0)),1,0)</f>
        <v>0</v>
      </c>
      <c r="U586" s="19">
        <f>IF(AND($Q586,OR(IF($G586="3.重度",1,0),IF($G586="4.極重度",1,0)),IF($K586="部分工時",1,0),IF(AND(基本工資設定!$B$2&gt;$L586,$L586&gt;=基本工資設定!$B$3),1,0)),1,0)</f>
        <v>0</v>
      </c>
      <c r="V586" s="19">
        <f>IF(AND($Q586,OR(IF($G586="3.重度",1,0),IF($G586="4.極重度",1,0)),IF($K586="部分工時",1,0),IF(基本工資設定!$B$3&gt;$L586,1,0)),1,0)</f>
        <v>0</v>
      </c>
      <c r="W586" s="19">
        <f>IF(AND($Q586,OR(IF($G586="1.輕度",1,0),IF($G586="2.中度",1,0)),IF($K586="全時",1,0),IF($L586&gt;=基本工資設定!$B$2,1,0)),1,0)</f>
        <v>0</v>
      </c>
      <c r="X586" s="19">
        <f>IF(AND($Q586,OR(IF($G586="1.輕度",1,0),IF($G586="2.中度",1,0)),IF($K586="全時",1,0),IF(基本工資設定!$B$2&gt;$L586,1,0)),1,0)</f>
        <v>0</v>
      </c>
      <c r="Y586" s="19">
        <f>IF(AND($Q586,OR(IF($G586="1.輕度",1,0),IF($G586="2.中度",1,0)),IF($K586="部分工時",1,0),IF($L586&gt;=基本工資設定!$B$2,1,0)),1,0)</f>
        <v>0</v>
      </c>
      <c r="Z586" s="19">
        <f>IF(AND($Q586,OR(IF($G586="1.輕度",1,0),IF($G586="2.中度",1,0)),IF($K586="部分工時",1,0),IF(AND(基本工資設定!$B$2&gt;$L586,$L586&gt;=基本工資設定!$B$3),1,0)),1,0)</f>
        <v>0</v>
      </c>
      <c r="AA586" s="19">
        <f>IF(AND($Q586,OR(IF($G586="1.輕度",1,0),IF($G586="2.中度",1,0)),IF($K586="部分工時",1,0),IF(基本工資設定!$B$3&gt;$L586,1,0)),1,0)</f>
        <v>0</v>
      </c>
    </row>
    <row r="587" spans="1:27" ht="14.25">
      <c r="A587" s="19">
        <f t="shared" si="8"/>
        <v>585</v>
      </c>
      <c r="B587" s="8"/>
      <c r="C587" s="8"/>
      <c r="D587" s="9"/>
      <c r="E587" s="8"/>
      <c r="F587" s="8"/>
      <c r="G587" s="8"/>
      <c r="H587" s="9"/>
      <c r="I587" s="9"/>
      <c r="J587" s="9"/>
      <c r="K587" s="8"/>
      <c r="L587" s="10"/>
      <c r="M587" s="19" t="b">
        <f t="shared" si="6"/>
        <v>0</v>
      </c>
      <c r="N587" s="19">
        <f>IF(AND($M587,IF($H587&lt;=DATE(身障定額檢核總表!$F$7,身障定額檢核總表!$F$8,1),1,0)),1,0)</f>
        <v>0</v>
      </c>
      <c r="O587" s="19">
        <f>IF(AND(ISBLANK($I587),$M587),1,IF($E587="1.公保",
IF($I587&gt;DATE(身障定額檢核總表!$F$7,身障定額檢核總表!$F$8,1),1,0),
IF($I587&gt;=DATE(身障定額檢核總表!$F$7,身障定額檢核總表!$F$8,1),1,0)))</f>
        <v>0</v>
      </c>
      <c r="P587" s="19">
        <f>IF(AND($M587,IF($J587&lt;=DATE(身障定額檢核總表!$F$7,身障定額檢核總表!$F$8,1),1,0)),1,0)</f>
        <v>0</v>
      </c>
      <c r="Q587" s="19">
        <f t="shared" si="7"/>
        <v>0</v>
      </c>
      <c r="R587" s="19">
        <f>IF(AND($Q587,OR(IF($G587="3.重度",1,0),IF($G587="4.極重度",1,0)),IF($K587="全時",1,0),IF($L587&gt;=基本工資設定!$B$2,1,0)),1,0)</f>
        <v>0</v>
      </c>
      <c r="S587" s="19">
        <f>IF(AND($Q587,OR(IF($G587="3.重度",1,0),IF($G587="4.極重度",1,0)),IF($K587="全時",1,0),IF(基本工資設定!$B$2&gt;$L587,1,0)),1,0)</f>
        <v>0</v>
      </c>
      <c r="T587" s="19">
        <f>IF(AND($Q587,OR(IF($G587="3.重度",1,0),IF($G587="4.極重度",1,0)),IF($K587="部分工時",1,0),IF($L587&gt;=基本工資設定!$B$2,1,0)),1,0)</f>
        <v>0</v>
      </c>
      <c r="U587" s="19">
        <f>IF(AND($Q587,OR(IF($G587="3.重度",1,0),IF($G587="4.極重度",1,0)),IF($K587="部分工時",1,0),IF(AND(基本工資設定!$B$2&gt;$L587,$L587&gt;=基本工資設定!$B$3),1,0)),1,0)</f>
        <v>0</v>
      </c>
      <c r="V587" s="19">
        <f>IF(AND($Q587,OR(IF($G587="3.重度",1,0),IF($G587="4.極重度",1,0)),IF($K587="部分工時",1,0),IF(基本工資設定!$B$3&gt;$L587,1,0)),1,0)</f>
        <v>0</v>
      </c>
      <c r="W587" s="19">
        <f>IF(AND($Q587,OR(IF($G587="1.輕度",1,0),IF($G587="2.中度",1,0)),IF($K587="全時",1,0),IF($L587&gt;=基本工資設定!$B$2,1,0)),1,0)</f>
        <v>0</v>
      </c>
      <c r="X587" s="19">
        <f>IF(AND($Q587,OR(IF($G587="1.輕度",1,0),IF($G587="2.中度",1,0)),IF($K587="全時",1,0),IF(基本工資設定!$B$2&gt;$L587,1,0)),1,0)</f>
        <v>0</v>
      </c>
      <c r="Y587" s="19">
        <f>IF(AND($Q587,OR(IF($G587="1.輕度",1,0),IF($G587="2.中度",1,0)),IF($K587="部分工時",1,0),IF($L587&gt;=基本工資設定!$B$2,1,0)),1,0)</f>
        <v>0</v>
      </c>
      <c r="Z587" s="19">
        <f>IF(AND($Q587,OR(IF($G587="1.輕度",1,0),IF($G587="2.中度",1,0)),IF($K587="部分工時",1,0),IF(AND(基本工資設定!$B$2&gt;$L587,$L587&gt;=基本工資設定!$B$3),1,0)),1,0)</f>
        <v>0</v>
      </c>
      <c r="AA587" s="19">
        <f>IF(AND($Q587,OR(IF($G587="1.輕度",1,0),IF($G587="2.中度",1,0)),IF($K587="部分工時",1,0),IF(基本工資設定!$B$3&gt;$L587,1,0)),1,0)</f>
        <v>0</v>
      </c>
    </row>
    <row r="588" spans="1:27" ht="14.25">
      <c r="A588" s="19">
        <f t="shared" si="8"/>
        <v>586</v>
      </c>
      <c r="B588" s="8"/>
      <c r="C588" s="8"/>
      <c r="D588" s="9"/>
      <c r="E588" s="8"/>
      <c r="F588" s="8"/>
      <c r="G588" s="8"/>
      <c r="H588" s="9"/>
      <c r="I588" s="9"/>
      <c r="J588" s="9"/>
      <c r="K588" s="8"/>
      <c r="L588" s="10"/>
      <c r="M588" s="19" t="b">
        <f t="shared" si="6"/>
        <v>0</v>
      </c>
      <c r="N588" s="19">
        <f>IF(AND($M588,IF($H588&lt;=DATE(身障定額檢核總表!$F$7,身障定額檢核總表!$F$8,1),1,0)),1,0)</f>
        <v>0</v>
      </c>
      <c r="O588" s="19">
        <f>IF(AND(ISBLANK($I588),$M588),1,IF($E588="1.公保",
IF($I588&gt;DATE(身障定額檢核總表!$F$7,身障定額檢核總表!$F$8,1),1,0),
IF($I588&gt;=DATE(身障定額檢核總表!$F$7,身障定額檢核總表!$F$8,1),1,0)))</f>
        <v>0</v>
      </c>
      <c r="P588" s="19">
        <f>IF(AND($M588,IF($J588&lt;=DATE(身障定額檢核總表!$F$7,身障定額檢核總表!$F$8,1),1,0)),1,0)</f>
        <v>0</v>
      </c>
      <c r="Q588" s="19">
        <f t="shared" si="7"/>
        <v>0</v>
      </c>
      <c r="R588" s="19">
        <f>IF(AND($Q588,OR(IF($G588="3.重度",1,0),IF($G588="4.極重度",1,0)),IF($K588="全時",1,0),IF($L588&gt;=基本工資設定!$B$2,1,0)),1,0)</f>
        <v>0</v>
      </c>
      <c r="S588" s="19">
        <f>IF(AND($Q588,OR(IF($G588="3.重度",1,0),IF($G588="4.極重度",1,0)),IF($K588="全時",1,0),IF(基本工資設定!$B$2&gt;$L588,1,0)),1,0)</f>
        <v>0</v>
      </c>
      <c r="T588" s="19">
        <f>IF(AND($Q588,OR(IF($G588="3.重度",1,0),IF($G588="4.極重度",1,0)),IF($K588="部分工時",1,0),IF($L588&gt;=基本工資設定!$B$2,1,0)),1,0)</f>
        <v>0</v>
      </c>
      <c r="U588" s="19">
        <f>IF(AND($Q588,OR(IF($G588="3.重度",1,0),IF($G588="4.極重度",1,0)),IF($K588="部分工時",1,0),IF(AND(基本工資設定!$B$2&gt;$L588,$L588&gt;=基本工資設定!$B$3),1,0)),1,0)</f>
        <v>0</v>
      </c>
      <c r="V588" s="19">
        <f>IF(AND($Q588,OR(IF($G588="3.重度",1,0),IF($G588="4.極重度",1,0)),IF($K588="部分工時",1,0),IF(基本工資設定!$B$3&gt;$L588,1,0)),1,0)</f>
        <v>0</v>
      </c>
      <c r="W588" s="19">
        <f>IF(AND($Q588,OR(IF($G588="1.輕度",1,0),IF($G588="2.中度",1,0)),IF($K588="全時",1,0),IF($L588&gt;=基本工資設定!$B$2,1,0)),1,0)</f>
        <v>0</v>
      </c>
      <c r="X588" s="19">
        <f>IF(AND($Q588,OR(IF($G588="1.輕度",1,0),IF($G588="2.中度",1,0)),IF($K588="全時",1,0),IF(基本工資設定!$B$2&gt;$L588,1,0)),1,0)</f>
        <v>0</v>
      </c>
      <c r="Y588" s="19">
        <f>IF(AND($Q588,OR(IF($G588="1.輕度",1,0),IF($G588="2.中度",1,0)),IF($K588="部分工時",1,0),IF($L588&gt;=基本工資設定!$B$2,1,0)),1,0)</f>
        <v>0</v>
      </c>
      <c r="Z588" s="19">
        <f>IF(AND($Q588,OR(IF($G588="1.輕度",1,0),IF($G588="2.中度",1,0)),IF($K588="部分工時",1,0),IF(AND(基本工資設定!$B$2&gt;$L588,$L588&gt;=基本工資設定!$B$3),1,0)),1,0)</f>
        <v>0</v>
      </c>
      <c r="AA588" s="19">
        <f>IF(AND($Q588,OR(IF($G588="1.輕度",1,0),IF($G588="2.中度",1,0)),IF($K588="部分工時",1,0),IF(基本工資設定!$B$3&gt;$L588,1,0)),1,0)</f>
        <v>0</v>
      </c>
    </row>
    <row r="589" spans="1:27" ht="14.25">
      <c r="A589" s="19">
        <f t="shared" si="8"/>
        <v>587</v>
      </c>
      <c r="B589" s="8"/>
      <c r="C589" s="8"/>
      <c r="D589" s="9"/>
      <c r="E589" s="8"/>
      <c r="F589" s="8"/>
      <c r="G589" s="8"/>
      <c r="H589" s="9"/>
      <c r="I589" s="9"/>
      <c r="J589" s="9"/>
      <c r="K589" s="8"/>
      <c r="L589" s="10"/>
      <c r="M589" s="19" t="b">
        <f t="shared" si="6"/>
        <v>0</v>
      </c>
      <c r="N589" s="19">
        <f>IF(AND($M589,IF($H589&lt;=DATE(身障定額檢核總表!$F$7,身障定額檢核總表!$F$8,1),1,0)),1,0)</f>
        <v>0</v>
      </c>
      <c r="O589" s="19">
        <f>IF(AND(ISBLANK($I589),$M589),1,IF($E589="1.公保",
IF($I589&gt;DATE(身障定額檢核總表!$F$7,身障定額檢核總表!$F$8,1),1,0),
IF($I589&gt;=DATE(身障定額檢核總表!$F$7,身障定額檢核總表!$F$8,1),1,0)))</f>
        <v>0</v>
      </c>
      <c r="P589" s="19">
        <f>IF(AND($M589,IF($J589&lt;=DATE(身障定額檢核總表!$F$7,身障定額檢核總表!$F$8,1),1,0)),1,0)</f>
        <v>0</v>
      </c>
      <c r="Q589" s="19">
        <f t="shared" si="7"/>
        <v>0</v>
      </c>
      <c r="R589" s="19">
        <f>IF(AND($Q589,OR(IF($G589="3.重度",1,0),IF($G589="4.極重度",1,0)),IF($K589="全時",1,0),IF($L589&gt;=基本工資設定!$B$2,1,0)),1,0)</f>
        <v>0</v>
      </c>
      <c r="S589" s="19">
        <f>IF(AND($Q589,OR(IF($G589="3.重度",1,0),IF($G589="4.極重度",1,0)),IF($K589="全時",1,0),IF(基本工資設定!$B$2&gt;$L589,1,0)),1,0)</f>
        <v>0</v>
      </c>
      <c r="T589" s="19">
        <f>IF(AND($Q589,OR(IF($G589="3.重度",1,0),IF($G589="4.極重度",1,0)),IF($K589="部分工時",1,0),IF($L589&gt;=基本工資設定!$B$2,1,0)),1,0)</f>
        <v>0</v>
      </c>
      <c r="U589" s="19">
        <f>IF(AND($Q589,OR(IF($G589="3.重度",1,0),IF($G589="4.極重度",1,0)),IF($K589="部分工時",1,0),IF(AND(基本工資設定!$B$2&gt;$L589,$L589&gt;=基本工資設定!$B$3),1,0)),1,0)</f>
        <v>0</v>
      </c>
      <c r="V589" s="19">
        <f>IF(AND($Q589,OR(IF($G589="3.重度",1,0),IF($G589="4.極重度",1,0)),IF($K589="部分工時",1,0),IF(基本工資設定!$B$3&gt;$L589,1,0)),1,0)</f>
        <v>0</v>
      </c>
      <c r="W589" s="19">
        <f>IF(AND($Q589,OR(IF($G589="1.輕度",1,0),IF($G589="2.中度",1,0)),IF($K589="全時",1,0),IF($L589&gt;=基本工資設定!$B$2,1,0)),1,0)</f>
        <v>0</v>
      </c>
      <c r="X589" s="19">
        <f>IF(AND($Q589,OR(IF($G589="1.輕度",1,0),IF($G589="2.中度",1,0)),IF($K589="全時",1,0),IF(基本工資設定!$B$2&gt;$L589,1,0)),1,0)</f>
        <v>0</v>
      </c>
      <c r="Y589" s="19">
        <f>IF(AND($Q589,OR(IF($G589="1.輕度",1,0),IF($G589="2.中度",1,0)),IF($K589="部分工時",1,0),IF($L589&gt;=基本工資設定!$B$2,1,0)),1,0)</f>
        <v>0</v>
      </c>
      <c r="Z589" s="19">
        <f>IF(AND($Q589,OR(IF($G589="1.輕度",1,0),IF($G589="2.中度",1,0)),IF($K589="部分工時",1,0),IF(AND(基本工資設定!$B$2&gt;$L589,$L589&gt;=基本工資設定!$B$3),1,0)),1,0)</f>
        <v>0</v>
      </c>
      <c r="AA589" s="19">
        <f>IF(AND($Q589,OR(IF($G589="1.輕度",1,0),IF($G589="2.中度",1,0)),IF($K589="部分工時",1,0),IF(基本工資設定!$B$3&gt;$L589,1,0)),1,0)</f>
        <v>0</v>
      </c>
    </row>
    <row r="590" spans="1:27" ht="14.25">
      <c r="A590" s="19">
        <f t="shared" si="8"/>
        <v>588</v>
      </c>
      <c r="B590" s="8"/>
      <c r="C590" s="8"/>
      <c r="D590" s="9"/>
      <c r="E590" s="8"/>
      <c r="F590" s="8"/>
      <c r="G590" s="8"/>
      <c r="H590" s="9"/>
      <c r="I590" s="9"/>
      <c r="J590" s="9"/>
      <c r="K590" s="8"/>
      <c r="L590" s="10"/>
      <c r="M590" s="19" t="b">
        <f t="shared" si="6"/>
        <v>0</v>
      </c>
      <c r="N590" s="19">
        <f>IF(AND($M590,IF($H590&lt;=DATE(身障定額檢核總表!$F$7,身障定額檢核總表!$F$8,1),1,0)),1,0)</f>
        <v>0</v>
      </c>
      <c r="O590" s="19">
        <f>IF(AND(ISBLANK($I590),$M590),1,IF($E590="1.公保",
IF($I590&gt;DATE(身障定額檢核總表!$F$7,身障定額檢核總表!$F$8,1),1,0),
IF($I590&gt;=DATE(身障定額檢核總表!$F$7,身障定額檢核總表!$F$8,1),1,0)))</f>
        <v>0</v>
      </c>
      <c r="P590" s="19">
        <f>IF(AND($M590,IF($J590&lt;=DATE(身障定額檢核總表!$F$7,身障定額檢核總表!$F$8,1),1,0)),1,0)</f>
        <v>0</v>
      </c>
      <c r="Q590" s="19">
        <f t="shared" si="7"/>
        <v>0</v>
      </c>
      <c r="R590" s="19">
        <f>IF(AND($Q590,OR(IF($G590="3.重度",1,0),IF($G590="4.極重度",1,0)),IF($K590="全時",1,0),IF($L590&gt;=基本工資設定!$B$2,1,0)),1,0)</f>
        <v>0</v>
      </c>
      <c r="S590" s="19">
        <f>IF(AND($Q590,OR(IF($G590="3.重度",1,0),IF($G590="4.極重度",1,0)),IF($K590="全時",1,0),IF(基本工資設定!$B$2&gt;$L590,1,0)),1,0)</f>
        <v>0</v>
      </c>
      <c r="T590" s="19">
        <f>IF(AND($Q590,OR(IF($G590="3.重度",1,0),IF($G590="4.極重度",1,0)),IF($K590="部分工時",1,0),IF($L590&gt;=基本工資設定!$B$2,1,0)),1,0)</f>
        <v>0</v>
      </c>
      <c r="U590" s="19">
        <f>IF(AND($Q590,OR(IF($G590="3.重度",1,0),IF($G590="4.極重度",1,0)),IF($K590="部分工時",1,0),IF(AND(基本工資設定!$B$2&gt;$L590,$L590&gt;=基本工資設定!$B$3),1,0)),1,0)</f>
        <v>0</v>
      </c>
      <c r="V590" s="19">
        <f>IF(AND($Q590,OR(IF($G590="3.重度",1,0),IF($G590="4.極重度",1,0)),IF($K590="部分工時",1,0),IF(基本工資設定!$B$3&gt;$L590,1,0)),1,0)</f>
        <v>0</v>
      </c>
      <c r="W590" s="19">
        <f>IF(AND($Q590,OR(IF($G590="1.輕度",1,0),IF($G590="2.中度",1,0)),IF($K590="全時",1,0),IF($L590&gt;=基本工資設定!$B$2,1,0)),1,0)</f>
        <v>0</v>
      </c>
      <c r="X590" s="19">
        <f>IF(AND($Q590,OR(IF($G590="1.輕度",1,0),IF($G590="2.中度",1,0)),IF($K590="全時",1,0),IF(基本工資設定!$B$2&gt;$L590,1,0)),1,0)</f>
        <v>0</v>
      </c>
      <c r="Y590" s="19">
        <f>IF(AND($Q590,OR(IF($G590="1.輕度",1,0),IF($G590="2.中度",1,0)),IF($K590="部分工時",1,0),IF($L590&gt;=基本工資設定!$B$2,1,0)),1,0)</f>
        <v>0</v>
      </c>
      <c r="Z590" s="19">
        <f>IF(AND($Q590,OR(IF($G590="1.輕度",1,0),IF($G590="2.中度",1,0)),IF($K590="部分工時",1,0),IF(AND(基本工資設定!$B$2&gt;$L590,$L590&gt;=基本工資設定!$B$3),1,0)),1,0)</f>
        <v>0</v>
      </c>
      <c r="AA590" s="19">
        <f>IF(AND($Q590,OR(IF($G590="1.輕度",1,0),IF($G590="2.中度",1,0)),IF($K590="部分工時",1,0),IF(基本工資設定!$B$3&gt;$L590,1,0)),1,0)</f>
        <v>0</v>
      </c>
    </row>
    <row r="591" spans="1:27" ht="14.25">
      <c r="A591" s="19">
        <f t="shared" si="8"/>
        <v>589</v>
      </c>
      <c r="B591" s="8"/>
      <c r="C591" s="8"/>
      <c r="D591" s="9"/>
      <c r="E591" s="8"/>
      <c r="F591" s="8"/>
      <c r="G591" s="8"/>
      <c r="H591" s="9"/>
      <c r="I591" s="9"/>
      <c r="J591" s="9"/>
      <c r="K591" s="8"/>
      <c r="L591" s="10"/>
      <c r="M591" s="19" t="b">
        <f t="shared" si="6"/>
        <v>0</v>
      </c>
      <c r="N591" s="19">
        <f>IF(AND($M591,IF($H591&lt;=DATE(身障定額檢核總表!$F$7,身障定額檢核總表!$F$8,1),1,0)),1,0)</f>
        <v>0</v>
      </c>
      <c r="O591" s="19">
        <f>IF(AND(ISBLANK($I591),$M591),1,IF($E591="1.公保",
IF($I591&gt;DATE(身障定額檢核總表!$F$7,身障定額檢核總表!$F$8,1),1,0),
IF($I591&gt;=DATE(身障定額檢核總表!$F$7,身障定額檢核總表!$F$8,1),1,0)))</f>
        <v>0</v>
      </c>
      <c r="P591" s="19">
        <f>IF(AND($M591,IF($J591&lt;=DATE(身障定額檢核總表!$F$7,身障定額檢核總表!$F$8,1),1,0)),1,0)</f>
        <v>0</v>
      </c>
      <c r="Q591" s="19">
        <f t="shared" si="7"/>
        <v>0</v>
      </c>
      <c r="R591" s="19">
        <f>IF(AND($Q591,OR(IF($G591="3.重度",1,0),IF($G591="4.極重度",1,0)),IF($K591="全時",1,0),IF($L591&gt;=基本工資設定!$B$2,1,0)),1,0)</f>
        <v>0</v>
      </c>
      <c r="S591" s="19">
        <f>IF(AND($Q591,OR(IF($G591="3.重度",1,0),IF($G591="4.極重度",1,0)),IF($K591="全時",1,0),IF(基本工資設定!$B$2&gt;$L591,1,0)),1,0)</f>
        <v>0</v>
      </c>
      <c r="T591" s="19">
        <f>IF(AND($Q591,OR(IF($G591="3.重度",1,0),IF($G591="4.極重度",1,0)),IF($K591="部分工時",1,0),IF($L591&gt;=基本工資設定!$B$2,1,0)),1,0)</f>
        <v>0</v>
      </c>
      <c r="U591" s="19">
        <f>IF(AND($Q591,OR(IF($G591="3.重度",1,0),IF($G591="4.極重度",1,0)),IF($K591="部分工時",1,0),IF(AND(基本工資設定!$B$2&gt;$L591,$L591&gt;=基本工資設定!$B$3),1,0)),1,0)</f>
        <v>0</v>
      </c>
      <c r="V591" s="19">
        <f>IF(AND($Q591,OR(IF($G591="3.重度",1,0),IF($G591="4.極重度",1,0)),IF($K591="部分工時",1,0),IF(基本工資設定!$B$3&gt;$L591,1,0)),1,0)</f>
        <v>0</v>
      </c>
      <c r="W591" s="19">
        <f>IF(AND($Q591,OR(IF($G591="1.輕度",1,0),IF($G591="2.中度",1,0)),IF($K591="全時",1,0),IF($L591&gt;=基本工資設定!$B$2,1,0)),1,0)</f>
        <v>0</v>
      </c>
      <c r="X591" s="19">
        <f>IF(AND($Q591,OR(IF($G591="1.輕度",1,0),IF($G591="2.中度",1,0)),IF($K591="全時",1,0),IF(基本工資設定!$B$2&gt;$L591,1,0)),1,0)</f>
        <v>0</v>
      </c>
      <c r="Y591" s="19">
        <f>IF(AND($Q591,OR(IF($G591="1.輕度",1,0),IF($G591="2.中度",1,0)),IF($K591="部分工時",1,0),IF($L591&gt;=基本工資設定!$B$2,1,0)),1,0)</f>
        <v>0</v>
      </c>
      <c r="Z591" s="19">
        <f>IF(AND($Q591,OR(IF($G591="1.輕度",1,0),IF($G591="2.中度",1,0)),IF($K591="部分工時",1,0),IF(AND(基本工資設定!$B$2&gt;$L591,$L591&gt;=基本工資設定!$B$3),1,0)),1,0)</f>
        <v>0</v>
      </c>
      <c r="AA591" s="19">
        <f>IF(AND($Q591,OR(IF($G591="1.輕度",1,0),IF($G591="2.中度",1,0)),IF($K591="部分工時",1,0),IF(基本工資設定!$B$3&gt;$L591,1,0)),1,0)</f>
        <v>0</v>
      </c>
    </row>
    <row r="592" spans="1:27" ht="14.25">
      <c r="A592" s="19">
        <f t="shared" si="8"/>
        <v>590</v>
      </c>
      <c r="B592" s="8"/>
      <c r="C592" s="8"/>
      <c r="D592" s="9"/>
      <c r="E592" s="8"/>
      <c r="F592" s="8"/>
      <c r="G592" s="8"/>
      <c r="H592" s="9"/>
      <c r="I592" s="9"/>
      <c r="J592" s="9"/>
      <c r="K592" s="8"/>
      <c r="L592" s="10"/>
      <c r="M592" s="19" t="b">
        <f t="shared" si="6"/>
        <v>0</v>
      </c>
      <c r="N592" s="19">
        <f>IF(AND($M592,IF($H592&lt;=DATE(身障定額檢核總表!$F$7,身障定額檢核總表!$F$8,1),1,0)),1,0)</f>
        <v>0</v>
      </c>
      <c r="O592" s="19">
        <f>IF(AND(ISBLANK($I592),$M592),1,IF($E592="1.公保",
IF($I592&gt;DATE(身障定額檢核總表!$F$7,身障定額檢核總表!$F$8,1),1,0),
IF($I592&gt;=DATE(身障定額檢核總表!$F$7,身障定額檢核總表!$F$8,1),1,0)))</f>
        <v>0</v>
      </c>
      <c r="P592" s="19">
        <f>IF(AND($M592,IF($J592&lt;=DATE(身障定額檢核總表!$F$7,身障定額檢核總表!$F$8,1),1,0)),1,0)</f>
        <v>0</v>
      </c>
      <c r="Q592" s="19">
        <f t="shared" si="7"/>
        <v>0</v>
      </c>
      <c r="R592" s="19">
        <f>IF(AND($Q592,OR(IF($G592="3.重度",1,0),IF($G592="4.極重度",1,0)),IF($K592="全時",1,0),IF($L592&gt;=基本工資設定!$B$2,1,0)),1,0)</f>
        <v>0</v>
      </c>
      <c r="S592" s="19">
        <f>IF(AND($Q592,OR(IF($G592="3.重度",1,0),IF($G592="4.極重度",1,0)),IF($K592="全時",1,0),IF(基本工資設定!$B$2&gt;$L592,1,0)),1,0)</f>
        <v>0</v>
      </c>
      <c r="T592" s="19">
        <f>IF(AND($Q592,OR(IF($G592="3.重度",1,0),IF($G592="4.極重度",1,0)),IF($K592="部分工時",1,0),IF($L592&gt;=基本工資設定!$B$2,1,0)),1,0)</f>
        <v>0</v>
      </c>
      <c r="U592" s="19">
        <f>IF(AND($Q592,OR(IF($G592="3.重度",1,0),IF($G592="4.極重度",1,0)),IF($K592="部分工時",1,0),IF(AND(基本工資設定!$B$2&gt;$L592,$L592&gt;=基本工資設定!$B$3),1,0)),1,0)</f>
        <v>0</v>
      </c>
      <c r="V592" s="19">
        <f>IF(AND($Q592,OR(IF($G592="3.重度",1,0),IF($G592="4.極重度",1,0)),IF($K592="部分工時",1,0),IF(基本工資設定!$B$3&gt;$L592,1,0)),1,0)</f>
        <v>0</v>
      </c>
      <c r="W592" s="19">
        <f>IF(AND($Q592,OR(IF($G592="1.輕度",1,0),IF($G592="2.中度",1,0)),IF($K592="全時",1,0),IF($L592&gt;=基本工資設定!$B$2,1,0)),1,0)</f>
        <v>0</v>
      </c>
      <c r="X592" s="19">
        <f>IF(AND($Q592,OR(IF($G592="1.輕度",1,0),IF($G592="2.中度",1,0)),IF($K592="全時",1,0),IF(基本工資設定!$B$2&gt;$L592,1,0)),1,0)</f>
        <v>0</v>
      </c>
      <c r="Y592" s="19">
        <f>IF(AND($Q592,OR(IF($G592="1.輕度",1,0),IF($G592="2.中度",1,0)),IF($K592="部分工時",1,0),IF($L592&gt;=基本工資設定!$B$2,1,0)),1,0)</f>
        <v>0</v>
      </c>
      <c r="Z592" s="19">
        <f>IF(AND($Q592,OR(IF($G592="1.輕度",1,0),IF($G592="2.中度",1,0)),IF($K592="部分工時",1,0),IF(AND(基本工資設定!$B$2&gt;$L592,$L592&gt;=基本工資設定!$B$3),1,0)),1,0)</f>
        <v>0</v>
      </c>
      <c r="AA592" s="19">
        <f>IF(AND($Q592,OR(IF($G592="1.輕度",1,0),IF($G592="2.中度",1,0)),IF($K592="部分工時",1,0),IF(基本工資設定!$B$3&gt;$L592,1,0)),1,0)</f>
        <v>0</v>
      </c>
    </row>
    <row r="593" spans="1:27" ht="14.25">
      <c r="A593" s="19">
        <f t="shared" si="8"/>
        <v>591</v>
      </c>
      <c r="B593" s="8"/>
      <c r="C593" s="8"/>
      <c r="D593" s="9"/>
      <c r="E593" s="8"/>
      <c r="F593" s="8"/>
      <c r="G593" s="8"/>
      <c r="H593" s="9"/>
      <c r="I593" s="9"/>
      <c r="J593" s="9"/>
      <c r="K593" s="8"/>
      <c r="L593" s="10"/>
      <c r="M593" s="19" t="b">
        <f t="shared" si="6"/>
        <v>0</v>
      </c>
      <c r="N593" s="19">
        <f>IF(AND($M593,IF($H593&lt;=DATE(身障定額檢核總表!$F$7,身障定額檢核總表!$F$8,1),1,0)),1,0)</f>
        <v>0</v>
      </c>
      <c r="O593" s="19">
        <f>IF(AND(ISBLANK($I593),$M593),1,IF($E593="1.公保",
IF($I593&gt;DATE(身障定額檢核總表!$F$7,身障定額檢核總表!$F$8,1),1,0),
IF($I593&gt;=DATE(身障定額檢核總表!$F$7,身障定額檢核總表!$F$8,1),1,0)))</f>
        <v>0</v>
      </c>
      <c r="P593" s="19">
        <f>IF(AND($M593,IF($J593&lt;=DATE(身障定額檢核總表!$F$7,身障定額檢核總表!$F$8,1),1,0)),1,0)</f>
        <v>0</v>
      </c>
      <c r="Q593" s="19">
        <f t="shared" si="7"/>
        <v>0</v>
      </c>
      <c r="R593" s="19">
        <f>IF(AND($Q593,OR(IF($G593="3.重度",1,0),IF($G593="4.極重度",1,0)),IF($K593="全時",1,0),IF($L593&gt;=基本工資設定!$B$2,1,0)),1,0)</f>
        <v>0</v>
      </c>
      <c r="S593" s="19">
        <f>IF(AND($Q593,OR(IF($G593="3.重度",1,0),IF($G593="4.極重度",1,0)),IF($K593="全時",1,0),IF(基本工資設定!$B$2&gt;$L593,1,0)),1,0)</f>
        <v>0</v>
      </c>
      <c r="T593" s="19">
        <f>IF(AND($Q593,OR(IF($G593="3.重度",1,0),IF($G593="4.極重度",1,0)),IF($K593="部分工時",1,0),IF($L593&gt;=基本工資設定!$B$2,1,0)),1,0)</f>
        <v>0</v>
      </c>
      <c r="U593" s="19">
        <f>IF(AND($Q593,OR(IF($G593="3.重度",1,0),IF($G593="4.極重度",1,0)),IF($K593="部分工時",1,0),IF(AND(基本工資設定!$B$2&gt;$L593,$L593&gt;=基本工資設定!$B$3),1,0)),1,0)</f>
        <v>0</v>
      </c>
      <c r="V593" s="19">
        <f>IF(AND($Q593,OR(IF($G593="3.重度",1,0),IF($G593="4.極重度",1,0)),IF($K593="部分工時",1,0),IF(基本工資設定!$B$3&gt;$L593,1,0)),1,0)</f>
        <v>0</v>
      </c>
      <c r="W593" s="19">
        <f>IF(AND($Q593,OR(IF($G593="1.輕度",1,0),IF($G593="2.中度",1,0)),IF($K593="全時",1,0),IF($L593&gt;=基本工資設定!$B$2,1,0)),1,0)</f>
        <v>0</v>
      </c>
      <c r="X593" s="19">
        <f>IF(AND($Q593,OR(IF($G593="1.輕度",1,0),IF($G593="2.中度",1,0)),IF($K593="全時",1,0),IF(基本工資設定!$B$2&gt;$L593,1,0)),1,0)</f>
        <v>0</v>
      </c>
      <c r="Y593" s="19">
        <f>IF(AND($Q593,OR(IF($G593="1.輕度",1,0),IF($G593="2.中度",1,0)),IF($K593="部分工時",1,0),IF($L593&gt;=基本工資設定!$B$2,1,0)),1,0)</f>
        <v>0</v>
      </c>
      <c r="Z593" s="19">
        <f>IF(AND($Q593,OR(IF($G593="1.輕度",1,0),IF($G593="2.中度",1,0)),IF($K593="部分工時",1,0),IF(AND(基本工資設定!$B$2&gt;$L593,$L593&gt;=基本工資設定!$B$3),1,0)),1,0)</f>
        <v>0</v>
      </c>
      <c r="AA593" s="19">
        <f>IF(AND($Q593,OR(IF($G593="1.輕度",1,0),IF($G593="2.中度",1,0)),IF($K593="部分工時",1,0),IF(基本工資設定!$B$3&gt;$L593,1,0)),1,0)</f>
        <v>0</v>
      </c>
    </row>
    <row r="594" spans="1:27" ht="14.25">
      <c r="A594" s="19">
        <f t="shared" si="8"/>
        <v>592</v>
      </c>
      <c r="B594" s="8"/>
      <c r="C594" s="8"/>
      <c r="D594" s="9"/>
      <c r="E594" s="8"/>
      <c r="F594" s="8"/>
      <c r="G594" s="8"/>
      <c r="H594" s="9"/>
      <c r="I594" s="9"/>
      <c r="J594" s="9"/>
      <c r="K594" s="8"/>
      <c r="L594" s="10"/>
      <c r="M594" s="19" t="b">
        <f t="shared" si="6"/>
        <v>0</v>
      </c>
      <c r="N594" s="19">
        <f>IF(AND($M594,IF($H594&lt;=DATE(身障定額檢核總表!$F$7,身障定額檢核總表!$F$8,1),1,0)),1,0)</f>
        <v>0</v>
      </c>
      <c r="O594" s="19">
        <f>IF(AND(ISBLANK($I594),$M594),1,IF($E594="1.公保",
IF($I594&gt;DATE(身障定額檢核總表!$F$7,身障定額檢核總表!$F$8,1),1,0),
IF($I594&gt;=DATE(身障定額檢核總表!$F$7,身障定額檢核總表!$F$8,1),1,0)))</f>
        <v>0</v>
      </c>
      <c r="P594" s="19">
        <f>IF(AND($M594,IF($J594&lt;=DATE(身障定額檢核總表!$F$7,身障定額檢核總表!$F$8,1),1,0)),1,0)</f>
        <v>0</v>
      </c>
      <c r="Q594" s="19">
        <f t="shared" si="7"/>
        <v>0</v>
      </c>
      <c r="R594" s="19">
        <f>IF(AND($Q594,OR(IF($G594="3.重度",1,0),IF($G594="4.極重度",1,0)),IF($K594="全時",1,0),IF($L594&gt;=基本工資設定!$B$2,1,0)),1,0)</f>
        <v>0</v>
      </c>
      <c r="S594" s="19">
        <f>IF(AND($Q594,OR(IF($G594="3.重度",1,0),IF($G594="4.極重度",1,0)),IF($K594="全時",1,0),IF(基本工資設定!$B$2&gt;$L594,1,0)),1,0)</f>
        <v>0</v>
      </c>
      <c r="T594" s="19">
        <f>IF(AND($Q594,OR(IF($G594="3.重度",1,0),IF($G594="4.極重度",1,0)),IF($K594="部分工時",1,0),IF($L594&gt;=基本工資設定!$B$2,1,0)),1,0)</f>
        <v>0</v>
      </c>
      <c r="U594" s="19">
        <f>IF(AND($Q594,OR(IF($G594="3.重度",1,0),IF($G594="4.極重度",1,0)),IF($K594="部分工時",1,0),IF(AND(基本工資設定!$B$2&gt;$L594,$L594&gt;=基本工資設定!$B$3),1,0)),1,0)</f>
        <v>0</v>
      </c>
      <c r="V594" s="19">
        <f>IF(AND($Q594,OR(IF($G594="3.重度",1,0),IF($G594="4.極重度",1,0)),IF($K594="部分工時",1,0),IF(基本工資設定!$B$3&gt;$L594,1,0)),1,0)</f>
        <v>0</v>
      </c>
      <c r="W594" s="19">
        <f>IF(AND($Q594,OR(IF($G594="1.輕度",1,0),IF($G594="2.中度",1,0)),IF($K594="全時",1,0),IF($L594&gt;=基本工資設定!$B$2,1,0)),1,0)</f>
        <v>0</v>
      </c>
      <c r="X594" s="19">
        <f>IF(AND($Q594,OR(IF($G594="1.輕度",1,0),IF($G594="2.中度",1,0)),IF($K594="全時",1,0),IF(基本工資設定!$B$2&gt;$L594,1,0)),1,0)</f>
        <v>0</v>
      </c>
      <c r="Y594" s="19">
        <f>IF(AND($Q594,OR(IF($G594="1.輕度",1,0),IF($G594="2.中度",1,0)),IF($K594="部分工時",1,0),IF($L594&gt;=基本工資設定!$B$2,1,0)),1,0)</f>
        <v>0</v>
      </c>
      <c r="Z594" s="19">
        <f>IF(AND($Q594,OR(IF($G594="1.輕度",1,0),IF($G594="2.中度",1,0)),IF($K594="部分工時",1,0),IF(AND(基本工資設定!$B$2&gt;$L594,$L594&gt;=基本工資設定!$B$3),1,0)),1,0)</f>
        <v>0</v>
      </c>
      <c r="AA594" s="19">
        <f>IF(AND($Q594,OR(IF($G594="1.輕度",1,0),IF($G594="2.中度",1,0)),IF($K594="部分工時",1,0),IF(基本工資設定!$B$3&gt;$L594,1,0)),1,0)</f>
        <v>0</v>
      </c>
    </row>
    <row r="595" spans="1:27" ht="14.25">
      <c r="A595" s="19">
        <f t="shared" si="8"/>
        <v>593</v>
      </c>
      <c r="B595" s="8"/>
      <c r="C595" s="8"/>
      <c r="D595" s="9"/>
      <c r="E595" s="8"/>
      <c r="F595" s="8"/>
      <c r="G595" s="8"/>
      <c r="H595" s="9"/>
      <c r="I595" s="9"/>
      <c r="J595" s="9"/>
      <c r="K595" s="8"/>
      <c r="L595" s="10"/>
      <c r="M595" s="19" t="b">
        <f t="shared" si="6"/>
        <v>0</v>
      </c>
      <c r="N595" s="19">
        <f>IF(AND($M595,IF($H595&lt;=DATE(身障定額檢核總表!$F$7,身障定額檢核總表!$F$8,1),1,0)),1,0)</f>
        <v>0</v>
      </c>
      <c r="O595" s="19">
        <f>IF(AND(ISBLANK($I595),$M595),1,IF($E595="1.公保",
IF($I595&gt;DATE(身障定額檢核總表!$F$7,身障定額檢核總表!$F$8,1),1,0),
IF($I595&gt;=DATE(身障定額檢核總表!$F$7,身障定額檢核總表!$F$8,1),1,0)))</f>
        <v>0</v>
      </c>
      <c r="P595" s="19">
        <f>IF(AND($M595,IF($J595&lt;=DATE(身障定額檢核總表!$F$7,身障定額檢核總表!$F$8,1),1,0)),1,0)</f>
        <v>0</v>
      </c>
      <c r="Q595" s="19">
        <f t="shared" si="7"/>
        <v>0</v>
      </c>
      <c r="R595" s="19">
        <f>IF(AND($Q595,OR(IF($G595="3.重度",1,0),IF($G595="4.極重度",1,0)),IF($K595="全時",1,0),IF($L595&gt;=基本工資設定!$B$2,1,0)),1,0)</f>
        <v>0</v>
      </c>
      <c r="S595" s="19">
        <f>IF(AND($Q595,OR(IF($G595="3.重度",1,0),IF($G595="4.極重度",1,0)),IF($K595="全時",1,0),IF(基本工資設定!$B$2&gt;$L595,1,0)),1,0)</f>
        <v>0</v>
      </c>
      <c r="T595" s="19">
        <f>IF(AND($Q595,OR(IF($G595="3.重度",1,0),IF($G595="4.極重度",1,0)),IF($K595="部分工時",1,0),IF($L595&gt;=基本工資設定!$B$2,1,0)),1,0)</f>
        <v>0</v>
      </c>
      <c r="U595" s="19">
        <f>IF(AND($Q595,OR(IF($G595="3.重度",1,0),IF($G595="4.極重度",1,0)),IF($K595="部分工時",1,0),IF(AND(基本工資設定!$B$2&gt;$L595,$L595&gt;=基本工資設定!$B$3),1,0)),1,0)</f>
        <v>0</v>
      </c>
      <c r="V595" s="19">
        <f>IF(AND($Q595,OR(IF($G595="3.重度",1,0),IF($G595="4.極重度",1,0)),IF($K595="部分工時",1,0),IF(基本工資設定!$B$3&gt;$L595,1,0)),1,0)</f>
        <v>0</v>
      </c>
      <c r="W595" s="19">
        <f>IF(AND($Q595,OR(IF($G595="1.輕度",1,0),IF($G595="2.中度",1,0)),IF($K595="全時",1,0),IF($L595&gt;=基本工資設定!$B$2,1,0)),1,0)</f>
        <v>0</v>
      </c>
      <c r="X595" s="19">
        <f>IF(AND($Q595,OR(IF($G595="1.輕度",1,0),IF($G595="2.中度",1,0)),IF($K595="全時",1,0),IF(基本工資設定!$B$2&gt;$L595,1,0)),1,0)</f>
        <v>0</v>
      </c>
      <c r="Y595" s="19">
        <f>IF(AND($Q595,OR(IF($G595="1.輕度",1,0),IF($G595="2.中度",1,0)),IF($K595="部分工時",1,0),IF($L595&gt;=基本工資設定!$B$2,1,0)),1,0)</f>
        <v>0</v>
      </c>
      <c r="Z595" s="19">
        <f>IF(AND($Q595,OR(IF($G595="1.輕度",1,0),IF($G595="2.中度",1,0)),IF($K595="部分工時",1,0),IF(AND(基本工資設定!$B$2&gt;$L595,$L595&gt;=基本工資設定!$B$3),1,0)),1,0)</f>
        <v>0</v>
      </c>
      <c r="AA595" s="19">
        <f>IF(AND($Q595,OR(IF($G595="1.輕度",1,0),IF($G595="2.中度",1,0)),IF($K595="部分工時",1,0),IF(基本工資設定!$B$3&gt;$L595,1,0)),1,0)</f>
        <v>0</v>
      </c>
    </row>
    <row r="596" spans="1:27" ht="14.25">
      <c r="A596" s="19">
        <f t="shared" si="8"/>
        <v>594</v>
      </c>
      <c r="B596" s="8"/>
      <c r="C596" s="8"/>
      <c r="D596" s="9"/>
      <c r="E596" s="8"/>
      <c r="F596" s="8"/>
      <c r="G596" s="8"/>
      <c r="H596" s="9"/>
      <c r="I596" s="9"/>
      <c r="J596" s="9"/>
      <c r="K596" s="8"/>
      <c r="L596" s="10"/>
      <c r="M596" s="19" t="b">
        <f t="shared" si="6"/>
        <v>0</v>
      </c>
      <c r="N596" s="19">
        <f>IF(AND($M596,IF($H596&lt;=DATE(身障定額檢核總表!$F$7,身障定額檢核總表!$F$8,1),1,0)),1,0)</f>
        <v>0</v>
      </c>
      <c r="O596" s="19">
        <f>IF(AND(ISBLANK($I596),$M596),1,IF($E596="1.公保",
IF($I596&gt;DATE(身障定額檢核總表!$F$7,身障定額檢核總表!$F$8,1),1,0),
IF($I596&gt;=DATE(身障定額檢核總表!$F$7,身障定額檢核總表!$F$8,1),1,0)))</f>
        <v>0</v>
      </c>
      <c r="P596" s="19">
        <f>IF(AND($M596,IF($J596&lt;=DATE(身障定額檢核總表!$F$7,身障定額檢核總表!$F$8,1),1,0)),1,0)</f>
        <v>0</v>
      </c>
      <c r="Q596" s="19">
        <f t="shared" si="7"/>
        <v>0</v>
      </c>
      <c r="R596" s="19">
        <f>IF(AND($Q596,OR(IF($G596="3.重度",1,0),IF($G596="4.極重度",1,0)),IF($K596="全時",1,0),IF($L596&gt;=基本工資設定!$B$2,1,0)),1,0)</f>
        <v>0</v>
      </c>
      <c r="S596" s="19">
        <f>IF(AND($Q596,OR(IF($G596="3.重度",1,0),IF($G596="4.極重度",1,0)),IF($K596="全時",1,0),IF(基本工資設定!$B$2&gt;$L596,1,0)),1,0)</f>
        <v>0</v>
      </c>
      <c r="T596" s="19">
        <f>IF(AND($Q596,OR(IF($G596="3.重度",1,0),IF($G596="4.極重度",1,0)),IF($K596="部分工時",1,0),IF($L596&gt;=基本工資設定!$B$2,1,0)),1,0)</f>
        <v>0</v>
      </c>
      <c r="U596" s="19">
        <f>IF(AND($Q596,OR(IF($G596="3.重度",1,0),IF($G596="4.極重度",1,0)),IF($K596="部分工時",1,0),IF(AND(基本工資設定!$B$2&gt;$L596,$L596&gt;=基本工資設定!$B$3),1,0)),1,0)</f>
        <v>0</v>
      </c>
      <c r="V596" s="19">
        <f>IF(AND($Q596,OR(IF($G596="3.重度",1,0),IF($G596="4.極重度",1,0)),IF($K596="部分工時",1,0),IF(基本工資設定!$B$3&gt;$L596,1,0)),1,0)</f>
        <v>0</v>
      </c>
      <c r="W596" s="19">
        <f>IF(AND($Q596,OR(IF($G596="1.輕度",1,0),IF($G596="2.中度",1,0)),IF($K596="全時",1,0),IF($L596&gt;=基本工資設定!$B$2,1,0)),1,0)</f>
        <v>0</v>
      </c>
      <c r="X596" s="19">
        <f>IF(AND($Q596,OR(IF($G596="1.輕度",1,0),IF($G596="2.中度",1,0)),IF($K596="全時",1,0),IF(基本工資設定!$B$2&gt;$L596,1,0)),1,0)</f>
        <v>0</v>
      </c>
      <c r="Y596" s="19">
        <f>IF(AND($Q596,OR(IF($G596="1.輕度",1,0),IF($G596="2.中度",1,0)),IF($K596="部分工時",1,0),IF($L596&gt;=基本工資設定!$B$2,1,0)),1,0)</f>
        <v>0</v>
      </c>
      <c r="Z596" s="19">
        <f>IF(AND($Q596,OR(IF($G596="1.輕度",1,0),IF($G596="2.中度",1,0)),IF($K596="部分工時",1,0),IF(AND(基本工資設定!$B$2&gt;$L596,$L596&gt;=基本工資設定!$B$3),1,0)),1,0)</f>
        <v>0</v>
      </c>
      <c r="AA596" s="19">
        <f>IF(AND($Q596,OR(IF($G596="1.輕度",1,0),IF($G596="2.中度",1,0)),IF($K596="部分工時",1,0),IF(基本工資設定!$B$3&gt;$L596,1,0)),1,0)</f>
        <v>0</v>
      </c>
    </row>
    <row r="597" spans="1:27" ht="14.25">
      <c r="A597" s="19">
        <f t="shared" si="8"/>
        <v>595</v>
      </c>
      <c r="B597" s="8"/>
      <c r="C597" s="8"/>
      <c r="D597" s="9"/>
      <c r="E597" s="8"/>
      <c r="F597" s="8"/>
      <c r="G597" s="8"/>
      <c r="H597" s="9"/>
      <c r="I597" s="9"/>
      <c r="J597" s="9"/>
      <c r="K597" s="8"/>
      <c r="L597" s="10"/>
      <c r="M597" s="19" t="b">
        <f t="shared" si="6"/>
        <v>0</v>
      </c>
      <c r="N597" s="19">
        <f>IF(AND($M597,IF($H597&lt;=DATE(身障定額檢核總表!$F$7,身障定額檢核總表!$F$8,1),1,0)),1,0)</f>
        <v>0</v>
      </c>
      <c r="O597" s="19">
        <f>IF(AND(ISBLANK($I597),$M597),1,IF($E597="1.公保",
IF($I597&gt;DATE(身障定額檢核總表!$F$7,身障定額檢核總表!$F$8,1),1,0),
IF($I597&gt;=DATE(身障定額檢核總表!$F$7,身障定額檢核總表!$F$8,1),1,0)))</f>
        <v>0</v>
      </c>
      <c r="P597" s="19">
        <f>IF(AND($M597,IF($J597&lt;=DATE(身障定額檢核總表!$F$7,身障定額檢核總表!$F$8,1),1,0)),1,0)</f>
        <v>0</v>
      </c>
      <c r="Q597" s="19">
        <f t="shared" si="7"/>
        <v>0</v>
      </c>
      <c r="R597" s="19">
        <f>IF(AND($Q597,OR(IF($G597="3.重度",1,0),IF($G597="4.極重度",1,0)),IF($K597="全時",1,0),IF($L597&gt;=基本工資設定!$B$2,1,0)),1,0)</f>
        <v>0</v>
      </c>
      <c r="S597" s="19">
        <f>IF(AND($Q597,OR(IF($G597="3.重度",1,0),IF($G597="4.極重度",1,0)),IF($K597="全時",1,0),IF(基本工資設定!$B$2&gt;$L597,1,0)),1,0)</f>
        <v>0</v>
      </c>
      <c r="T597" s="19">
        <f>IF(AND($Q597,OR(IF($G597="3.重度",1,0),IF($G597="4.極重度",1,0)),IF($K597="部分工時",1,0),IF($L597&gt;=基本工資設定!$B$2,1,0)),1,0)</f>
        <v>0</v>
      </c>
      <c r="U597" s="19">
        <f>IF(AND($Q597,OR(IF($G597="3.重度",1,0),IF($G597="4.極重度",1,0)),IF($K597="部分工時",1,0),IF(AND(基本工資設定!$B$2&gt;$L597,$L597&gt;=基本工資設定!$B$3),1,0)),1,0)</f>
        <v>0</v>
      </c>
      <c r="V597" s="19">
        <f>IF(AND($Q597,OR(IF($G597="3.重度",1,0),IF($G597="4.極重度",1,0)),IF($K597="部分工時",1,0),IF(基本工資設定!$B$3&gt;$L597,1,0)),1,0)</f>
        <v>0</v>
      </c>
      <c r="W597" s="19">
        <f>IF(AND($Q597,OR(IF($G597="1.輕度",1,0),IF($G597="2.中度",1,0)),IF($K597="全時",1,0),IF($L597&gt;=基本工資設定!$B$2,1,0)),1,0)</f>
        <v>0</v>
      </c>
      <c r="X597" s="19">
        <f>IF(AND($Q597,OR(IF($G597="1.輕度",1,0),IF($G597="2.中度",1,0)),IF($K597="全時",1,0),IF(基本工資設定!$B$2&gt;$L597,1,0)),1,0)</f>
        <v>0</v>
      </c>
      <c r="Y597" s="19">
        <f>IF(AND($Q597,OR(IF($G597="1.輕度",1,0),IF($G597="2.中度",1,0)),IF($K597="部分工時",1,0),IF($L597&gt;=基本工資設定!$B$2,1,0)),1,0)</f>
        <v>0</v>
      </c>
      <c r="Z597" s="19">
        <f>IF(AND($Q597,OR(IF($G597="1.輕度",1,0),IF($G597="2.中度",1,0)),IF($K597="部分工時",1,0),IF(AND(基本工資設定!$B$2&gt;$L597,$L597&gt;=基本工資設定!$B$3),1,0)),1,0)</f>
        <v>0</v>
      </c>
      <c r="AA597" s="19">
        <f>IF(AND($Q597,OR(IF($G597="1.輕度",1,0),IF($G597="2.中度",1,0)),IF($K597="部分工時",1,0),IF(基本工資設定!$B$3&gt;$L597,1,0)),1,0)</f>
        <v>0</v>
      </c>
    </row>
    <row r="598" spans="1:27" ht="14.25">
      <c r="A598" s="19">
        <f t="shared" si="8"/>
        <v>596</v>
      </c>
      <c r="B598" s="8"/>
      <c r="C598" s="8"/>
      <c r="D598" s="9"/>
      <c r="E598" s="8"/>
      <c r="F598" s="8"/>
      <c r="G598" s="8"/>
      <c r="H598" s="9"/>
      <c r="I598" s="9"/>
      <c r="J598" s="9"/>
      <c r="K598" s="8"/>
      <c r="L598" s="10"/>
      <c r="M598" s="19" t="b">
        <f t="shared" si="6"/>
        <v>0</v>
      </c>
      <c r="N598" s="19">
        <f>IF(AND($M598,IF($H598&lt;=DATE(身障定額檢核總表!$F$7,身障定額檢核總表!$F$8,1),1,0)),1,0)</f>
        <v>0</v>
      </c>
      <c r="O598" s="19">
        <f>IF(AND(ISBLANK($I598),$M598),1,IF($E598="1.公保",
IF($I598&gt;DATE(身障定額檢核總表!$F$7,身障定額檢核總表!$F$8,1),1,0),
IF($I598&gt;=DATE(身障定額檢核總表!$F$7,身障定額檢核總表!$F$8,1),1,0)))</f>
        <v>0</v>
      </c>
      <c r="P598" s="19">
        <f>IF(AND($M598,IF($J598&lt;=DATE(身障定額檢核總表!$F$7,身障定額檢核總表!$F$8,1),1,0)),1,0)</f>
        <v>0</v>
      </c>
      <c r="Q598" s="19">
        <f t="shared" si="7"/>
        <v>0</v>
      </c>
      <c r="R598" s="19">
        <f>IF(AND($Q598,OR(IF($G598="3.重度",1,0),IF($G598="4.極重度",1,0)),IF($K598="全時",1,0),IF($L598&gt;=基本工資設定!$B$2,1,0)),1,0)</f>
        <v>0</v>
      </c>
      <c r="S598" s="19">
        <f>IF(AND($Q598,OR(IF($G598="3.重度",1,0),IF($G598="4.極重度",1,0)),IF($K598="全時",1,0),IF(基本工資設定!$B$2&gt;$L598,1,0)),1,0)</f>
        <v>0</v>
      </c>
      <c r="T598" s="19">
        <f>IF(AND($Q598,OR(IF($G598="3.重度",1,0),IF($G598="4.極重度",1,0)),IF($K598="部分工時",1,0),IF($L598&gt;=基本工資設定!$B$2,1,0)),1,0)</f>
        <v>0</v>
      </c>
      <c r="U598" s="19">
        <f>IF(AND($Q598,OR(IF($G598="3.重度",1,0),IF($G598="4.極重度",1,0)),IF($K598="部分工時",1,0),IF(AND(基本工資設定!$B$2&gt;$L598,$L598&gt;=基本工資設定!$B$3),1,0)),1,0)</f>
        <v>0</v>
      </c>
      <c r="V598" s="19">
        <f>IF(AND($Q598,OR(IF($G598="3.重度",1,0),IF($G598="4.極重度",1,0)),IF($K598="部分工時",1,0),IF(基本工資設定!$B$3&gt;$L598,1,0)),1,0)</f>
        <v>0</v>
      </c>
      <c r="W598" s="19">
        <f>IF(AND($Q598,OR(IF($G598="1.輕度",1,0),IF($G598="2.中度",1,0)),IF($K598="全時",1,0),IF($L598&gt;=基本工資設定!$B$2,1,0)),1,0)</f>
        <v>0</v>
      </c>
      <c r="X598" s="19">
        <f>IF(AND($Q598,OR(IF($G598="1.輕度",1,0),IF($G598="2.中度",1,0)),IF($K598="全時",1,0),IF(基本工資設定!$B$2&gt;$L598,1,0)),1,0)</f>
        <v>0</v>
      </c>
      <c r="Y598" s="19">
        <f>IF(AND($Q598,OR(IF($G598="1.輕度",1,0),IF($G598="2.中度",1,0)),IF($K598="部分工時",1,0),IF($L598&gt;=基本工資設定!$B$2,1,0)),1,0)</f>
        <v>0</v>
      </c>
      <c r="Z598" s="19">
        <f>IF(AND($Q598,OR(IF($G598="1.輕度",1,0),IF($G598="2.中度",1,0)),IF($K598="部分工時",1,0),IF(AND(基本工資設定!$B$2&gt;$L598,$L598&gt;=基本工資設定!$B$3),1,0)),1,0)</f>
        <v>0</v>
      </c>
      <c r="AA598" s="19">
        <f>IF(AND($Q598,OR(IF($G598="1.輕度",1,0),IF($G598="2.中度",1,0)),IF($K598="部分工時",1,0),IF(基本工資設定!$B$3&gt;$L598,1,0)),1,0)</f>
        <v>0</v>
      </c>
    </row>
    <row r="599" spans="1:27" ht="14.25">
      <c r="A599" s="19">
        <f t="shared" si="8"/>
        <v>597</v>
      </c>
      <c r="B599" s="8"/>
      <c r="C599" s="8"/>
      <c r="D599" s="9"/>
      <c r="E599" s="8"/>
      <c r="F599" s="8"/>
      <c r="G599" s="8"/>
      <c r="H599" s="9"/>
      <c r="I599" s="9"/>
      <c r="J599" s="9"/>
      <c r="K599" s="8"/>
      <c r="L599" s="10"/>
      <c r="M599" s="19" t="b">
        <f t="shared" si="6"/>
        <v>0</v>
      </c>
      <c r="N599" s="19">
        <f>IF(AND($M599,IF($H599&lt;=DATE(身障定額檢核總表!$F$7,身障定額檢核總表!$F$8,1),1,0)),1,0)</f>
        <v>0</v>
      </c>
      <c r="O599" s="19">
        <f>IF(AND(ISBLANK($I599),$M599),1,IF($E599="1.公保",
IF($I599&gt;DATE(身障定額檢核總表!$F$7,身障定額檢核總表!$F$8,1),1,0),
IF($I599&gt;=DATE(身障定額檢核總表!$F$7,身障定額檢核總表!$F$8,1),1,0)))</f>
        <v>0</v>
      </c>
      <c r="P599" s="19">
        <f>IF(AND($M599,IF($J599&lt;=DATE(身障定額檢核總表!$F$7,身障定額檢核總表!$F$8,1),1,0)),1,0)</f>
        <v>0</v>
      </c>
      <c r="Q599" s="19">
        <f t="shared" si="7"/>
        <v>0</v>
      </c>
      <c r="R599" s="19">
        <f>IF(AND($Q599,OR(IF($G599="3.重度",1,0),IF($G599="4.極重度",1,0)),IF($K599="全時",1,0),IF($L599&gt;=基本工資設定!$B$2,1,0)),1,0)</f>
        <v>0</v>
      </c>
      <c r="S599" s="19">
        <f>IF(AND($Q599,OR(IF($G599="3.重度",1,0),IF($G599="4.極重度",1,0)),IF($K599="全時",1,0),IF(基本工資設定!$B$2&gt;$L599,1,0)),1,0)</f>
        <v>0</v>
      </c>
      <c r="T599" s="19">
        <f>IF(AND($Q599,OR(IF($G599="3.重度",1,0),IF($G599="4.極重度",1,0)),IF($K599="部分工時",1,0),IF($L599&gt;=基本工資設定!$B$2,1,0)),1,0)</f>
        <v>0</v>
      </c>
      <c r="U599" s="19">
        <f>IF(AND($Q599,OR(IF($G599="3.重度",1,0),IF($G599="4.極重度",1,0)),IF($K599="部分工時",1,0),IF(AND(基本工資設定!$B$2&gt;$L599,$L599&gt;=基本工資設定!$B$3),1,0)),1,0)</f>
        <v>0</v>
      </c>
      <c r="V599" s="19">
        <f>IF(AND($Q599,OR(IF($G599="3.重度",1,0),IF($G599="4.極重度",1,0)),IF($K599="部分工時",1,0),IF(基本工資設定!$B$3&gt;$L599,1,0)),1,0)</f>
        <v>0</v>
      </c>
      <c r="W599" s="19">
        <f>IF(AND($Q599,OR(IF($G599="1.輕度",1,0),IF($G599="2.中度",1,0)),IF($K599="全時",1,0),IF($L599&gt;=基本工資設定!$B$2,1,0)),1,0)</f>
        <v>0</v>
      </c>
      <c r="X599" s="19">
        <f>IF(AND($Q599,OR(IF($G599="1.輕度",1,0),IF($G599="2.中度",1,0)),IF($K599="全時",1,0),IF(基本工資設定!$B$2&gt;$L599,1,0)),1,0)</f>
        <v>0</v>
      </c>
      <c r="Y599" s="19">
        <f>IF(AND($Q599,OR(IF($G599="1.輕度",1,0),IF($G599="2.中度",1,0)),IF($K599="部分工時",1,0),IF($L599&gt;=基本工資設定!$B$2,1,0)),1,0)</f>
        <v>0</v>
      </c>
      <c r="Z599" s="19">
        <f>IF(AND($Q599,OR(IF($G599="1.輕度",1,0),IF($G599="2.中度",1,0)),IF($K599="部分工時",1,0),IF(AND(基本工資設定!$B$2&gt;$L599,$L599&gt;=基本工資設定!$B$3),1,0)),1,0)</f>
        <v>0</v>
      </c>
      <c r="AA599" s="19">
        <f>IF(AND($Q599,OR(IF($G599="1.輕度",1,0),IF($G599="2.中度",1,0)),IF($K599="部分工時",1,0),IF(基本工資設定!$B$3&gt;$L599,1,0)),1,0)</f>
        <v>0</v>
      </c>
    </row>
    <row r="600" spans="1:27" ht="14.25">
      <c r="A600" s="19">
        <f t="shared" si="8"/>
        <v>598</v>
      </c>
      <c r="B600" s="8"/>
      <c r="C600" s="8"/>
      <c r="D600" s="9"/>
      <c r="E600" s="8"/>
      <c r="F600" s="8"/>
      <c r="G600" s="8"/>
      <c r="H600" s="9"/>
      <c r="I600" s="9"/>
      <c r="J600" s="9"/>
      <c r="K600" s="8"/>
      <c r="L600" s="10"/>
      <c r="M600" s="19" t="b">
        <f t="shared" si="6"/>
        <v>0</v>
      </c>
      <c r="N600" s="19">
        <f>IF(AND($M600,IF($H600&lt;=DATE(身障定額檢核總表!$F$7,身障定額檢核總表!$F$8,1),1,0)),1,0)</f>
        <v>0</v>
      </c>
      <c r="O600" s="19">
        <f>IF(AND(ISBLANK($I600),$M600),1,IF($E600="1.公保",
IF($I600&gt;DATE(身障定額檢核總表!$F$7,身障定額檢核總表!$F$8,1),1,0),
IF($I600&gt;=DATE(身障定額檢核總表!$F$7,身障定額檢核總表!$F$8,1),1,0)))</f>
        <v>0</v>
      </c>
      <c r="P600" s="19">
        <f>IF(AND($M600,IF($J600&lt;=DATE(身障定額檢核總表!$F$7,身障定額檢核總表!$F$8,1),1,0)),1,0)</f>
        <v>0</v>
      </c>
      <c r="Q600" s="19">
        <f t="shared" si="7"/>
        <v>0</v>
      </c>
      <c r="R600" s="19">
        <f>IF(AND($Q600,OR(IF($G600="3.重度",1,0),IF($G600="4.極重度",1,0)),IF($K600="全時",1,0),IF($L600&gt;=基本工資設定!$B$2,1,0)),1,0)</f>
        <v>0</v>
      </c>
      <c r="S600" s="19">
        <f>IF(AND($Q600,OR(IF($G600="3.重度",1,0),IF($G600="4.極重度",1,0)),IF($K600="全時",1,0),IF(基本工資設定!$B$2&gt;$L600,1,0)),1,0)</f>
        <v>0</v>
      </c>
      <c r="T600" s="19">
        <f>IF(AND($Q600,OR(IF($G600="3.重度",1,0),IF($G600="4.極重度",1,0)),IF($K600="部分工時",1,0),IF($L600&gt;=基本工資設定!$B$2,1,0)),1,0)</f>
        <v>0</v>
      </c>
      <c r="U600" s="19">
        <f>IF(AND($Q600,OR(IF($G600="3.重度",1,0),IF($G600="4.極重度",1,0)),IF($K600="部分工時",1,0),IF(AND(基本工資設定!$B$2&gt;$L600,$L600&gt;=基本工資設定!$B$3),1,0)),1,0)</f>
        <v>0</v>
      </c>
      <c r="V600" s="19">
        <f>IF(AND($Q600,OR(IF($G600="3.重度",1,0),IF($G600="4.極重度",1,0)),IF($K600="部分工時",1,0),IF(基本工資設定!$B$3&gt;$L600,1,0)),1,0)</f>
        <v>0</v>
      </c>
      <c r="W600" s="19">
        <f>IF(AND($Q600,OR(IF($G600="1.輕度",1,0),IF($G600="2.中度",1,0)),IF($K600="全時",1,0),IF($L600&gt;=基本工資設定!$B$2,1,0)),1,0)</f>
        <v>0</v>
      </c>
      <c r="X600" s="19">
        <f>IF(AND($Q600,OR(IF($G600="1.輕度",1,0),IF($G600="2.中度",1,0)),IF($K600="全時",1,0),IF(基本工資設定!$B$2&gt;$L600,1,0)),1,0)</f>
        <v>0</v>
      </c>
      <c r="Y600" s="19">
        <f>IF(AND($Q600,OR(IF($G600="1.輕度",1,0),IF($G600="2.中度",1,0)),IF($K600="部分工時",1,0),IF($L600&gt;=基本工資設定!$B$2,1,0)),1,0)</f>
        <v>0</v>
      </c>
      <c r="Z600" s="19">
        <f>IF(AND($Q600,OR(IF($G600="1.輕度",1,0),IF($G600="2.中度",1,0)),IF($K600="部分工時",1,0),IF(AND(基本工資設定!$B$2&gt;$L600,$L600&gt;=基本工資設定!$B$3),1,0)),1,0)</f>
        <v>0</v>
      </c>
      <c r="AA600" s="19">
        <f>IF(AND($Q600,OR(IF($G600="1.輕度",1,0),IF($G600="2.中度",1,0)),IF($K600="部分工時",1,0),IF(基本工資設定!$B$3&gt;$L600,1,0)),1,0)</f>
        <v>0</v>
      </c>
    </row>
    <row r="601" spans="1:27" ht="14.25">
      <c r="A601" s="19">
        <f t="shared" si="8"/>
        <v>599</v>
      </c>
      <c r="B601" s="8"/>
      <c r="C601" s="8"/>
      <c r="D601" s="9"/>
      <c r="E601" s="8"/>
      <c r="F601" s="8"/>
      <c r="G601" s="8"/>
      <c r="H601" s="9"/>
      <c r="I601" s="9"/>
      <c r="J601" s="9"/>
      <c r="K601" s="8"/>
      <c r="L601" s="10"/>
      <c r="M601" s="19" t="b">
        <f t="shared" si="6"/>
        <v>0</v>
      </c>
      <c r="N601" s="19">
        <f>IF(AND($M601,IF($H601&lt;=DATE(身障定額檢核總表!$F$7,身障定額檢核總表!$F$8,1),1,0)),1,0)</f>
        <v>0</v>
      </c>
      <c r="O601" s="19">
        <f>IF(AND(ISBLANK($I601),$M601),1,IF($E601="1.公保",
IF($I601&gt;DATE(身障定額檢核總表!$F$7,身障定額檢核總表!$F$8,1),1,0),
IF($I601&gt;=DATE(身障定額檢核總表!$F$7,身障定額檢核總表!$F$8,1),1,0)))</f>
        <v>0</v>
      </c>
      <c r="P601" s="19">
        <f>IF(AND($M601,IF($J601&lt;=DATE(身障定額檢核總表!$F$7,身障定額檢核總表!$F$8,1),1,0)),1,0)</f>
        <v>0</v>
      </c>
      <c r="Q601" s="19">
        <f t="shared" si="7"/>
        <v>0</v>
      </c>
      <c r="R601" s="19">
        <f>IF(AND($Q601,OR(IF($G601="3.重度",1,0),IF($G601="4.極重度",1,0)),IF($K601="全時",1,0),IF($L601&gt;=基本工資設定!$B$2,1,0)),1,0)</f>
        <v>0</v>
      </c>
      <c r="S601" s="19">
        <f>IF(AND($Q601,OR(IF($G601="3.重度",1,0),IF($G601="4.極重度",1,0)),IF($K601="全時",1,0),IF(基本工資設定!$B$2&gt;$L601,1,0)),1,0)</f>
        <v>0</v>
      </c>
      <c r="T601" s="19">
        <f>IF(AND($Q601,OR(IF($G601="3.重度",1,0),IF($G601="4.極重度",1,0)),IF($K601="部分工時",1,0),IF($L601&gt;=基本工資設定!$B$2,1,0)),1,0)</f>
        <v>0</v>
      </c>
      <c r="U601" s="19">
        <f>IF(AND($Q601,OR(IF($G601="3.重度",1,0),IF($G601="4.極重度",1,0)),IF($K601="部分工時",1,0),IF(AND(基本工資設定!$B$2&gt;$L601,$L601&gt;=基本工資設定!$B$3),1,0)),1,0)</f>
        <v>0</v>
      </c>
      <c r="V601" s="19">
        <f>IF(AND($Q601,OR(IF($G601="3.重度",1,0),IF($G601="4.極重度",1,0)),IF($K601="部分工時",1,0),IF(基本工資設定!$B$3&gt;$L601,1,0)),1,0)</f>
        <v>0</v>
      </c>
      <c r="W601" s="19">
        <f>IF(AND($Q601,OR(IF($G601="1.輕度",1,0),IF($G601="2.中度",1,0)),IF($K601="全時",1,0),IF($L601&gt;=基本工資設定!$B$2,1,0)),1,0)</f>
        <v>0</v>
      </c>
      <c r="X601" s="19">
        <f>IF(AND($Q601,OR(IF($G601="1.輕度",1,0),IF($G601="2.中度",1,0)),IF($K601="全時",1,0),IF(基本工資設定!$B$2&gt;$L601,1,0)),1,0)</f>
        <v>0</v>
      </c>
      <c r="Y601" s="19">
        <f>IF(AND($Q601,OR(IF($G601="1.輕度",1,0),IF($G601="2.中度",1,0)),IF($K601="部分工時",1,0),IF($L601&gt;=基本工資設定!$B$2,1,0)),1,0)</f>
        <v>0</v>
      </c>
      <c r="Z601" s="19">
        <f>IF(AND($Q601,OR(IF($G601="1.輕度",1,0),IF($G601="2.中度",1,0)),IF($K601="部分工時",1,0),IF(AND(基本工資設定!$B$2&gt;$L601,$L601&gt;=基本工資設定!$B$3),1,0)),1,0)</f>
        <v>0</v>
      </c>
      <c r="AA601" s="19">
        <f>IF(AND($Q601,OR(IF($G601="1.輕度",1,0),IF($G601="2.中度",1,0)),IF($K601="部分工時",1,0),IF(基本工資設定!$B$3&gt;$L601,1,0)),1,0)</f>
        <v>0</v>
      </c>
    </row>
    <row r="602" spans="1:27" ht="14.25">
      <c r="A602" s="19">
        <f t="shared" si="8"/>
        <v>600</v>
      </c>
      <c r="B602" s="8"/>
      <c r="C602" s="8"/>
      <c r="D602" s="9"/>
      <c r="E602" s="8"/>
      <c r="F602" s="8"/>
      <c r="G602" s="8"/>
      <c r="H602" s="9"/>
      <c r="I602" s="9"/>
      <c r="J602" s="9"/>
      <c r="K602" s="8"/>
      <c r="L602" s="10"/>
      <c r="M602" s="19" t="b">
        <f t="shared" si="6"/>
        <v>0</v>
      </c>
      <c r="N602" s="19">
        <f>IF(AND($M602,IF($H602&lt;=DATE(身障定額檢核總表!$F$7,身障定額檢核總表!$F$8,1),1,0)),1,0)</f>
        <v>0</v>
      </c>
      <c r="O602" s="19">
        <f>IF(AND(ISBLANK($I602),$M602),1,IF($E602="1.公保",
IF($I602&gt;DATE(身障定額檢核總表!$F$7,身障定額檢核總表!$F$8,1),1,0),
IF($I602&gt;=DATE(身障定額檢核總表!$F$7,身障定額檢核總表!$F$8,1),1,0)))</f>
        <v>0</v>
      </c>
      <c r="P602" s="19">
        <f>IF(AND($M602,IF($J602&lt;=DATE(身障定額檢核總表!$F$7,身障定額檢核總表!$F$8,1),1,0)),1,0)</f>
        <v>0</v>
      </c>
      <c r="Q602" s="19">
        <f t="shared" si="7"/>
        <v>0</v>
      </c>
      <c r="R602" s="19">
        <f>IF(AND($Q602,OR(IF($G602="3.重度",1,0),IF($G602="4.極重度",1,0)),IF($K602="全時",1,0),IF($L602&gt;=基本工資設定!$B$2,1,0)),1,0)</f>
        <v>0</v>
      </c>
      <c r="S602" s="19">
        <f>IF(AND($Q602,OR(IF($G602="3.重度",1,0),IF($G602="4.極重度",1,0)),IF($K602="全時",1,0),IF(基本工資設定!$B$2&gt;$L602,1,0)),1,0)</f>
        <v>0</v>
      </c>
      <c r="T602" s="19">
        <f>IF(AND($Q602,OR(IF($G602="3.重度",1,0),IF($G602="4.極重度",1,0)),IF($K602="部分工時",1,0),IF($L602&gt;=基本工資設定!$B$2,1,0)),1,0)</f>
        <v>0</v>
      </c>
      <c r="U602" s="19">
        <f>IF(AND($Q602,OR(IF($G602="3.重度",1,0),IF($G602="4.極重度",1,0)),IF($K602="部分工時",1,0),IF(AND(基本工資設定!$B$2&gt;$L602,$L602&gt;=基本工資設定!$B$3),1,0)),1,0)</f>
        <v>0</v>
      </c>
      <c r="V602" s="19">
        <f>IF(AND($Q602,OR(IF($G602="3.重度",1,0),IF($G602="4.極重度",1,0)),IF($K602="部分工時",1,0),IF(基本工資設定!$B$3&gt;$L602,1,0)),1,0)</f>
        <v>0</v>
      </c>
      <c r="W602" s="19">
        <f>IF(AND($Q602,OR(IF($G602="1.輕度",1,0),IF($G602="2.中度",1,0)),IF($K602="全時",1,0),IF($L602&gt;=基本工資設定!$B$2,1,0)),1,0)</f>
        <v>0</v>
      </c>
      <c r="X602" s="19">
        <f>IF(AND($Q602,OR(IF($G602="1.輕度",1,0),IF($G602="2.中度",1,0)),IF($K602="全時",1,0),IF(基本工資設定!$B$2&gt;$L602,1,0)),1,0)</f>
        <v>0</v>
      </c>
      <c r="Y602" s="19">
        <f>IF(AND($Q602,OR(IF($G602="1.輕度",1,0),IF($G602="2.中度",1,0)),IF($K602="部分工時",1,0),IF($L602&gt;=基本工資設定!$B$2,1,0)),1,0)</f>
        <v>0</v>
      </c>
      <c r="Z602" s="19">
        <f>IF(AND($Q602,OR(IF($G602="1.輕度",1,0),IF($G602="2.中度",1,0)),IF($K602="部分工時",1,0),IF(AND(基本工資設定!$B$2&gt;$L602,$L602&gt;=基本工資設定!$B$3),1,0)),1,0)</f>
        <v>0</v>
      </c>
      <c r="AA602" s="19">
        <f>IF(AND($Q602,OR(IF($G602="1.輕度",1,0),IF($G602="2.中度",1,0)),IF($K602="部分工時",1,0),IF(基本工資設定!$B$3&gt;$L602,1,0)),1,0)</f>
        <v>0</v>
      </c>
    </row>
    <row r="603" spans="1:27" ht="14.25">
      <c r="A603" s="19">
        <f t="shared" si="8"/>
        <v>601</v>
      </c>
      <c r="B603" s="8"/>
      <c r="C603" s="8"/>
      <c r="D603" s="9"/>
      <c r="E603" s="8"/>
      <c r="F603" s="8"/>
      <c r="G603" s="8"/>
      <c r="H603" s="9"/>
      <c r="I603" s="9"/>
      <c r="J603" s="9"/>
      <c r="K603" s="8"/>
      <c r="L603" s="10"/>
      <c r="M603" s="19" t="b">
        <f t="shared" si="6"/>
        <v>0</v>
      </c>
      <c r="N603" s="19">
        <f>IF(AND($M603,IF($H603&lt;=DATE(身障定額檢核總表!$F$7,身障定額檢核總表!$F$8,1),1,0)),1,0)</f>
        <v>0</v>
      </c>
      <c r="O603" s="19">
        <f>IF(AND(ISBLANK($I603),$M603),1,IF($E603="1.公保",
IF($I603&gt;DATE(身障定額檢核總表!$F$7,身障定額檢核總表!$F$8,1),1,0),
IF($I603&gt;=DATE(身障定額檢核總表!$F$7,身障定額檢核總表!$F$8,1),1,0)))</f>
        <v>0</v>
      </c>
      <c r="P603" s="19">
        <f>IF(AND($M603,IF($J603&lt;=DATE(身障定額檢核總表!$F$7,身障定額檢核總表!$F$8,1),1,0)),1,0)</f>
        <v>0</v>
      </c>
      <c r="Q603" s="19">
        <f t="shared" si="7"/>
        <v>0</v>
      </c>
      <c r="R603" s="19">
        <f>IF(AND($Q603,OR(IF($G603="3.重度",1,0),IF($G603="4.極重度",1,0)),IF($K603="全時",1,0),IF($L603&gt;=基本工資設定!$B$2,1,0)),1,0)</f>
        <v>0</v>
      </c>
      <c r="S603" s="19">
        <f>IF(AND($Q603,OR(IF($G603="3.重度",1,0),IF($G603="4.極重度",1,0)),IF($K603="全時",1,0),IF(基本工資設定!$B$2&gt;$L603,1,0)),1,0)</f>
        <v>0</v>
      </c>
      <c r="T603" s="19">
        <f>IF(AND($Q603,OR(IF($G603="3.重度",1,0),IF($G603="4.極重度",1,0)),IF($K603="部分工時",1,0),IF($L603&gt;=基本工資設定!$B$2,1,0)),1,0)</f>
        <v>0</v>
      </c>
      <c r="U603" s="19">
        <f>IF(AND($Q603,OR(IF($G603="3.重度",1,0),IF($G603="4.極重度",1,0)),IF($K603="部分工時",1,0),IF(AND(基本工資設定!$B$2&gt;$L603,$L603&gt;=基本工資設定!$B$3),1,0)),1,0)</f>
        <v>0</v>
      </c>
      <c r="V603" s="19">
        <f>IF(AND($Q603,OR(IF($G603="3.重度",1,0),IF($G603="4.極重度",1,0)),IF($K603="部分工時",1,0),IF(基本工資設定!$B$3&gt;$L603,1,0)),1,0)</f>
        <v>0</v>
      </c>
      <c r="W603" s="19">
        <f>IF(AND($Q603,OR(IF($G603="1.輕度",1,0),IF($G603="2.中度",1,0)),IF($K603="全時",1,0),IF($L603&gt;=基本工資設定!$B$2,1,0)),1,0)</f>
        <v>0</v>
      </c>
      <c r="X603" s="19">
        <f>IF(AND($Q603,OR(IF($G603="1.輕度",1,0),IF($G603="2.中度",1,0)),IF($K603="全時",1,0),IF(基本工資設定!$B$2&gt;$L603,1,0)),1,0)</f>
        <v>0</v>
      </c>
      <c r="Y603" s="19">
        <f>IF(AND($Q603,OR(IF($G603="1.輕度",1,0),IF($G603="2.中度",1,0)),IF($K603="部分工時",1,0),IF($L603&gt;=基本工資設定!$B$2,1,0)),1,0)</f>
        <v>0</v>
      </c>
      <c r="Z603" s="19">
        <f>IF(AND($Q603,OR(IF($G603="1.輕度",1,0),IF($G603="2.中度",1,0)),IF($K603="部分工時",1,0),IF(AND(基本工資設定!$B$2&gt;$L603,$L603&gt;=基本工資設定!$B$3),1,0)),1,0)</f>
        <v>0</v>
      </c>
      <c r="AA603" s="19">
        <f>IF(AND($Q603,OR(IF($G603="1.輕度",1,0),IF($G603="2.中度",1,0)),IF($K603="部分工時",1,0),IF(基本工資設定!$B$3&gt;$L603,1,0)),1,0)</f>
        <v>0</v>
      </c>
    </row>
    <row r="604" spans="1:27" ht="14.25">
      <c r="A604" s="19">
        <f t="shared" si="8"/>
        <v>602</v>
      </c>
      <c r="B604" s="8"/>
      <c r="C604" s="8"/>
      <c r="D604" s="9"/>
      <c r="E604" s="8"/>
      <c r="F604" s="8"/>
      <c r="G604" s="8"/>
      <c r="H604" s="9"/>
      <c r="I604" s="9"/>
      <c r="J604" s="9"/>
      <c r="K604" s="8"/>
      <c r="L604" s="10"/>
      <c r="M604" s="19" t="b">
        <f t="shared" si="6"/>
        <v>0</v>
      </c>
      <c r="N604" s="19">
        <f>IF(AND($M604,IF($H604&lt;=DATE(身障定額檢核總表!$F$7,身障定額檢核總表!$F$8,1),1,0)),1,0)</f>
        <v>0</v>
      </c>
      <c r="O604" s="19">
        <f>IF(AND(ISBLANK($I604),$M604),1,IF($E604="1.公保",
IF($I604&gt;DATE(身障定額檢核總表!$F$7,身障定額檢核總表!$F$8,1),1,0),
IF($I604&gt;=DATE(身障定額檢核總表!$F$7,身障定額檢核總表!$F$8,1),1,0)))</f>
        <v>0</v>
      </c>
      <c r="P604" s="19">
        <f>IF(AND($M604,IF($J604&lt;=DATE(身障定額檢核總表!$F$7,身障定額檢核總表!$F$8,1),1,0)),1,0)</f>
        <v>0</v>
      </c>
      <c r="Q604" s="19">
        <f t="shared" si="7"/>
        <v>0</v>
      </c>
      <c r="R604" s="19">
        <f>IF(AND($Q604,OR(IF($G604="3.重度",1,0),IF($G604="4.極重度",1,0)),IF($K604="全時",1,0),IF($L604&gt;=基本工資設定!$B$2,1,0)),1,0)</f>
        <v>0</v>
      </c>
      <c r="S604" s="19">
        <f>IF(AND($Q604,OR(IF($G604="3.重度",1,0),IF($G604="4.極重度",1,0)),IF($K604="全時",1,0),IF(基本工資設定!$B$2&gt;$L604,1,0)),1,0)</f>
        <v>0</v>
      </c>
      <c r="T604" s="19">
        <f>IF(AND($Q604,OR(IF($G604="3.重度",1,0),IF($G604="4.極重度",1,0)),IF($K604="部分工時",1,0),IF($L604&gt;=基本工資設定!$B$2,1,0)),1,0)</f>
        <v>0</v>
      </c>
      <c r="U604" s="19">
        <f>IF(AND($Q604,OR(IF($G604="3.重度",1,0),IF($G604="4.極重度",1,0)),IF($K604="部分工時",1,0),IF(AND(基本工資設定!$B$2&gt;$L604,$L604&gt;=基本工資設定!$B$3),1,0)),1,0)</f>
        <v>0</v>
      </c>
      <c r="V604" s="19">
        <f>IF(AND($Q604,OR(IF($G604="3.重度",1,0),IF($G604="4.極重度",1,0)),IF($K604="部分工時",1,0),IF(基本工資設定!$B$3&gt;$L604,1,0)),1,0)</f>
        <v>0</v>
      </c>
      <c r="W604" s="19">
        <f>IF(AND($Q604,OR(IF($G604="1.輕度",1,0),IF($G604="2.中度",1,0)),IF($K604="全時",1,0),IF($L604&gt;=基本工資設定!$B$2,1,0)),1,0)</f>
        <v>0</v>
      </c>
      <c r="X604" s="19">
        <f>IF(AND($Q604,OR(IF($G604="1.輕度",1,0),IF($G604="2.中度",1,0)),IF($K604="全時",1,0),IF(基本工資設定!$B$2&gt;$L604,1,0)),1,0)</f>
        <v>0</v>
      </c>
      <c r="Y604" s="19">
        <f>IF(AND($Q604,OR(IF($G604="1.輕度",1,0),IF($G604="2.中度",1,0)),IF($K604="部分工時",1,0),IF($L604&gt;=基本工資設定!$B$2,1,0)),1,0)</f>
        <v>0</v>
      </c>
      <c r="Z604" s="19">
        <f>IF(AND($Q604,OR(IF($G604="1.輕度",1,0),IF($G604="2.中度",1,0)),IF($K604="部分工時",1,0),IF(AND(基本工資設定!$B$2&gt;$L604,$L604&gt;=基本工資設定!$B$3),1,0)),1,0)</f>
        <v>0</v>
      </c>
      <c r="AA604" s="19">
        <f>IF(AND($Q604,OR(IF($G604="1.輕度",1,0),IF($G604="2.中度",1,0)),IF($K604="部分工時",1,0),IF(基本工資設定!$B$3&gt;$L604,1,0)),1,0)</f>
        <v>0</v>
      </c>
    </row>
    <row r="605" spans="1:27" ht="14.25">
      <c r="A605" s="19">
        <f t="shared" si="8"/>
        <v>603</v>
      </c>
      <c r="B605" s="8"/>
      <c r="C605" s="8"/>
      <c r="D605" s="9"/>
      <c r="E605" s="8"/>
      <c r="F605" s="8"/>
      <c r="G605" s="8"/>
      <c r="H605" s="9"/>
      <c r="I605" s="9"/>
      <c r="J605" s="9"/>
      <c r="K605" s="8"/>
      <c r="L605" s="10"/>
      <c r="M605" s="19" t="b">
        <f t="shared" si="6"/>
        <v>0</v>
      </c>
      <c r="N605" s="19">
        <f>IF(AND($M605,IF($H605&lt;=DATE(身障定額檢核總表!$F$7,身障定額檢核總表!$F$8,1),1,0)),1,0)</f>
        <v>0</v>
      </c>
      <c r="O605" s="19">
        <f>IF(AND(ISBLANK($I605),$M605),1,IF($E605="1.公保",
IF($I605&gt;DATE(身障定額檢核總表!$F$7,身障定額檢核總表!$F$8,1),1,0),
IF($I605&gt;=DATE(身障定額檢核總表!$F$7,身障定額檢核總表!$F$8,1),1,0)))</f>
        <v>0</v>
      </c>
      <c r="P605" s="19">
        <f>IF(AND($M605,IF($J605&lt;=DATE(身障定額檢核總表!$F$7,身障定額檢核總表!$F$8,1),1,0)),1,0)</f>
        <v>0</v>
      </c>
      <c r="Q605" s="19">
        <f t="shared" si="7"/>
        <v>0</v>
      </c>
      <c r="R605" s="19">
        <f>IF(AND($Q605,OR(IF($G605="3.重度",1,0),IF($G605="4.極重度",1,0)),IF($K605="全時",1,0),IF($L605&gt;=基本工資設定!$B$2,1,0)),1,0)</f>
        <v>0</v>
      </c>
      <c r="S605" s="19">
        <f>IF(AND($Q605,OR(IF($G605="3.重度",1,0),IF($G605="4.極重度",1,0)),IF($K605="全時",1,0),IF(基本工資設定!$B$2&gt;$L605,1,0)),1,0)</f>
        <v>0</v>
      </c>
      <c r="T605" s="19">
        <f>IF(AND($Q605,OR(IF($G605="3.重度",1,0),IF($G605="4.極重度",1,0)),IF($K605="部分工時",1,0),IF($L605&gt;=基本工資設定!$B$2,1,0)),1,0)</f>
        <v>0</v>
      </c>
      <c r="U605" s="19">
        <f>IF(AND($Q605,OR(IF($G605="3.重度",1,0),IF($G605="4.極重度",1,0)),IF($K605="部分工時",1,0),IF(AND(基本工資設定!$B$2&gt;$L605,$L605&gt;=基本工資設定!$B$3),1,0)),1,0)</f>
        <v>0</v>
      </c>
      <c r="V605" s="19">
        <f>IF(AND($Q605,OR(IF($G605="3.重度",1,0),IF($G605="4.極重度",1,0)),IF($K605="部分工時",1,0),IF(基本工資設定!$B$3&gt;$L605,1,0)),1,0)</f>
        <v>0</v>
      </c>
      <c r="W605" s="19">
        <f>IF(AND($Q605,OR(IF($G605="1.輕度",1,0),IF($G605="2.中度",1,0)),IF($K605="全時",1,0),IF($L605&gt;=基本工資設定!$B$2,1,0)),1,0)</f>
        <v>0</v>
      </c>
      <c r="X605" s="19">
        <f>IF(AND($Q605,OR(IF($G605="1.輕度",1,0),IF($G605="2.中度",1,0)),IF($K605="全時",1,0),IF(基本工資設定!$B$2&gt;$L605,1,0)),1,0)</f>
        <v>0</v>
      </c>
      <c r="Y605" s="19">
        <f>IF(AND($Q605,OR(IF($G605="1.輕度",1,0),IF($G605="2.中度",1,0)),IF($K605="部分工時",1,0),IF($L605&gt;=基本工資設定!$B$2,1,0)),1,0)</f>
        <v>0</v>
      </c>
      <c r="Z605" s="19">
        <f>IF(AND($Q605,OR(IF($G605="1.輕度",1,0),IF($G605="2.中度",1,0)),IF($K605="部分工時",1,0),IF(AND(基本工資設定!$B$2&gt;$L605,$L605&gt;=基本工資設定!$B$3),1,0)),1,0)</f>
        <v>0</v>
      </c>
      <c r="AA605" s="19">
        <f>IF(AND($Q605,OR(IF($G605="1.輕度",1,0),IF($G605="2.中度",1,0)),IF($K605="部分工時",1,0),IF(基本工資設定!$B$3&gt;$L605,1,0)),1,0)</f>
        <v>0</v>
      </c>
    </row>
    <row r="606" spans="1:27" ht="14.25">
      <c r="A606" s="19">
        <f t="shared" si="8"/>
        <v>604</v>
      </c>
      <c r="B606" s="8"/>
      <c r="C606" s="8"/>
      <c r="D606" s="9"/>
      <c r="E606" s="8"/>
      <c r="F606" s="8"/>
      <c r="G606" s="8"/>
      <c r="H606" s="9"/>
      <c r="I606" s="9"/>
      <c r="J606" s="9"/>
      <c r="K606" s="8"/>
      <c r="L606" s="10"/>
      <c r="M606" s="19" t="b">
        <f t="shared" si="6"/>
        <v>0</v>
      </c>
      <c r="N606" s="19">
        <f>IF(AND($M606,IF($H606&lt;=DATE(身障定額檢核總表!$F$7,身障定額檢核總表!$F$8,1),1,0)),1,0)</f>
        <v>0</v>
      </c>
      <c r="O606" s="19">
        <f>IF(AND(ISBLANK($I606),$M606),1,IF($E606="1.公保",
IF($I606&gt;DATE(身障定額檢核總表!$F$7,身障定額檢核總表!$F$8,1),1,0),
IF($I606&gt;=DATE(身障定額檢核總表!$F$7,身障定額檢核總表!$F$8,1),1,0)))</f>
        <v>0</v>
      </c>
      <c r="P606" s="19">
        <f>IF(AND($M606,IF($J606&lt;=DATE(身障定額檢核總表!$F$7,身障定額檢核總表!$F$8,1),1,0)),1,0)</f>
        <v>0</v>
      </c>
      <c r="Q606" s="19">
        <f t="shared" si="7"/>
        <v>0</v>
      </c>
      <c r="R606" s="19">
        <f>IF(AND($Q606,OR(IF($G606="3.重度",1,0),IF($G606="4.極重度",1,0)),IF($K606="全時",1,0),IF($L606&gt;=基本工資設定!$B$2,1,0)),1,0)</f>
        <v>0</v>
      </c>
      <c r="S606" s="19">
        <f>IF(AND($Q606,OR(IF($G606="3.重度",1,0),IF($G606="4.極重度",1,0)),IF($K606="全時",1,0),IF(基本工資設定!$B$2&gt;$L606,1,0)),1,0)</f>
        <v>0</v>
      </c>
      <c r="T606" s="19">
        <f>IF(AND($Q606,OR(IF($G606="3.重度",1,0),IF($G606="4.極重度",1,0)),IF($K606="部分工時",1,0),IF($L606&gt;=基本工資設定!$B$2,1,0)),1,0)</f>
        <v>0</v>
      </c>
      <c r="U606" s="19">
        <f>IF(AND($Q606,OR(IF($G606="3.重度",1,0),IF($G606="4.極重度",1,0)),IF($K606="部分工時",1,0),IF(AND(基本工資設定!$B$2&gt;$L606,$L606&gt;=基本工資設定!$B$3),1,0)),1,0)</f>
        <v>0</v>
      </c>
      <c r="V606" s="19">
        <f>IF(AND($Q606,OR(IF($G606="3.重度",1,0),IF($G606="4.極重度",1,0)),IF($K606="部分工時",1,0),IF(基本工資設定!$B$3&gt;$L606,1,0)),1,0)</f>
        <v>0</v>
      </c>
      <c r="W606" s="19">
        <f>IF(AND($Q606,OR(IF($G606="1.輕度",1,0),IF($G606="2.中度",1,0)),IF($K606="全時",1,0),IF($L606&gt;=基本工資設定!$B$2,1,0)),1,0)</f>
        <v>0</v>
      </c>
      <c r="X606" s="19">
        <f>IF(AND($Q606,OR(IF($G606="1.輕度",1,0),IF($G606="2.中度",1,0)),IF($K606="全時",1,0),IF(基本工資設定!$B$2&gt;$L606,1,0)),1,0)</f>
        <v>0</v>
      </c>
      <c r="Y606" s="19">
        <f>IF(AND($Q606,OR(IF($G606="1.輕度",1,0),IF($G606="2.中度",1,0)),IF($K606="部分工時",1,0),IF($L606&gt;=基本工資設定!$B$2,1,0)),1,0)</f>
        <v>0</v>
      </c>
      <c r="Z606" s="19">
        <f>IF(AND($Q606,OR(IF($G606="1.輕度",1,0),IF($G606="2.中度",1,0)),IF($K606="部分工時",1,0),IF(AND(基本工資設定!$B$2&gt;$L606,$L606&gt;=基本工資設定!$B$3),1,0)),1,0)</f>
        <v>0</v>
      </c>
      <c r="AA606" s="19">
        <f>IF(AND($Q606,OR(IF($G606="1.輕度",1,0),IF($G606="2.中度",1,0)),IF($K606="部分工時",1,0),IF(基本工資設定!$B$3&gt;$L606,1,0)),1,0)</f>
        <v>0</v>
      </c>
    </row>
    <row r="607" spans="1:27" ht="14.25">
      <c r="A607" s="19">
        <f t="shared" si="8"/>
        <v>605</v>
      </c>
      <c r="B607" s="8"/>
      <c r="C607" s="8"/>
      <c r="D607" s="9"/>
      <c r="E607" s="8"/>
      <c r="F607" s="8"/>
      <c r="G607" s="8"/>
      <c r="H607" s="9"/>
      <c r="I607" s="9"/>
      <c r="J607" s="9"/>
      <c r="K607" s="8"/>
      <c r="L607" s="10"/>
      <c r="M607" s="19" t="b">
        <f t="shared" si="6"/>
        <v>0</v>
      </c>
      <c r="N607" s="19">
        <f>IF(AND($M607,IF($H607&lt;=DATE(身障定額檢核總表!$F$7,身障定額檢核總表!$F$8,1),1,0)),1,0)</f>
        <v>0</v>
      </c>
      <c r="O607" s="19">
        <f>IF(AND(ISBLANK($I607),$M607),1,IF($E607="1.公保",
IF($I607&gt;DATE(身障定額檢核總表!$F$7,身障定額檢核總表!$F$8,1),1,0),
IF($I607&gt;=DATE(身障定額檢核總表!$F$7,身障定額檢核總表!$F$8,1),1,0)))</f>
        <v>0</v>
      </c>
      <c r="P607" s="19">
        <f>IF(AND($M607,IF($J607&lt;=DATE(身障定額檢核總表!$F$7,身障定額檢核總表!$F$8,1),1,0)),1,0)</f>
        <v>0</v>
      </c>
      <c r="Q607" s="19">
        <f t="shared" si="7"/>
        <v>0</v>
      </c>
      <c r="R607" s="19">
        <f>IF(AND($Q607,OR(IF($G607="3.重度",1,0),IF($G607="4.極重度",1,0)),IF($K607="全時",1,0),IF($L607&gt;=基本工資設定!$B$2,1,0)),1,0)</f>
        <v>0</v>
      </c>
      <c r="S607" s="19">
        <f>IF(AND($Q607,OR(IF($G607="3.重度",1,0),IF($G607="4.極重度",1,0)),IF($K607="全時",1,0),IF(基本工資設定!$B$2&gt;$L607,1,0)),1,0)</f>
        <v>0</v>
      </c>
      <c r="T607" s="19">
        <f>IF(AND($Q607,OR(IF($G607="3.重度",1,0),IF($G607="4.極重度",1,0)),IF($K607="部分工時",1,0),IF($L607&gt;=基本工資設定!$B$2,1,0)),1,0)</f>
        <v>0</v>
      </c>
      <c r="U607" s="19">
        <f>IF(AND($Q607,OR(IF($G607="3.重度",1,0),IF($G607="4.極重度",1,0)),IF($K607="部分工時",1,0),IF(AND(基本工資設定!$B$2&gt;$L607,$L607&gt;=基本工資設定!$B$3),1,0)),1,0)</f>
        <v>0</v>
      </c>
      <c r="V607" s="19">
        <f>IF(AND($Q607,OR(IF($G607="3.重度",1,0),IF($G607="4.極重度",1,0)),IF($K607="部分工時",1,0),IF(基本工資設定!$B$3&gt;$L607,1,0)),1,0)</f>
        <v>0</v>
      </c>
      <c r="W607" s="19">
        <f>IF(AND($Q607,OR(IF($G607="1.輕度",1,0),IF($G607="2.中度",1,0)),IF($K607="全時",1,0),IF($L607&gt;=基本工資設定!$B$2,1,0)),1,0)</f>
        <v>0</v>
      </c>
      <c r="X607" s="19">
        <f>IF(AND($Q607,OR(IF($G607="1.輕度",1,0),IF($G607="2.中度",1,0)),IF($K607="全時",1,0),IF(基本工資設定!$B$2&gt;$L607,1,0)),1,0)</f>
        <v>0</v>
      </c>
      <c r="Y607" s="19">
        <f>IF(AND($Q607,OR(IF($G607="1.輕度",1,0),IF($G607="2.中度",1,0)),IF($K607="部分工時",1,0),IF($L607&gt;=基本工資設定!$B$2,1,0)),1,0)</f>
        <v>0</v>
      </c>
      <c r="Z607" s="19">
        <f>IF(AND($Q607,OR(IF($G607="1.輕度",1,0),IF($G607="2.中度",1,0)),IF($K607="部分工時",1,0),IF(AND(基本工資設定!$B$2&gt;$L607,$L607&gt;=基本工資設定!$B$3),1,0)),1,0)</f>
        <v>0</v>
      </c>
      <c r="AA607" s="19">
        <f>IF(AND($Q607,OR(IF($G607="1.輕度",1,0),IF($G607="2.中度",1,0)),IF($K607="部分工時",1,0),IF(基本工資設定!$B$3&gt;$L607,1,0)),1,0)</f>
        <v>0</v>
      </c>
    </row>
    <row r="608" spans="1:27" ht="14.25">
      <c r="A608" s="19">
        <f t="shared" si="8"/>
        <v>606</v>
      </c>
      <c r="B608" s="8"/>
      <c r="C608" s="8"/>
      <c r="D608" s="9"/>
      <c r="E608" s="8"/>
      <c r="F608" s="8"/>
      <c r="G608" s="8"/>
      <c r="H608" s="9"/>
      <c r="I608" s="9"/>
      <c r="J608" s="9"/>
      <c r="K608" s="8"/>
      <c r="L608" s="10"/>
      <c r="M608" s="19" t="b">
        <f t="shared" si="6"/>
        <v>0</v>
      </c>
      <c r="N608" s="19">
        <f>IF(AND($M608,IF($H608&lt;=DATE(身障定額檢核總表!$F$7,身障定額檢核總表!$F$8,1),1,0)),1,0)</f>
        <v>0</v>
      </c>
      <c r="O608" s="19">
        <f>IF(AND(ISBLANK($I608),$M608),1,IF($E608="1.公保",
IF($I608&gt;DATE(身障定額檢核總表!$F$7,身障定額檢核總表!$F$8,1),1,0),
IF($I608&gt;=DATE(身障定額檢核總表!$F$7,身障定額檢核總表!$F$8,1),1,0)))</f>
        <v>0</v>
      </c>
      <c r="P608" s="19">
        <f>IF(AND($M608,IF($J608&lt;=DATE(身障定額檢核總表!$F$7,身障定額檢核總表!$F$8,1),1,0)),1,0)</f>
        <v>0</v>
      </c>
      <c r="Q608" s="19">
        <f t="shared" si="7"/>
        <v>0</v>
      </c>
      <c r="R608" s="19">
        <f>IF(AND($Q608,OR(IF($G608="3.重度",1,0),IF($G608="4.極重度",1,0)),IF($K608="全時",1,0),IF($L608&gt;=基本工資設定!$B$2,1,0)),1,0)</f>
        <v>0</v>
      </c>
      <c r="S608" s="19">
        <f>IF(AND($Q608,OR(IF($G608="3.重度",1,0),IF($G608="4.極重度",1,0)),IF($K608="全時",1,0),IF(基本工資設定!$B$2&gt;$L608,1,0)),1,0)</f>
        <v>0</v>
      </c>
      <c r="T608" s="19">
        <f>IF(AND($Q608,OR(IF($G608="3.重度",1,0),IF($G608="4.極重度",1,0)),IF($K608="部分工時",1,0),IF($L608&gt;=基本工資設定!$B$2,1,0)),1,0)</f>
        <v>0</v>
      </c>
      <c r="U608" s="19">
        <f>IF(AND($Q608,OR(IF($G608="3.重度",1,0),IF($G608="4.極重度",1,0)),IF($K608="部分工時",1,0),IF(AND(基本工資設定!$B$2&gt;$L608,$L608&gt;=基本工資設定!$B$3),1,0)),1,0)</f>
        <v>0</v>
      </c>
      <c r="V608" s="19">
        <f>IF(AND($Q608,OR(IF($G608="3.重度",1,0),IF($G608="4.極重度",1,0)),IF($K608="部分工時",1,0),IF(基本工資設定!$B$3&gt;$L608,1,0)),1,0)</f>
        <v>0</v>
      </c>
      <c r="W608" s="19">
        <f>IF(AND($Q608,OR(IF($G608="1.輕度",1,0),IF($G608="2.中度",1,0)),IF($K608="全時",1,0),IF($L608&gt;=基本工資設定!$B$2,1,0)),1,0)</f>
        <v>0</v>
      </c>
      <c r="X608" s="19">
        <f>IF(AND($Q608,OR(IF($G608="1.輕度",1,0),IF($G608="2.中度",1,0)),IF($K608="全時",1,0),IF(基本工資設定!$B$2&gt;$L608,1,0)),1,0)</f>
        <v>0</v>
      </c>
      <c r="Y608" s="19">
        <f>IF(AND($Q608,OR(IF($G608="1.輕度",1,0),IF($G608="2.中度",1,0)),IF($K608="部分工時",1,0),IF($L608&gt;=基本工資設定!$B$2,1,0)),1,0)</f>
        <v>0</v>
      </c>
      <c r="Z608" s="19">
        <f>IF(AND($Q608,OR(IF($G608="1.輕度",1,0),IF($G608="2.中度",1,0)),IF($K608="部分工時",1,0),IF(AND(基本工資設定!$B$2&gt;$L608,$L608&gt;=基本工資設定!$B$3),1,0)),1,0)</f>
        <v>0</v>
      </c>
      <c r="AA608" s="19">
        <f>IF(AND($Q608,OR(IF($G608="1.輕度",1,0),IF($G608="2.中度",1,0)),IF($K608="部分工時",1,0),IF(基本工資設定!$B$3&gt;$L608,1,0)),1,0)</f>
        <v>0</v>
      </c>
    </row>
    <row r="609" spans="1:27" ht="14.25">
      <c r="A609" s="19">
        <f t="shared" si="8"/>
        <v>607</v>
      </c>
      <c r="B609" s="8"/>
      <c r="C609" s="8"/>
      <c r="D609" s="9"/>
      <c r="E609" s="8"/>
      <c r="F609" s="8"/>
      <c r="G609" s="8"/>
      <c r="H609" s="9"/>
      <c r="I609" s="9"/>
      <c r="J609" s="9"/>
      <c r="K609" s="8"/>
      <c r="L609" s="10"/>
      <c r="M609" s="19" t="b">
        <f t="shared" si="6"/>
        <v>0</v>
      </c>
      <c r="N609" s="19">
        <f>IF(AND($M609,IF($H609&lt;=DATE(身障定額檢核總表!$F$7,身障定額檢核總表!$F$8,1),1,0)),1,0)</f>
        <v>0</v>
      </c>
      <c r="O609" s="19">
        <f>IF(AND(ISBLANK($I609),$M609),1,IF($E609="1.公保",
IF($I609&gt;DATE(身障定額檢核總表!$F$7,身障定額檢核總表!$F$8,1),1,0),
IF($I609&gt;=DATE(身障定額檢核總表!$F$7,身障定額檢核總表!$F$8,1),1,0)))</f>
        <v>0</v>
      </c>
      <c r="P609" s="19">
        <f>IF(AND($M609,IF($J609&lt;=DATE(身障定額檢核總表!$F$7,身障定額檢核總表!$F$8,1),1,0)),1,0)</f>
        <v>0</v>
      </c>
      <c r="Q609" s="19">
        <f t="shared" si="7"/>
        <v>0</v>
      </c>
      <c r="R609" s="19">
        <f>IF(AND($Q609,OR(IF($G609="3.重度",1,0),IF($G609="4.極重度",1,0)),IF($K609="全時",1,0),IF($L609&gt;=基本工資設定!$B$2,1,0)),1,0)</f>
        <v>0</v>
      </c>
      <c r="S609" s="19">
        <f>IF(AND($Q609,OR(IF($G609="3.重度",1,0),IF($G609="4.極重度",1,0)),IF($K609="全時",1,0),IF(基本工資設定!$B$2&gt;$L609,1,0)),1,0)</f>
        <v>0</v>
      </c>
      <c r="T609" s="19">
        <f>IF(AND($Q609,OR(IF($G609="3.重度",1,0),IF($G609="4.極重度",1,0)),IF($K609="部分工時",1,0),IF($L609&gt;=基本工資設定!$B$2,1,0)),1,0)</f>
        <v>0</v>
      </c>
      <c r="U609" s="19">
        <f>IF(AND($Q609,OR(IF($G609="3.重度",1,0),IF($G609="4.極重度",1,0)),IF($K609="部分工時",1,0),IF(AND(基本工資設定!$B$2&gt;$L609,$L609&gt;=基本工資設定!$B$3),1,0)),1,0)</f>
        <v>0</v>
      </c>
      <c r="V609" s="19">
        <f>IF(AND($Q609,OR(IF($G609="3.重度",1,0),IF($G609="4.極重度",1,0)),IF($K609="部分工時",1,0),IF(基本工資設定!$B$3&gt;$L609,1,0)),1,0)</f>
        <v>0</v>
      </c>
      <c r="W609" s="19">
        <f>IF(AND($Q609,OR(IF($G609="1.輕度",1,0),IF($G609="2.中度",1,0)),IF($K609="全時",1,0),IF($L609&gt;=基本工資設定!$B$2,1,0)),1,0)</f>
        <v>0</v>
      </c>
      <c r="X609" s="19">
        <f>IF(AND($Q609,OR(IF($G609="1.輕度",1,0),IF($G609="2.中度",1,0)),IF($K609="全時",1,0),IF(基本工資設定!$B$2&gt;$L609,1,0)),1,0)</f>
        <v>0</v>
      </c>
      <c r="Y609" s="19">
        <f>IF(AND($Q609,OR(IF($G609="1.輕度",1,0),IF($G609="2.中度",1,0)),IF($K609="部分工時",1,0),IF($L609&gt;=基本工資設定!$B$2,1,0)),1,0)</f>
        <v>0</v>
      </c>
      <c r="Z609" s="19">
        <f>IF(AND($Q609,OR(IF($G609="1.輕度",1,0),IF($G609="2.中度",1,0)),IF($K609="部分工時",1,0),IF(AND(基本工資設定!$B$2&gt;$L609,$L609&gt;=基本工資設定!$B$3),1,0)),1,0)</f>
        <v>0</v>
      </c>
      <c r="AA609" s="19">
        <f>IF(AND($Q609,OR(IF($G609="1.輕度",1,0),IF($G609="2.中度",1,0)),IF($K609="部分工時",1,0),IF(基本工資設定!$B$3&gt;$L609,1,0)),1,0)</f>
        <v>0</v>
      </c>
    </row>
    <row r="610" spans="1:27" ht="14.25">
      <c r="A610" s="19">
        <f t="shared" si="8"/>
        <v>608</v>
      </c>
      <c r="B610" s="8"/>
      <c r="C610" s="8"/>
      <c r="D610" s="9"/>
      <c r="E610" s="8"/>
      <c r="F610" s="8"/>
      <c r="G610" s="8"/>
      <c r="H610" s="9"/>
      <c r="I610" s="9"/>
      <c r="J610" s="9"/>
      <c r="K610" s="8"/>
      <c r="L610" s="10"/>
      <c r="M610" s="19" t="b">
        <f t="shared" si="6"/>
        <v>0</v>
      </c>
      <c r="N610" s="19">
        <f>IF(AND($M610,IF($H610&lt;=DATE(身障定額檢核總表!$F$7,身障定額檢核總表!$F$8,1),1,0)),1,0)</f>
        <v>0</v>
      </c>
      <c r="O610" s="19">
        <f>IF(AND(ISBLANK($I610),$M610),1,IF($E610="1.公保",
IF($I610&gt;DATE(身障定額檢核總表!$F$7,身障定額檢核總表!$F$8,1),1,0),
IF($I610&gt;=DATE(身障定額檢核總表!$F$7,身障定額檢核總表!$F$8,1),1,0)))</f>
        <v>0</v>
      </c>
      <c r="P610" s="19">
        <f>IF(AND($M610,IF($J610&lt;=DATE(身障定額檢核總表!$F$7,身障定額檢核總表!$F$8,1),1,0)),1,0)</f>
        <v>0</v>
      </c>
      <c r="Q610" s="19">
        <f t="shared" si="7"/>
        <v>0</v>
      </c>
      <c r="R610" s="19">
        <f>IF(AND($Q610,OR(IF($G610="3.重度",1,0),IF($G610="4.極重度",1,0)),IF($K610="全時",1,0),IF($L610&gt;=基本工資設定!$B$2,1,0)),1,0)</f>
        <v>0</v>
      </c>
      <c r="S610" s="19">
        <f>IF(AND($Q610,OR(IF($G610="3.重度",1,0),IF($G610="4.極重度",1,0)),IF($K610="全時",1,0),IF(基本工資設定!$B$2&gt;$L610,1,0)),1,0)</f>
        <v>0</v>
      </c>
      <c r="T610" s="19">
        <f>IF(AND($Q610,OR(IF($G610="3.重度",1,0),IF($G610="4.極重度",1,0)),IF($K610="部分工時",1,0),IF($L610&gt;=基本工資設定!$B$2,1,0)),1,0)</f>
        <v>0</v>
      </c>
      <c r="U610" s="19">
        <f>IF(AND($Q610,OR(IF($G610="3.重度",1,0),IF($G610="4.極重度",1,0)),IF($K610="部分工時",1,0),IF(AND(基本工資設定!$B$2&gt;$L610,$L610&gt;=基本工資設定!$B$3),1,0)),1,0)</f>
        <v>0</v>
      </c>
      <c r="V610" s="19">
        <f>IF(AND($Q610,OR(IF($G610="3.重度",1,0),IF($G610="4.極重度",1,0)),IF($K610="部分工時",1,0),IF(基本工資設定!$B$3&gt;$L610,1,0)),1,0)</f>
        <v>0</v>
      </c>
      <c r="W610" s="19">
        <f>IF(AND($Q610,OR(IF($G610="1.輕度",1,0),IF($G610="2.中度",1,0)),IF($K610="全時",1,0),IF($L610&gt;=基本工資設定!$B$2,1,0)),1,0)</f>
        <v>0</v>
      </c>
      <c r="X610" s="19">
        <f>IF(AND($Q610,OR(IF($G610="1.輕度",1,0),IF($G610="2.中度",1,0)),IF($K610="全時",1,0),IF(基本工資設定!$B$2&gt;$L610,1,0)),1,0)</f>
        <v>0</v>
      </c>
      <c r="Y610" s="19">
        <f>IF(AND($Q610,OR(IF($G610="1.輕度",1,0),IF($G610="2.中度",1,0)),IF($K610="部分工時",1,0),IF($L610&gt;=基本工資設定!$B$2,1,0)),1,0)</f>
        <v>0</v>
      </c>
      <c r="Z610" s="19">
        <f>IF(AND($Q610,OR(IF($G610="1.輕度",1,0),IF($G610="2.中度",1,0)),IF($K610="部分工時",1,0),IF(AND(基本工資設定!$B$2&gt;$L610,$L610&gt;=基本工資設定!$B$3),1,0)),1,0)</f>
        <v>0</v>
      </c>
      <c r="AA610" s="19">
        <f>IF(AND($Q610,OR(IF($G610="1.輕度",1,0),IF($G610="2.中度",1,0)),IF($K610="部分工時",1,0),IF(基本工資設定!$B$3&gt;$L610,1,0)),1,0)</f>
        <v>0</v>
      </c>
    </row>
    <row r="611" spans="1:27" ht="14.25">
      <c r="A611" s="19">
        <f t="shared" si="8"/>
        <v>609</v>
      </c>
      <c r="B611" s="8"/>
      <c r="C611" s="8"/>
      <c r="D611" s="9"/>
      <c r="E611" s="8"/>
      <c r="F611" s="8"/>
      <c r="G611" s="8"/>
      <c r="H611" s="9"/>
      <c r="I611" s="9"/>
      <c r="J611" s="9"/>
      <c r="K611" s="8"/>
      <c r="L611" s="10"/>
      <c r="M611" s="19" t="b">
        <f t="shared" si="6"/>
        <v>0</v>
      </c>
      <c r="N611" s="19">
        <f>IF(AND($M611,IF($H611&lt;=DATE(身障定額檢核總表!$F$7,身障定額檢核總表!$F$8,1),1,0)),1,0)</f>
        <v>0</v>
      </c>
      <c r="O611" s="19">
        <f>IF(AND(ISBLANK($I611),$M611),1,IF($E611="1.公保",
IF($I611&gt;DATE(身障定額檢核總表!$F$7,身障定額檢核總表!$F$8,1),1,0),
IF($I611&gt;=DATE(身障定額檢核總表!$F$7,身障定額檢核總表!$F$8,1),1,0)))</f>
        <v>0</v>
      </c>
      <c r="P611" s="19">
        <f>IF(AND($M611,IF($J611&lt;=DATE(身障定額檢核總表!$F$7,身障定額檢核總表!$F$8,1),1,0)),1,0)</f>
        <v>0</v>
      </c>
      <c r="Q611" s="19">
        <f t="shared" si="7"/>
        <v>0</v>
      </c>
      <c r="R611" s="19">
        <f>IF(AND($Q611,OR(IF($G611="3.重度",1,0),IF($G611="4.極重度",1,0)),IF($K611="全時",1,0),IF($L611&gt;=基本工資設定!$B$2,1,0)),1,0)</f>
        <v>0</v>
      </c>
      <c r="S611" s="19">
        <f>IF(AND($Q611,OR(IF($G611="3.重度",1,0),IF($G611="4.極重度",1,0)),IF($K611="全時",1,0),IF(基本工資設定!$B$2&gt;$L611,1,0)),1,0)</f>
        <v>0</v>
      </c>
      <c r="T611" s="19">
        <f>IF(AND($Q611,OR(IF($G611="3.重度",1,0),IF($G611="4.極重度",1,0)),IF($K611="部分工時",1,0),IF($L611&gt;=基本工資設定!$B$2,1,0)),1,0)</f>
        <v>0</v>
      </c>
      <c r="U611" s="19">
        <f>IF(AND($Q611,OR(IF($G611="3.重度",1,0),IF($G611="4.極重度",1,0)),IF($K611="部分工時",1,0),IF(AND(基本工資設定!$B$2&gt;$L611,$L611&gt;=基本工資設定!$B$3),1,0)),1,0)</f>
        <v>0</v>
      </c>
      <c r="V611" s="19">
        <f>IF(AND($Q611,OR(IF($G611="3.重度",1,0),IF($G611="4.極重度",1,0)),IF($K611="部分工時",1,0),IF(基本工資設定!$B$3&gt;$L611,1,0)),1,0)</f>
        <v>0</v>
      </c>
      <c r="W611" s="19">
        <f>IF(AND($Q611,OR(IF($G611="1.輕度",1,0),IF($G611="2.中度",1,0)),IF($K611="全時",1,0),IF($L611&gt;=基本工資設定!$B$2,1,0)),1,0)</f>
        <v>0</v>
      </c>
      <c r="X611" s="19">
        <f>IF(AND($Q611,OR(IF($G611="1.輕度",1,0),IF($G611="2.中度",1,0)),IF($K611="全時",1,0),IF(基本工資設定!$B$2&gt;$L611,1,0)),1,0)</f>
        <v>0</v>
      </c>
      <c r="Y611" s="19">
        <f>IF(AND($Q611,OR(IF($G611="1.輕度",1,0),IF($G611="2.中度",1,0)),IF($K611="部分工時",1,0),IF($L611&gt;=基本工資設定!$B$2,1,0)),1,0)</f>
        <v>0</v>
      </c>
      <c r="Z611" s="19">
        <f>IF(AND($Q611,OR(IF($G611="1.輕度",1,0),IF($G611="2.中度",1,0)),IF($K611="部分工時",1,0),IF(AND(基本工資設定!$B$2&gt;$L611,$L611&gt;=基本工資設定!$B$3),1,0)),1,0)</f>
        <v>0</v>
      </c>
      <c r="AA611" s="19">
        <f>IF(AND($Q611,OR(IF($G611="1.輕度",1,0),IF($G611="2.中度",1,0)),IF($K611="部分工時",1,0),IF(基本工資設定!$B$3&gt;$L611,1,0)),1,0)</f>
        <v>0</v>
      </c>
    </row>
    <row r="612" spans="1:27" ht="14.25">
      <c r="A612" s="19">
        <f t="shared" si="8"/>
        <v>610</v>
      </c>
      <c r="B612" s="8"/>
      <c r="C612" s="8"/>
      <c r="D612" s="9"/>
      <c r="E612" s="8"/>
      <c r="F612" s="8"/>
      <c r="G612" s="8"/>
      <c r="H612" s="9"/>
      <c r="I612" s="9"/>
      <c r="J612" s="9"/>
      <c r="K612" s="8"/>
      <c r="L612" s="10"/>
      <c r="M612" s="19" t="b">
        <f t="shared" si="6"/>
        <v>0</v>
      </c>
      <c r="N612" s="19">
        <f>IF(AND($M612,IF($H612&lt;=DATE(身障定額檢核總表!$F$7,身障定額檢核總表!$F$8,1),1,0)),1,0)</f>
        <v>0</v>
      </c>
      <c r="O612" s="19">
        <f>IF(AND(ISBLANK($I612),$M612),1,IF($E612="1.公保",
IF($I612&gt;DATE(身障定額檢核總表!$F$7,身障定額檢核總表!$F$8,1),1,0),
IF($I612&gt;=DATE(身障定額檢核總表!$F$7,身障定額檢核總表!$F$8,1),1,0)))</f>
        <v>0</v>
      </c>
      <c r="P612" s="19">
        <f>IF(AND($M612,IF($J612&lt;=DATE(身障定額檢核總表!$F$7,身障定額檢核總表!$F$8,1),1,0)),1,0)</f>
        <v>0</v>
      </c>
      <c r="Q612" s="19">
        <f t="shared" si="7"/>
        <v>0</v>
      </c>
      <c r="R612" s="19">
        <f>IF(AND($Q612,OR(IF($G612="3.重度",1,0),IF($G612="4.極重度",1,0)),IF($K612="全時",1,0),IF($L612&gt;=基本工資設定!$B$2,1,0)),1,0)</f>
        <v>0</v>
      </c>
      <c r="S612" s="19">
        <f>IF(AND($Q612,OR(IF($G612="3.重度",1,0),IF($G612="4.極重度",1,0)),IF($K612="全時",1,0),IF(基本工資設定!$B$2&gt;$L612,1,0)),1,0)</f>
        <v>0</v>
      </c>
      <c r="T612" s="19">
        <f>IF(AND($Q612,OR(IF($G612="3.重度",1,0),IF($G612="4.極重度",1,0)),IF($K612="部分工時",1,0),IF($L612&gt;=基本工資設定!$B$2,1,0)),1,0)</f>
        <v>0</v>
      </c>
      <c r="U612" s="19">
        <f>IF(AND($Q612,OR(IF($G612="3.重度",1,0),IF($G612="4.極重度",1,0)),IF($K612="部分工時",1,0),IF(AND(基本工資設定!$B$2&gt;$L612,$L612&gt;=基本工資設定!$B$3),1,0)),1,0)</f>
        <v>0</v>
      </c>
      <c r="V612" s="19">
        <f>IF(AND($Q612,OR(IF($G612="3.重度",1,0),IF($G612="4.極重度",1,0)),IF($K612="部分工時",1,0),IF(基本工資設定!$B$3&gt;$L612,1,0)),1,0)</f>
        <v>0</v>
      </c>
      <c r="W612" s="19">
        <f>IF(AND($Q612,OR(IF($G612="1.輕度",1,0),IF($G612="2.中度",1,0)),IF($K612="全時",1,0),IF($L612&gt;=基本工資設定!$B$2,1,0)),1,0)</f>
        <v>0</v>
      </c>
      <c r="X612" s="19">
        <f>IF(AND($Q612,OR(IF($G612="1.輕度",1,0),IF($G612="2.中度",1,0)),IF($K612="全時",1,0),IF(基本工資設定!$B$2&gt;$L612,1,0)),1,0)</f>
        <v>0</v>
      </c>
      <c r="Y612" s="19">
        <f>IF(AND($Q612,OR(IF($G612="1.輕度",1,0),IF($G612="2.中度",1,0)),IF($K612="部分工時",1,0),IF($L612&gt;=基本工資設定!$B$2,1,0)),1,0)</f>
        <v>0</v>
      </c>
      <c r="Z612" s="19">
        <f>IF(AND($Q612,OR(IF($G612="1.輕度",1,0),IF($G612="2.中度",1,0)),IF($K612="部分工時",1,0),IF(AND(基本工資設定!$B$2&gt;$L612,$L612&gt;=基本工資設定!$B$3),1,0)),1,0)</f>
        <v>0</v>
      </c>
      <c r="AA612" s="19">
        <f>IF(AND($Q612,OR(IF($G612="1.輕度",1,0),IF($G612="2.中度",1,0)),IF($K612="部分工時",1,0),IF(基本工資設定!$B$3&gt;$L612,1,0)),1,0)</f>
        <v>0</v>
      </c>
    </row>
    <row r="613" spans="1:27" ht="14.25">
      <c r="A613" s="19">
        <f t="shared" si="8"/>
        <v>611</v>
      </c>
      <c r="B613" s="8"/>
      <c r="C613" s="8"/>
      <c r="D613" s="9"/>
      <c r="E613" s="8"/>
      <c r="F613" s="8"/>
      <c r="G613" s="8"/>
      <c r="H613" s="9"/>
      <c r="I613" s="9"/>
      <c r="J613" s="9"/>
      <c r="K613" s="8"/>
      <c r="L613" s="10"/>
      <c r="M613" s="19" t="b">
        <f t="shared" si="6"/>
        <v>0</v>
      </c>
      <c r="N613" s="19">
        <f>IF(AND($M613,IF($H613&lt;=DATE(身障定額檢核總表!$F$7,身障定額檢核總表!$F$8,1),1,0)),1,0)</f>
        <v>0</v>
      </c>
      <c r="O613" s="19">
        <f>IF(AND(ISBLANK($I613),$M613),1,IF($E613="1.公保",
IF($I613&gt;DATE(身障定額檢核總表!$F$7,身障定額檢核總表!$F$8,1),1,0),
IF($I613&gt;=DATE(身障定額檢核總表!$F$7,身障定額檢核總表!$F$8,1),1,0)))</f>
        <v>0</v>
      </c>
      <c r="P613" s="19">
        <f>IF(AND($M613,IF($J613&lt;=DATE(身障定額檢核總表!$F$7,身障定額檢核總表!$F$8,1),1,0)),1,0)</f>
        <v>0</v>
      </c>
      <c r="Q613" s="19">
        <f t="shared" si="7"/>
        <v>0</v>
      </c>
      <c r="R613" s="19">
        <f>IF(AND($Q613,OR(IF($G613="3.重度",1,0),IF($G613="4.極重度",1,0)),IF($K613="全時",1,0),IF($L613&gt;=基本工資設定!$B$2,1,0)),1,0)</f>
        <v>0</v>
      </c>
      <c r="S613" s="19">
        <f>IF(AND($Q613,OR(IF($G613="3.重度",1,0),IF($G613="4.極重度",1,0)),IF($K613="全時",1,0),IF(基本工資設定!$B$2&gt;$L613,1,0)),1,0)</f>
        <v>0</v>
      </c>
      <c r="T613" s="19">
        <f>IF(AND($Q613,OR(IF($G613="3.重度",1,0),IF($G613="4.極重度",1,0)),IF($K613="部分工時",1,0),IF($L613&gt;=基本工資設定!$B$2,1,0)),1,0)</f>
        <v>0</v>
      </c>
      <c r="U613" s="19">
        <f>IF(AND($Q613,OR(IF($G613="3.重度",1,0),IF($G613="4.極重度",1,0)),IF($K613="部分工時",1,0),IF(AND(基本工資設定!$B$2&gt;$L613,$L613&gt;=基本工資設定!$B$3),1,0)),1,0)</f>
        <v>0</v>
      </c>
      <c r="V613" s="19">
        <f>IF(AND($Q613,OR(IF($G613="3.重度",1,0),IF($G613="4.極重度",1,0)),IF($K613="部分工時",1,0),IF(基本工資設定!$B$3&gt;$L613,1,0)),1,0)</f>
        <v>0</v>
      </c>
      <c r="W613" s="19">
        <f>IF(AND($Q613,OR(IF($G613="1.輕度",1,0),IF($G613="2.中度",1,0)),IF($K613="全時",1,0),IF($L613&gt;=基本工資設定!$B$2,1,0)),1,0)</f>
        <v>0</v>
      </c>
      <c r="X613" s="19">
        <f>IF(AND($Q613,OR(IF($G613="1.輕度",1,0),IF($G613="2.中度",1,0)),IF($K613="全時",1,0),IF(基本工資設定!$B$2&gt;$L613,1,0)),1,0)</f>
        <v>0</v>
      </c>
      <c r="Y613" s="19">
        <f>IF(AND($Q613,OR(IF($G613="1.輕度",1,0),IF($G613="2.中度",1,0)),IF($K613="部分工時",1,0),IF($L613&gt;=基本工資設定!$B$2,1,0)),1,0)</f>
        <v>0</v>
      </c>
      <c r="Z613" s="19">
        <f>IF(AND($Q613,OR(IF($G613="1.輕度",1,0),IF($G613="2.中度",1,0)),IF($K613="部分工時",1,0),IF(AND(基本工資設定!$B$2&gt;$L613,$L613&gt;=基本工資設定!$B$3),1,0)),1,0)</f>
        <v>0</v>
      </c>
      <c r="AA613" s="19">
        <f>IF(AND($Q613,OR(IF($G613="1.輕度",1,0),IF($G613="2.中度",1,0)),IF($K613="部分工時",1,0),IF(基本工資設定!$B$3&gt;$L613,1,0)),1,0)</f>
        <v>0</v>
      </c>
    </row>
    <row r="614" spans="1:27" ht="14.25">
      <c r="A614" s="19">
        <f t="shared" si="8"/>
        <v>612</v>
      </c>
      <c r="B614" s="8"/>
      <c r="C614" s="8"/>
      <c r="D614" s="9"/>
      <c r="E614" s="8"/>
      <c r="F614" s="8"/>
      <c r="G614" s="8"/>
      <c r="H614" s="9"/>
      <c r="I614" s="9"/>
      <c r="J614" s="9"/>
      <c r="K614" s="8"/>
      <c r="L614" s="10"/>
      <c r="M614" s="19" t="b">
        <f t="shared" si="6"/>
        <v>0</v>
      </c>
      <c r="N614" s="19">
        <f>IF(AND($M614,IF($H614&lt;=DATE(身障定額檢核總表!$F$7,身障定額檢核總表!$F$8,1),1,0)),1,0)</f>
        <v>0</v>
      </c>
      <c r="O614" s="19">
        <f>IF(AND(ISBLANK($I614),$M614),1,IF($E614="1.公保",
IF($I614&gt;DATE(身障定額檢核總表!$F$7,身障定額檢核總表!$F$8,1),1,0),
IF($I614&gt;=DATE(身障定額檢核總表!$F$7,身障定額檢核總表!$F$8,1),1,0)))</f>
        <v>0</v>
      </c>
      <c r="P614" s="19">
        <f>IF(AND($M614,IF($J614&lt;=DATE(身障定額檢核總表!$F$7,身障定額檢核總表!$F$8,1),1,0)),1,0)</f>
        <v>0</v>
      </c>
      <c r="Q614" s="19">
        <f t="shared" si="7"/>
        <v>0</v>
      </c>
      <c r="R614" s="19">
        <f>IF(AND($Q614,OR(IF($G614="3.重度",1,0),IF($G614="4.極重度",1,0)),IF($K614="全時",1,0),IF($L614&gt;=基本工資設定!$B$2,1,0)),1,0)</f>
        <v>0</v>
      </c>
      <c r="S614" s="19">
        <f>IF(AND($Q614,OR(IF($G614="3.重度",1,0),IF($G614="4.極重度",1,0)),IF($K614="全時",1,0),IF(基本工資設定!$B$2&gt;$L614,1,0)),1,0)</f>
        <v>0</v>
      </c>
      <c r="T614" s="19">
        <f>IF(AND($Q614,OR(IF($G614="3.重度",1,0),IF($G614="4.極重度",1,0)),IF($K614="部分工時",1,0),IF($L614&gt;=基本工資設定!$B$2,1,0)),1,0)</f>
        <v>0</v>
      </c>
      <c r="U614" s="19">
        <f>IF(AND($Q614,OR(IF($G614="3.重度",1,0),IF($G614="4.極重度",1,0)),IF($K614="部分工時",1,0),IF(AND(基本工資設定!$B$2&gt;$L614,$L614&gt;=基本工資設定!$B$3),1,0)),1,0)</f>
        <v>0</v>
      </c>
      <c r="V614" s="19">
        <f>IF(AND($Q614,OR(IF($G614="3.重度",1,0),IF($G614="4.極重度",1,0)),IF($K614="部分工時",1,0),IF(基本工資設定!$B$3&gt;$L614,1,0)),1,0)</f>
        <v>0</v>
      </c>
      <c r="W614" s="19">
        <f>IF(AND($Q614,OR(IF($G614="1.輕度",1,0),IF($G614="2.中度",1,0)),IF($K614="全時",1,0),IF($L614&gt;=基本工資設定!$B$2,1,0)),1,0)</f>
        <v>0</v>
      </c>
      <c r="X614" s="19">
        <f>IF(AND($Q614,OR(IF($G614="1.輕度",1,0),IF($G614="2.中度",1,0)),IF($K614="全時",1,0),IF(基本工資設定!$B$2&gt;$L614,1,0)),1,0)</f>
        <v>0</v>
      </c>
      <c r="Y614" s="19">
        <f>IF(AND($Q614,OR(IF($G614="1.輕度",1,0),IF($G614="2.中度",1,0)),IF($K614="部分工時",1,0),IF($L614&gt;=基本工資設定!$B$2,1,0)),1,0)</f>
        <v>0</v>
      </c>
      <c r="Z614" s="19">
        <f>IF(AND($Q614,OR(IF($G614="1.輕度",1,0),IF($G614="2.中度",1,0)),IF($K614="部分工時",1,0),IF(AND(基本工資設定!$B$2&gt;$L614,$L614&gt;=基本工資設定!$B$3),1,0)),1,0)</f>
        <v>0</v>
      </c>
      <c r="AA614" s="19">
        <f>IF(AND($Q614,OR(IF($G614="1.輕度",1,0),IF($G614="2.中度",1,0)),IF($K614="部分工時",1,0),IF(基本工資設定!$B$3&gt;$L614,1,0)),1,0)</f>
        <v>0</v>
      </c>
    </row>
    <row r="615" spans="1:27" ht="14.25">
      <c r="A615" s="19">
        <f t="shared" si="8"/>
        <v>613</v>
      </c>
      <c r="B615" s="8"/>
      <c r="C615" s="8"/>
      <c r="D615" s="9"/>
      <c r="E615" s="8"/>
      <c r="F615" s="8"/>
      <c r="G615" s="8"/>
      <c r="H615" s="9"/>
      <c r="I615" s="9"/>
      <c r="J615" s="9"/>
      <c r="K615" s="8"/>
      <c r="L615" s="10"/>
      <c r="M615" s="19" t="b">
        <f t="shared" si="6"/>
        <v>0</v>
      </c>
      <c r="N615" s="19">
        <f>IF(AND($M615,IF($H615&lt;=DATE(身障定額檢核總表!$F$7,身障定額檢核總表!$F$8,1),1,0)),1,0)</f>
        <v>0</v>
      </c>
      <c r="O615" s="19">
        <f>IF(AND(ISBLANK($I615),$M615),1,IF($E615="1.公保",
IF($I615&gt;DATE(身障定額檢核總表!$F$7,身障定額檢核總表!$F$8,1),1,0),
IF($I615&gt;=DATE(身障定額檢核總表!$F$7,身障定額檢核總表!$F$8,1),1,0)))</f>
        <v>0</v>
      </c>
      <c r="P615" s="19">
        <f>IF(AND($M615,IF($J615&lt;=DATE(身障定額檢核總表!$F$7,身障定額檢核總表!$F$8,1),1,0)),1,0)</f>
        <v>0</v>
      </c>
      <c r="Q615" s="19">
        <f t="shared" si="7"/>
        <v>0</v>
      </c>
      <c r="R615" s="19">
        <f>IF(AND($Q615,OR(IF($G615="3.重度",1,0),IF($G615="4.極重度",1,0)),IF($K615="全時",1,0),IF($L615&gt;=基本工資設定!$B$2,1,0)),1,0)</f>
        <v>0</v>
      </c>
      <c r="S615" s="19">
        <f>IF(AND($Q615,OR(IF($G615="3.重度",1,0),IF($G615="4.極重度",1,0)),IF($K615="全時",1,0),IF(基本工資設定!$B$2&gt;$L615,1,0)),1,0)</f>
        <v>0</v>
      </c>
      <c r="T615" s="19">
        <f>IF(AND($Q615,OR(IF($G615="3.重度",1,0),IF($G615="4.極重度",1,0)),IF($K615="部分工時",1,0),IF($L615&gt;=基本工資設定!$B$2,1,0)),1,0)</f>
        <v>0</v>
      </c>
      <c r="U615" s="19">
        <f>IF(AND($Q615,OR(IF($G615="3.重度",1,0),IF($G615="4.極重度",1,0)),IF($K615="部分工時",1,0),IF(AND(基本工資設定!$B$2&gt;$L615,$L615&gt;=基本工資設定!$B$3),1,0)),1,0)</f>
        <v>0</v>
      </c>
      <c r="V615" s="19">
        <f>IF(AND($Q615,OR(IF($G615="3.重度",1,0),IF($G615="4.極重度",1,0)),IF($K615="部分工時",1,0),IF(基本工資設定!$B$3&gt;$L615,1,0)),1,0)</f>
        <v>0</v>
      </c>
      <c r="W615" s="19">
        <f>IF(AND($Q615,OR(IF($G615="1.輕度",1,0),IF($G615="2.中度",1,0)),IF($K615="全時",1,0),IF($L615&gt;=基本工資設定!$B$2,1,0)),1,0)</f>
        <v>0</v>
      </c>
      <c r="X615" s="19">
        <f>IF(AND($Q615,OR(IF($G615="1.輕度",1,0),IF($G615="2.中度",1,0)),IF($K615="全時",1,0),IF(基本工資設定!$B$2&gt;$L615,1,0)),1,0)</f>
        <v>0</v>
      </c>
      <c r="Y615" s="19">
        <f>IF(AND($Q615,OR(IF($G615="1.輕度",1,0),IF($G615="2.中度",1,0)),IF($K615="部分工時",1,0),IF($L615&gt;=基本工資設定!$B$2,1,0)),1,0)</f>
        <v>0</v>
      </c>
      <c r="Z615" s="19">
        <f>IF(AND($Q615,OR(IF($G615="1.輕度",1,0),IF($G615="2.中度",1,0)),IF($K615="部分工時",1,0),IF(AND(基本工資設定!$B$2&gt;$L615,$L615&gt;=基本工資設定!$B$3),1,0)),1,0)</f>
        <v>0</v>
      </c>
      <c r="AA615" s="19">
        <f>IF(AND($Q615,OR(IF($G615="1.輕度",1,0),IF($G615="2.中度",1,0)),IF($K615="部分工時",1,0),IF(基本工資設定!$B$3&gt;$L615,1,0)),1,0)</f>
        <v>0</v>
      </c>
    </row>
    <row r="616" spans="1:27" ht="14.25">
      <c r="A616" s="19">
        <f t="shared" si="8"/>
        <v>614</v>
      </c>
      <c r="B616" s="8"/>
      <c r="C616" s="8"/>
      <c r="D616" s="9"/>
      <c r="E616" s="8"/>
      <c r="F616" s="8"/>
      <c r="G616" s="8"/>
      <c r="H616" s="9"/>
      <c r="I616" s="9"/>
      <c r="J616" s="9"/>
      <c r="K616" s="8"/>
      <c r="L616" s="10"/>
      <c r="M616" s="19" t="b">
        <f t="shared" si="6"/>
        <v>0</v>
      </c>
      <c r="N616" s="19">
        <f>IF(AND($M616,IF($H616&lt;=DATE(身障定額檢核總表!$F$7,身障定額檢核總表!$F$8,1),1,0)),1,0)</f>
        <v>0</v>
      </c>
      <c r="O616" s="19">
        <f>IF(AND(ISBLANK($I616),$M616),1,IF($E616="1.公保",
IF($I616&gt;DATE(身障定額檢核總表!$F$7,身障定額檢核總表!$F$8,1),1,0),
IF($I616&gt;=DATE(身障定額檢核總表!$F$7,身障定額檢核總表!$F$8,1),1,0)))</f>
        <v>0</v>
      </c>
      <c r="P616" s="19">
        <f>IF(AND($M616,IF($J616&lt;=DATE(身障定額檢核總表!$F$7,身障定額檢核總表!$F$8,1),1,0)),1,0)</f>
        <v>0</v>
      </c>
      <c r="Q616" s="19">
        <f t="shared" si="7"/>
        <v>0</v>
      </c>
      <c r="R616" s="19">
        <f>IF(AND($Q616,OR(IF($G616="3.重度",1,0),IF($G616="4.極重度",1,0)),IF($K616="全時",1,0),IF($L616&gt;=基本工資設定!$B$2,1,0)),1,0)</f>
        <v>0</v>
      </c>
      <c r="S616" s="19">
        <f>IF(AND($Q616,OR(IF($G616="3.重度",1,0),IF($G616="4.極重度",1,0)),IF($K616="全時",1,0),IF(基本工資設定!$B$2&gt;$L616,1,0)),1,0)</f>
        <v>0</v>
      </c>
      <c r="T616" s="19">
        <f>IF(AND($Q616,OR(IF($G616="3.重度",1,0),IF($G616="4.極重度",1,0)),IF($K616="部分工時",1,0),IF($L616&gt;=基本工資設定!$B$2,1,0)),1,0)</f>
        <v>0</v>
      </c>
      <c r="U616" s="19">
        <f>IF(AND($Q616,OR(IF($G616="3.重度",1,0),IF($G616="4.極重度",1,0)),IF($K616="部分工時",1,0),IF(AND(基本工資設定!$B$2&gt;$L616,$L616&gt;=基本工資設定!$B$3),1,0)),1,0)</f>
        <v>0</v>
      </c>
      <c r="V616" s="19">
        <f>IF(AND($Q616,OR(IF($G616="3.重度",1,0),IF($G616="4.極重度",1,0)),IF($K616="部分工時",1,0),IF(基本工資設定!$B$3&gt;$L616,1,0)),1,0)</f>
        <v>0</v>
      </c>
      <c r="W616" s="19">
        <f>IF(AND($Q616,OR(IF($G616="1.輕度",1,0),IF($G616="2.中度",1,0)),IF($K616="全時",1,0),IF($L616&gt;=基本工資設定!$B$2,1,0)),1,0)</f>
        <v>0</v>
      </c>
      <c r="X616" s="19">
        <f>IF(AND($Q616,OR(IF($G616="1.輕度",1,0),IF($G616="2.中度",1,0)),IF($K616="全時",1,0),IF(基本工資設定!$B$2&gt;$L616,1,0)),1,0)</f>
        <v>0</v>
      </c>
      <c r="Y616" s="19">
        <f>IF(AND($Q616,OR(IF($G616="1.輕度",1,0),IF($G616="2.中度",1,0)),IF($K616="部分工時",1,0),IF($L616&gt;=基本工資設定!$B$2,1,0)),1,0)</f>
        <v>0</v>
      </c>
      <c r="Z616" s="19">
        <f>IF(AND($Q616,OR(IF($G616="1.輕度",1,0),IF($G616="2.中度",1,0)),IF($K616="部分工時",1,0),IF(AND(基本工資設定!$B$2&gt;$L616,$L616&gt;=基本工資設定!$B$3),1,0)),1,0)</f>
        <v>0</v>
      </c>
      <c r="AA616" s="19">
        <f>IF(AND($Q616,OR(IF($G616="1.輕度",1,0),IF($G616="2.中度",1,0)),IF($K616="部分工時",1,0),IF(基本工資設定!$B$3&gt;$L616,1,0)),1,0)</f>
        <v>0</v>
      </c>
    </row>
    <row r="617" spans="1:27" ht="14.25">
      <c r="A617" s="19">
        <f t="shared" si="8"/>
        <v>615</v>
      </c>
      <c r="B617" s="8"/>
      <c r="C617" s="8"/>
      <c r="D617" s="9"/>
      <c r="E617" s="8"/>
      <c r="F617" s="8"/>
      <c r="G617" s="8"/>
      <c r="H617" s="9"/>
      <c r="I617" s="9"/>
      <c r="J617" s="9"/>
      <c r="K617" s="8"/>
      <c r="L617" s="10"/>
      <c r="M617" s="19" t="b">
        <f t="shared" si="6"/>
        <v>0</v>
      </c>
      <c r="N617" s="19">
        <f>IF(AND($M617,IF($H617&lt;=DATE(身障定額檢核總表!$F$7,身障定額檢核總表!$F$8,1),1,0)),1,0)</f>
        <v>0</v>
      </c>
      <c r="O617" s="19">
        <f>IF(AND(ISBLANK($I617),$M617),1,IF($E617="1.公保",
IF($I617&gt;DATE(身障定額檢核總表!$F$7,身障定額檢核總表!$F$8,1),1,0),
IF($I617&gt;=DATE(身障定額檢核總表!$F$7,身障定額檢核總表!$F$8,1),1,0)))</f>
        <v>0</v>
      </c>
      <c r="P617" s="19">
        <f>IF(AND($M617,IF($J617&lt;=DATE(身障定額檢核總表!$F$7,身障定額檢核總表!$F$8,1),1,0)),1,0)</f>
        <v>0</v>
      </c>
      <c r="Q617" s="19">
        <f t="shared" si="7"/>
        <v>0</v>
      </c>
      <c r="R617" s="19">
        <f>IF(AND($Q617,OR(IF($G617="3.重度",1,0),IF($G617="4.極重度",1,0)),IF($K617="全時",1,0),IF($L617&gt;=基本工資設定!$B$2,1,0)),1,0)</f>
        <v>0</v>
      </c>
      <c r="S617" s="19">
        <f>IF(AND($Q617,OR(IF($G617="3.重度",1,0),IF($G617="4.極重度",1,0)),IF($K617="全時",1,0),IF(基本工資設定!$B$2&gt;$L617,1,0)),1,0)</f>
        <v>0</v>
      </c>
      <c r="T617" s="19">
        <f>IF(AND($Q617,OR(IF($G617="3.重度",1,0),IF($G617="4.極重度",1,0)),IF($K617="部分工時",1,0),IF($L617&gt;=基本工資設定!$B$2,1,0)),1,0)</f>
        <v>0</v>
      </c>
      <c r="U617" s="19">
        <f>IF(AND($Q617,OR(IF($G617="3.重度",1,0),IF($G617="4.極重度",1,0)),IF($K617="部分工時",1,0),IF(AND(基本工資設定!$B$2&gt;$L617,$L617&gt;=基本工資設定!$B$3),1,0)),1,0)</f>
        <v>0</v>
      </c>
      <c r="V617" s="19">
        <f>IF(AND($Q617,OR(IF($G617="3.重度",1,0),IF($G617="4.極重度",1,0)),IF($K617="部分工時",1,0),IF(基本工資設定!$B$3&gt;$L617,1,0)),1,0)</f>
        <v>0</v>
      </c>
      <c r="W617" s="19">
        <f>IF(AND($Q617,OR(IF($G617="1.輕度",1,0),IF($G617="2.中度",1,0)),IF($K617="全時",1,0),IF($L617&gt;=基本工資設定!$B$2,1,0)),1,0)</f>
        <v>0</v>
      </c>
      <c r="X617" s="19">
        <f>IF(AND($Q617,OR(IF($G617="1.輕度",1,0),IF($G617="2.中度",1,0)),IF($K617="全時",1,0),IF(基本工資設定!$B$2&gt;$L617,1,0)),1,0)</f>
        <v>0</v>
      </c>
      <c r="Y617" s="19">
        <f>IF(AND($Q617,OR(IF($G617="1.輕度",1,0),IF($G617="2.中度",1,0)),IF($K617="部分工時",1,0),IF($L617&gt;=基本工資設定!$B$2,1,0)),1,0)</f>
        <v>0</v>
      </c>
      <c r="Z617" s="19">
        <f>IF(AND($Q617,OR(IF($G617="1.輕度",1,0),IF($G617="2.中度",1,0)),IF($K617="部分工時",1,0),IF(AND(基本工資設定!$B$2&gt;$L617,$L617&gt;=基本工資設定!$B$3),1,0)),1,0)</f>
        <v>0</v>
      </c>
      <c r="AA617" s="19">
        <f>IF(AND($Q617,OR(IF($G617="1.輕度",1,0),IF($G617="2.中度",1,0)),IF($K617="部分工時",1,0),IF(基本工資設定!$B$3&gt;$L617,1,0)),1,0)</f>
        <v>0</v>
      </c>
    </row>
    <row r="618" spans="1:27" ht="14.25">
      <c r="A618" s="19">
        <f t="shared" si="8"/>
        <v>616</v>
      </c>
      <c r="B618" s="8"/>
      <c r="C618" s="8"/>
      <c r="D618" s="9"/>
      <c r="E618" s="8"/>
      <c r="F618" s="8"/>
      <c r="G618" s="8"/>
      <c r="H618" s="9"/>
      <c r="I618" s="9"/>
      <c r="J618" s="9"/>
      <c r="K618" s="8"/>
      <c r="L618" s="10"/>
      <c r="M618" s="19" t="b">
        <f t="shared" si="6"/>
        <v>0</v>
      </c>
      <c r="N618" s="19">
        <f>IF(AND($M618,IF($H618&lt;=DATE(身障定額檢核總表!$F$7,身障定額檢核總表!$F$8,1),1,0)),1,0)</f>
        <v>0</v>
      </c>
      <c r="O618" s="19">
        <f>IF(AND(ISBLANK($I618),$M618),1,IF($E618="1.公保",
IF($I618&gt;DATE(身障定額檢核總表!$F$7,身障定額檢核總表!$F$8,1),1,0),
IF($I618&gt;=DATE(身障定額檢核總表!$F$7,身障定額檢核總表!$F$8,1),1,0)))</f>
        <v>0</v>
      </c>
      <c r="P618" s="19">
        <f>IF(AND($M618,IF($J618&lt;=DATE(身障定額檢核總表!$F$7,身障定額檢核總表!$F$8,1),1,0)),1,0)</f>
        <v>0</v>
      </c>
      <c r="Q618" s="19">
        <f t="shared" si="7"/>
        <v>0</v>
      </c>
      <c r="R618" s="19">
        <f>IF(AND($Q618,OR(IF($G618="3.重度",1,0),IF($G618="4.極重度",1,0)),IF($K618="全時",1,0),IF($L618&gt;=基本工資設定!$B$2,1,0)),1,0)</f>
        <v>0</v>
      </c>
      <c r="S618" s="19">
        <f>IF(AND($Q618,OR(IF($G618="3.重度",1,0),IF($G618="4.極重度",1,0)),IF($K618="全時",1,0),IF(基本工資設定!$B$2&gt;$L618,1,0)),1,0)</f>
        <v>0</v>
      </c>
      <c r="T618" s="19">
        <f>IF(AND($Q618,OR(IF($G618="3.重度",1,0),IF($G618="4.極重度",1,0)),IF($K618="部分工時",1,0),IF($L618&gt;=基本工資設定!$B$2,1,0)),1,0)</f>
        <v>0</v>
      </c>
      <c r="U618" s="19">
        <f>IF(AND($Q618,OR(IF($G618="3.重度",1,0),IF($G618="4.極重度",1,0)),IF($K618="部分工時",1,0),IF(AND(基本工資設定!$B$2&gt;$L618,$L618&gt;=基本工資設定!$B$3),1,0)),1,0)</f>
        <v>0</v>
      </c>
      <c r="V618" s="19">
        <f>IF(AND($Q618,OR(IF($G618="3.重度",1,0),IF($G618="4.極重度",1,0)),IF($K618="部分工時",1,0),IF(基本工資設定!$B$3&gt;$L618,1,0)),1,0)</f>
        <v>0</v>
      </c>
      <c r="W618" s="19">
        <f>IF(AND($Q618,OR(IF($G618="1.輕度",1,0),IF($G618="2.中度",1,0)),IF($K618="全時",1,0),IF($L618&gt;=基本工資設定!$B$2,1,0)),1,0)</f>
        <v>0</v>
      </c>
      <c r="X618" s="19">
        <f>IF(AND($Q618,OR(IF($G618="1.輕度",1,0),IF($G618="2.中度",1,0)),IF($K618="全時",1,0),IF(基本工資設定!$B$2&gt;$L618,1,0)),1,0)</f>
        <v>0</v>
      </c>
      <c r="Y618" s="19">
        <f>IF(AND($Q618,OR(IF($G618="1.輕度",1,0),IF($G618="2.中度",1,0)),IF($K618="部分工時",1,0),IF($L618&gt;=基本工資設定!$B$2,1,0)),1,0)</f>
        <v>0</v>
      </c>
      <c r="Z618" s="19">
        <f>IF(AND($Q618,OR(IF($G618="1.輕度",1,0),IF($G618="2.中度",1,0)),IF($K618="部分工時",1,0),IF(AND(基本工資設定!$B$2&gt;$L618,$L618&gt;=基本工資設定!$B$3),1,0)),1,0)</f>
        <v>0</v>
      </c>
      <c r="AA618" s="19">
        <f>IF(AND($Q618,OR(IF($G618="1.輕度",1,0),IF($G618="2.中度",1,0)),IF($K618="部分工時",1,0),IF(基本工資設定!$B$3&gt;$L618,1,0)),1,0)</f>
        <v>0</v>
      </c>
    </row>
    <row r="619" spans="1:27" ht="14.25">
      <c r="A619" s="19">
        <f t="shared" si="8"/>
        <v>617</v>
      </c>
      <c r="B619" s="8"/>
      <c r="C619" s="8"/>
      <c r="D619" s="9"/>
      <c r="E619" s="8"/>
      <c r="F619" s="8"/>
      <c r="G619" s="8"/>
      <c r="H619" s="9"/>
      <c r="I619" s="9"/>
      <c r="J619" s="9"/>
      <c r="K619" s="8"/>
      <c r="L619" s="10"/>
      <c r="M619" s="19" t="b">
        <f t="shared" si="6"/>
        <v>0</v>
      </c>
      <c r="N619" s="19">
        <f>IF(AND($M619,IF($H619&lt;=DATE(身障定額檢核總表!$F$7,身障定額檢核總表!$F$8,1),1,0)),1,0)</f>
        <v>0</v>
      </c>
      <c r="O619" s="19">
        <f>IF(AND(ISBLANK($I619),$M619),1,IF($E619="1.公保",
IF($I619&gt;DATE(身障定額檢核總表!$F$7,身障定額檢核總表!$F$8,1),1,0),
IF($I619&gt;=DATE(身障定額檢核總表!$F$7,身障定額檢核總表!$F$8,1),1,0)))</f>
        <v>0</v>
      </c>
      <c r="P619" s="19">
        <f>IF(AND($M619,IF($J619&lt;=DATE(身障定額檢核總表!$F$7,身障定額檢核總表!$F$8,1),1,0)),1,0)</f>
        <v>0</v>
      </c>
      <c r="Q619" s="19">
        <f t="shared" si="7"/>
        <v>0</v>
      </c>
      <c r="R619" s="19">
        <f>IF(AND($Q619,OR(IF($G619="3.重度",1,0),IF($G619="4.極重度",1,0)),IF($K619="全時",1,0),IF($L619&gt;=基本工資設定!$B$2,1,0)),1,0)</f>
        <v>0</v>
      </c>
      <c r="S619" s="19">
        <f>IF(AND($Q619,OR(IF($G619="3.重度",1,0),IF($G619="4.極重度",1,0)),IF($K619="全時",1,0),IF(基本工資設定!$B$2&gt;$L619,1,0)),1,0)</f>
        <v>0</v>
      </c>
      <c r="T619" s="19">
        <f>IF(AND($Q619,OR(IF($G619="3.重度",1,0),IF($G619="4.極重度",1,0)),IF($K619="部分工時",1,0),IF($L619&gt;=基本工資設定!$B$2,1,0)),1,0)</f>
        <v>0</v>
      </c>
      <c r="U619" s="19">
        <f>IF(AND($Q619,OR(IF($G619="3.重度",1,0),IF($G619="4.極重度",1,0)),IF($K619="部分工時",1,0),IF(AND(基本工資設定!$B$2&gt;$L619,$L619&gt;=基本工資設定!$B$3),1,0)),1,0)</f>
        <v>0</v>
      </c>
      <c r="V619" s="19">
        <f>IF(AND($Q619,OR(IF($G619="3.重度",1,0),IF($G619="4.極重度",1,0)),IF($K619="部分工時",1,0),IF(基本工資設定!$B$3&gt;$L619,1,0)),1,0)</f>
        <v>0</v>
      </c>
      <c r="W619" s="19">
        <f>IF(AND($Q619,OR(IF($G619="1.輕度",1,0),IF($G619="2.中度",1,0)),IF($K619="全時",1,0),IF($L619&gt;=基本工資設定!$B$2,1,0)),1,0)</f>
        <v>0</v>
      </c>
      <c r="X619" s="19">
        <f>IF(AND($Q619,OR(IF($G619="1.輕度",1,0),IF($G619="2.中度",1,0)),IF($K619="全時",1,0),IF(基本工資設定!$B$2&gt;$L619,1,0)),1,0)</f>
        <v>0</v>
      </c>
      <c r="Y619" s="19">
        <f>IF(AND($Q619,OR(IF($G619="1.輕度",1,0),IF($G619="2.中度",1,0)),IF($K619="部分工時",1,0),IF($L619&gt;=基本工資設定!$B$2,1,0)),1,0)</f>
        <v>0</v>
      </c>
      <c r="Z619" s="19">
        <f>IF(AND($Q619,OR(IF($G619="1.輕度",1,0),IF($G619="2.中度",1,0)),IF($K619="部分工時",1,0),IF(AND(基本工資設定!$B$2&gt;$L619,$L619&gt;=基本工資設定!$B$3),1,0)),1,0)</f>
        <v>0</v>
      </c>
      <c r="AA619" s="19">
        <f>IF(AND($Q619,OR(IF($G619="1.輕度",1,0),IF($G619="2.中度",1,0)),IF($K619="部分工時",1,0),IF(基本工資設定!$B$3&gt;$L619,1,0)),1,0)</f>
        <v>0</v>
      </c>
    </row>
    <row r="620" spans="1:27" ht="14.25">
      <c r="A620" s="19">
        <f t="shared" si="8"/>
        <v>618</v>
      </c>
      <c r="B620" s="8"/>
      <c r="C620" s="8"/>
      <c r="D620" s="9"/>
      <c r="E620" s="8"/>
      <c r="F620" s="8"/>
      <c r="G620" s="8"/>
      <c r="H620" s="9"/>
      <c r="I620" s="9"/>
      <c r="J620" s="9"/>
      <c r="K620" s="8"/>
      <c r="L620" s="10"/>
      <c r="M620" s="19" t="b">
        <f t="shared" si="6"/>
        <v>0</v>
      </c>
      <c r="N620" s="19">
        <f>IF(AND($M620,IF($H620&lt;=DATE(身障定額檢核總表!$F$7,身障定額檢核總表!$F$8,1),1,0)),1,0)</f>
        <v>0</v>
      </c>
      <c r="O620" s="19">
        <f>IF(AND(ISBLANK($I620),$M620),1,IF($E620="1.公保",
IF($I620&gt;DATE(身障定額檢核總表!$F$7,身障定額檢核總表!$F$8,1),1,0),
IF($I620&gt;=DATE(身障定額檢核總表!$F$7,身障定額檢核總表!$F$8,1),1,0)))</f>
        <v>0</v>
      </c>
      <c r="P620" s="19">
        <f>IF(AND($M620,IF($J620&lt;=DATE(身障定額檢核總表!$F$7,身障定額檢核總表!$F$8,1),1,0)),1,0)</f>
        <v>0</v>
      </c>
      <c r="Q620" s="19">
        <f t="shared" si="7"/>
        <v>0</v>
      </c>
      <c r="R620" s="19">
        <f>IF(AND($Q620,OR(IF($G620="3.重度",1,0),IF($G620="4.極重度",1,0)),IF($K620="全時",1,0),IF($L620&gt;=基本工資設定!$B$2,1,0)),1,0)</f>
        <v>0</v>
      </c>
      <c r="S620" s="19">
        <f>IF(AND($Q620,OR(IF($G620="3.重度",1,0),IF($G620="4.極重度",1,0)),IF($K620="全時",1,0),IF(基本工資設定!$B$2&gt;$L620,1,0)),1,0)</f>
        <v>0</v>
      </c>
      <c r="T620" s="19">
        <f>IF(AND($Q620,OR(IF($G620="3.重度",1,0),IF($G620="4.極重度",1,0)),IF($K620="部分工時",1,0),IF($L620&gt;=基本工資設定!$B$2,1,0)),1,0)</f>
        <v>0</v>
      </c>
      <c r="U620" s="19">
        <f>IF(AND($Q620,OR(IF($G620="3.重度",1,0),IF($G620="4.極重度",1,0)),IF($K620="部分工時",1,0),IF(AND(基本工資設定!$B$2&gt;$L620,$L620&gt;=基本工資設定!$B$3),1,0)),1,0)</f>
        <v>0</v>
      </c>
      <c r="V620" s="19">
        <f>IF(AND($Q620,OR(IF($G620="3.重度",1,0),IF($G620="4.極重度",1,0)),IF($K620="部分工時",1,0),IF(基本工資設定!$B$3&gt;$L620,1,0)),1,0)</f>
        <v>0</v>
      </c>
      <c r="W620" s="19">
        <f>IF(AND($Q620,OR(IF($G620="1.輕度",1,0),IF($G620="2.中度",1,0)),IF($K620="全時",1,0),IF($L620&gt;=基本工資設定!$B$2,1,0)),1,0)</f>
        <v>0</v>
      </c>
      <c r="X620" s="19">
        <f>IF(AND($Q620,OR(IF($G620="1.輕度",1,0),IF($G620="2.中度",1,0)),IF($K620="全時",1,0),IF(基本工資設定!$B$2&gt;$L620,1,0)),1,0)</f>
        <v>0</v>
      </c>
      <c r="Y620" s="19">
        <f>IF(AND($Q620,OR(IF($G620="1.輕度",1,0),IF($G620="2.中度",1,0)),IF($K620="部分工時",1,0),IF($L620&gt;=基本工資設定!$B$2,1,0)),1,0)</f>
        <v>0</v>
      </c>
      <c r="Z620" s="19">
        <f>IF(AND($Q620,OR(IF($G620="1.輕度",1,0),IF($G620="2.中度",1,0)),IF($K620="部分工時",1,0),IF(AND(基本工資設定!$B$2&gt;$L620,$L620&gt;=基本工資設定!$B$3),1,0)),1,0)</f>
        <v>0</v>
      </c>
      <c r="AA620" s="19">
        <f>IF(AND($Q620,OR(IF($G620="1.輕度",1,0),IF($G620="2.中度",1,0)),IF($K620="部分工時",1,0),IF(基本工資設定!$B$3&gt;$L620,1,0)),1,0)</f>
        <v>0</v>
      </c>
    </row>
    <row r="621" spans="1:27" ht="14.25">
      <c r="A621" s="19">
        <f t="shared" si="8"/>
        <v>619</v>
      </c>
      <c r="B621" s="8"/>
      <c r="C621" s="8"/>
      <c r="D621" s="9"/>
      <c r="E621" s="8"/>
      <c r="F621" s="8"/>
      <c r="G621" s="8"/>
      <c r="H621" s="9"/>
      <c r="I621" s="9"/>
      <c r="J621" s="9"/>
      <c r="K621" s="8"/>
      <c r="L621" s="10"/>
      <c r="M621" s="19" t="b">
        <f t="shared" si="6"/>
        <v>0</v>
      </c>
      <c r="N621" s="19">
        <f>IF(AND($M621,IF($H621&lt;=DATE(身障定額檢核總表!$F$7,身障定額檢核總表!$F$8,1),1,0)),1,0)</f>
        <v>0</v>
      </c>
      <c r="O621" s="19">
        <f>IF(AND(ISBLANK($I621),$M621),1,IF($E621="1.公保",
IF($I621&gt;DATE(身障定額檢核總表!$F$7,身障定額檢核總表!$F$8,1),1,0),
IF($I621&gt;=DATE(身障定額檢核總表!$F$7,身障定額檢核總表!$F$8,1),1,0)))</f>
        <v>0</v>
      </c>
      <c r="P621" s="19">
        <f>IF(AND($M621,IF($J621&lt;=DATE(身障定額檢核總表!$F$7,身障定額檢核總表!$F$8,1),1,0)),1,0)</f>
        <v>0</v>
      </c>
      <c r="Q621" s="19">
        <f t="shared" si="7"/>
        <v>0</v>
      </c>
      <c r="R621" s="19">
        <f>IF(AND($Q621,OR(IF($G621="3.重度",1,0),IF($G621="4.極重度",1,0)),IF($K621="全時",1,0),IF($L621&gt;=基本工資設定!$B$2,1,0)),1,0)</f>
        <v>0</v>
      </c>
      <c r="S621" s="19">
        <f>IF(AND($Q621,OR(IF($G621="3.重度",1,0),IF($G621="4.極重度",1,0)),IF($K621="全時",1,0),IF(基本工資設定!$B$2&gt;$L621,1,0)),1,0)</f>
        <v>0</v>
      </c>
      <c r="T621" s="19">
        <f>IF(AND($Q621,OR(IF($G621="3.重度",1,0),IF($G621="4.極重度",1,0)),IF($K621="部分工時",1,0),IF($L621&gt;=基本工資設定!$B$2,1,0)),1,0)</f>
        <v>0</v>
      </c>
      <c r="U621" s="19">
        <f>IF(AND($Q621,OR(IF($G621="3.重度",1,0),IF($G621="4.極重度",1,0)),IF($K621="部分工時",1,0),IF(AND(基本工資設定!$B$2&gt;$L621,$L621&gt;=基本工資設定!$B$3),1,0)),1,0)</f>
        <v>0</v>
      </c>
      <c r="V621" s="19">
        <f>IF(AND($Q621,OR(IF($G621="3.重度",1,0),IF($G621="4.極重度",1,0)),IF($K621="部分工時",1,0),IF(基本工資設定!$B$3&gt;$L621,1,0)),1,0)</f>
        <v>0</v>
      </c>
      <c r="W621" s="19">
        <f>IF(AND($Q621,OR(IF($G621="1.輕度",1,0),IF($G621="2.中度",1,0)),IF($K621="全時",1,0),IF($L621&gt;=基本工資設定!$B$2,1,0)),1,0)</f>
        <v>0</v>
      </c>
      <c r="X621" s="19">
        <f>IF(AND($Q621,OR(IF($G621="1.輕度",1,0),IF($G621="2.中度",1,0)),IF($K621="全時",1,0),IF(基本工資設定!$B$2&gt;$L621,1,0)),1,0)</f>
        <v>0</v>
      </c>
      <c r="Y621" s="19">
        <f>IF(AND($Q621,OR(IF($G621="1.輕度",1,0),IF($G621="2.中度",1,0)),IF($K621="部分工時",1,0),IF($L621&gt;=基本工資設定!$B$2,1,0)),1,0)</f>
        <v>0</v>
      </c>
      <c r="Z621" s="19">
        <f>IF(AND($Q621,OR(IF($G621="1.輕度",1,0),IF($G621="2.中度",1,0)),IF($K621="部分工時",1,0),IF(AND(基本工資設定!$B$2&gt;$L621,$L621&gt;=基本工資設定!$B$3),1,0)),1,0)</f>
        <v>0</v>
      </c>
      <c r="AA621" s="19">
        <f>IF(AND($Q621,OR(IF($G621="1.輕度",1,0),IF($G621="2.中度",1,0)),IF($K621="部分工時",1,0),IF(基本工資設定!$B$3&gt;$L621,1,0)),1,0)</f>
        <v>0</v>
      </c>
    </row>
    <row r="622" spans="1:27" ht="14.25">
      <c r="A622" s="19">
        <f t="shared" si="8"/>
        <v>620</v>
      </c>
      <c r="B622" s="8"/>
      <c r="C622" s="8"/>
      <c r="D622" s="9"/>
      <c r="E622" s="8"/>
      <c r="F622" s="8"/>
      <c r="G622" s="8"/>
      <c r="H622" s="9"/>
      <c r="I622" s="9"/>
      <c r="J622" s="9"/>
      <c r="K622" s="8"/>
      <c r="L622" s="10"/>
      <c r="M622" s="19" t="b">
        <f t="shared" si="6"/>
        <v>0</v>
      </c>
      <c r="N622" s="19">
        <f>IF(AND($M622,IF($H622&lt;=DATE(身障定額檢核總表!$F$7,身障定額檢核總表!$F$8,1),1,0)),1,0)</f>
        <v>0</v>
      </c>
      <c r="O622" s="19">
        <f>IF(AND(ISBLANK($I622),$M622),1,IF($E622="1.公保",
IF($I622&gt;DATE(身障定額檢核總表!$F$7,身障定額檢核總表!$F$8,1),1,0),
IF($I622&gt;=DATE(身障定額檢核總表!$F$7,身障定額檢核總表!$F$8,1),1,0)))</f>
        <v>0</v>
      </c>
      <c r="P622" s="19">
        <f>IF(AND($M622,IF($J622&lt;=DATE(身障定額檢核總表!$F$7,身障定額檢核總表!$F$8,1),1,0)),1,0)</f>
        <v>0</v>
      </c>
      <c r="Q622" s="19">
        <f t="shared" si="7"/>
        <v>0</v>
      </c>
      <c r="R622" s="19">
        <f>IF(AND($Q622,OR(IF($G622="3.重度",1,0),IF($G622="4.極重度",1,0)),IF($K622="全時",1,0),IF($L622&gt;=基本工資設定!$B$2,1,0)),1,0)</f>
        <v>0</v>
      </c>
      <c r="S622" s="19">
        <f>IF(AND($Q622,OR(IF($G622="3.重度",1,0),IF($G622="4.極重度",1,0)),IF($K622="全時",1,0),IF(基本工資設定!$B$2&gt;$L622,1,0)),1,0)</f>
        <v>0</v>
      </c>
      <c r="T622" s="19">
        <f>IF(AND($Q622,OR(IF($G622="3.重度",1,0),IF($G622="4.極重度",1,0)),IF($K622="部分工時",1,0),IF($L622&gt;=基本工資設定!$B$2,1,0)),1,0)</f>
        <v>0</v>
      </c>
      <c r="U622" s="19">
        <f>IF(AND($Q622,OR(IF($G622="3.重度",1,0),IF($G622="4.極重度",1,0)),IF($K622="部分工時",1,0),IF(AND(基本工資設定!$B$2&gt;$L622,$L622&gt;=基本工資設定!$B$3),1,0)),1,0)</f>
        <v>0</v>
      </c>
      <c r="V622" s="19">
        <f>IF(AND($Q622,OR(IF($G622="3.重度",1,0),IF($G622="4.極重度",1,0)),IF($K622="部分工時",1,0),IF(基本工資設定!$B$3&gt;$L622,1,0)),1,0)</f>
        <v>0</v>
      </c>
      <c r="W622" s="19">
        <f>IF(AND($Q622,OR(IF($G622="1.輕度",1,0),IF($G622="2.中度",1,0)),IF($K622="全時",1,0),IF($L622&gt;=基本工資設定!$B$2,1,0)),1,0)</f>
        <v>0</v>
      </c>
      <c r="X622" s="19">
        <f>IF(AND($Q622,OR(IF($G622="1.輕度",1,0),IF($G622="2.中度",1,0)),IF($K622="全時",1,0),IF(基本工資設定!$B$2&gt;$L622,1,0)),1,0)</f>
        <v>0</v>
      </c>
      <c r="Y622" s="19">
        <f>IF(AND($Q622,OR(IF($G622="1.輕度",1,0),IF($G622="2.中度",1,0)),IF($K622="部分工時",1,0),IF($L622&gt;=基本工資設定!$B$2,1,0)),1,0)</f>
        <v>0</v>
      </c>
      <c r="Z622" s="19">
        <f>IF(AND($Q622,OR(IF($G622="1.輕度",1,0),IF($G622="2.中度",1,0)),IF($K622="部分工時",1,0),IF(AND(基本工資設定!$B$2&gt;$L622,$L622&gt;=基本工資設定!$B$3),1,0)),1,0)</f>
        <v>0</v>
      </c>
      <c r="AA622" s="19">
        <f>IF(AND($Q622,OR(IF($G622="1.輕度",1,0),IF($G622="2.中度",1,0)),IF($K622="部分工時",1,0),IF(基本工資設定!$B$3&gt;$L622,1,0)),1,0)</f>
        <v>0</v>
      </c>
    </row>
    <row r="623" spans="1:27" ht="14.25">
      <c r="A623" s="19">
        <f t="shared" si="8"/>
        <v>621</v>
      </c>
      <c r="B623" s="8"/>
      <c r="C623" s="8"/>
      <c r="D623" s="9"/>
      <c r="E623" s="8"/>
      <c r="F623" s="8"/>
      <c r="G623" s="8"/>
      <c r="H623" s="9"/>
      <c r="I623" s="9"/>
      <c r="J623" s="9"/>
      <c r="K623" s="8"/>
      <c r="L623" s="10"/>
      <c r="M623" s="19" t="b">
        <f t="shared" si="6"/>
        <v>0</v>
      </c>
      <c r="N623" s="19">
        <f>IF(AND($M623,IF($H623&lt;=DATE(身障定額檢核總表!$F$7,身障定額檢核總表!$F$8,1),1,0)),1,0)</f>
        <v>0</v>
      </c>
      <c r="O623" s="19">
        <f>IF(AND(ISBLANK($I623),$M623),1,IF($E623="1.公保",
IF($I623&gt;DATE(身障定額檢核總表!$F$7,身障定額檢核總表!$F$8,1),1,0),
IF($I623&gt;=DATE(身障定額檢核總表!$F$7,身障定額檢核總表!$F$8,1),1,0)))</f>
        <v>0</v>
      </c>
      <c r="P623" s="19">
        <f>IF(AND($M623,IF($J623&lt;=DATE(身障定額檢核總表!$F$7,身障定額檢核總表!$F$8,1),1,0)),1,0)</f>
        <v>0</v>
      </c>
      <c r="Q623" s="19">
        <f t="shared" si="7"/>
        <v>0</v>
      </c>
      <c r="R623" s="19">
        <f>IF(AND($Q623,OR(IF($G623="3.重度",1,0),IF($G623="4.極重度",1,0)),IF($K623="全時",1,0),IF($L623&gt;=基本工資設定!$B$2,1,0)),1,0)</f>
        <v>0</v>
      </c>
      <c r="S623" s="19">
        <f>IF(AND($Q623,OR(IF($G623="3.重度",1,0),IF($G623="4.極重度",1,0)),IF($K623="全時",1,0),IF(基本工資設定!$B$2&gt;$L623,1,0)),1,0)</f>
        <v>0</v>
      </c>
      <c r="T623" s="19">
        <f>IF(AND($Q623,OR(IF($G623="3.重度",1,0),IF($G623="4.極重度",1,0)),IF($K623="部分工時",1,0),IF($L623&gt;=基本工資設定!$B$2,1,0)),1,0)</f>
        <v>0</v>
      </c>
      <c r="U623" s="19">
        <f>IF(AND($Q623,OR(IF($G623="3.重度",1,0),IF($G623="4.極重度",1,0)),IF($K623="部分工時",1,0),IF(AND(基本工資設定!$B$2&gt;$L623,$L623&gt;=基本工資設定!$B$3),1,0)),1,0)</f>
        <v>0</v>
      </c>
      <c r="V623" s="19">
        <f>IF(AND($Q623,OR(IF($G623="3.重度",1,0),IF($G623="4.極重度",1,0)),IF($K623="部分工時",1,0),IF(基本工資設定!$B$3&gt;$L623,1,0)),1,0)</f>
        <v>0</v>
      </c>
      <c r="W623" s="19">
        <f>IF(AND($Q623,OR(IF($G623="1.輕度",1,0),IF($G623="2.中度",1,0)),IF($K623="全時",1,0),IF($L623&gt;=基本工資設定!$B$2,1,0)),1,0)</f>
        <v>0</v>
      </c>
      <c r="X623" s="19">
        <f>IF(AND($Q623,OR(IF($G623="1.輕度",1,0),IF($G623="2.中度",1,0)),IF($K623="全時",1,0),IF(基本工資設定!$B$2&gt;$L623,1,0)),1,0)</f>
        <v>0</v>
      </c>
      <c r="Y623" s="19">
        <f>IF(AND($Q623,OR(IF($G623="1.輕度",1,0),IF($G623="2.中度",1,0)),IF($K623="部分工時",1,0),IF($L623&gt;=基本工資設定!$B$2,1,0)),1,0)</f>
        <v>0</v>
      </c>
      <c r="Z623" s="19">
        <f>IF(AND($Q623,OR(IF($G623="1.輕度",1,0),IF($G623="2.中度",1,0)),IF($K623="部分工時",1,0),IF(AND(基本工資設定!$B$2&gt;$L623,$L623&gt;=基本工資設定!$B$3),1,0)),1,0)</f>
        <v>0</v>
      </c>
      <c r="AA623" s="19">
        <f>IF(AND($Q623,OR(IF($G623="1.輕度",1,0),IF($G623="2.中度",1,0)),IF($K623="部分工時",1,0),IF(基本工資設定!$B$3&gt;$L623,1,0)),1,0)</f>
        <v>0</v>
      </c>
    </row>
    <row r="624" spans="1:27" ht="14.25">
      <c r="A624" s="19">
        <f t="shared" si="8"/>
        <v>622</v>
      </c>
      <c r="B624" s="8"/>
      <c r="C624" s="8"/>
      <c r="D624" s="9"/>
      <c r="E624" s="8"/>
      <c r="F624" s="8"/>
      <c r="G624" s="8"/>
      <c r="H624" s="9"/>
      <c r="I624" s="9"/>
      <c r="J624" s="9"/>
      <c r="K624" s="8"/>
      <c r="L624" s="10"/>
      <c r="M624" s="19" t="b">
        <f t="shared" si="6"/>
        <v>0</v>
      </c>
      <c r="N624" s="19">
        <f>IF(AND($M624,IF($H624&lt;=DATE(身障定額檢核總表!$F$7,身障定額檢核總表!$F$8,1),1,0)),1,0)</f>
        <v>0</v>
      </c>
      <c r="O624" s="19">
        <f>IF(AND(ISBLANK($I624),$M624),1,IF($E624="1.公保",
IF($I624&gt;DATE(身障定額檢核總表!$F$7,身障定額檢核總表!$F$8,1),1,0),
IF($I624&gt;=DATE(身障定額檢核總表!$F$7,身障定額檢核總表!$F$8,1),1,0)))</f>
        <v>0</v>
      </c>
      <c r="P624" s="19">
        <f>IF(AND($M624,IF($J624&lt;=DATE(身障定額檢核總表!$F$7,身障定額檢核總表!$F$8,1),1,0)),1,0)</f>
        <v>0</v>
      </c>
      <c r="Q624" s="19">
        <f t="shared" si="7"/>
        <v>0</v>
      </c>
      <c r="R624" s="19">
        <f>IF(AND($Q624,OR(IF($G624="3.重度",1,0),IF($G624="4.極重度",1,0)),IF($K624="全時",1,0),IF($L624&gt;=基本工資設定!$B$2,1,0)),1,0)</f>
        <v>0</v>
      </c>
      <c r="S624" s="19">
        <f>IF(AND($Q624,OR(IF($G624="3.重度",1,0),IF($G624="4.極重度",1,0)),IF($K624="全時",1,0),IF(基本工資設定!$B$2&gt;$L624,1,0)),1,0)</f>
        <v>0</v>
      </c>
      <c r="T624" s="19">
        <f>IF(AND($Q624,OR(IF($G624="3.重度",1,0),IF($G624="4.極重度",1,0)),IF($K624="部分工時",1,0),IF($L624&gt;=基本工資設定!$B$2,1,0)),1,0)</f>
        <v>0</v>
      </c>
      <c r="U624" s="19">
        <f>IF(AND($Q624,OR(IF($G624="3.重度",1,0),IF($G624="4.極重度",1,0)),IF($K624="部分工時",1,0),IF(AND(基本工資設定!$B$2&gt;$L624,$L624&gt;=基本工資設定!$B$3),1,0)),1,0)</f>
        <v>0</v>
      </c>
      <c r="V624" s="19">
        <f>IF(AND($Q624,OR(IF($G624="3.重度",1,0),IF($G624="4.極重度",1,0)),IF($K624="部分工時",1,0),IF(基本工資設定!$B$3&gt;$L624,1,0)),1,0)</f>
        <v>0</v>
      </c>
      <c r="W624" s="19">
        <f>IF(AND($Q624,OR(IF($G624="1.輕度",1,0),IF($G624="2.中度",1,0)),IF($K624="全時",1,0),IF($L624&gt;=基本工資設定!$B$2,1,0)),1,0)</f>
        <v>0</v>
      </c>
      <c r="X624" s="19">
        <f>IF(AND($Q624,OR(IF($G624="1.輕度",1,0),IF($G624="2.中度",1,0)),IF($K624="全時",1,0),IF(基本工資設定!$B$2&gt;$L624,1,0)),1,0)</f>
        <v>0</v>
      </c>
      <c r="Y624" s="19">
        <f>IF(AND($Q624,OR(IF($G624="1.輕度",1,0),IF($G624="2.中度",1,0)),IF($K624="部分工時",1,0),IF($L624&gt;=基本工資設定!$B$2,1,0)),1,0)</f>
        <v>0</v>
      </c>
      <c r="Z624" s="19">
        <f>IF(AND($Q624,OR(IF($G624="1.輕度",1,0),IF($G624="2.中度",1,0)),IF($K624="部分工時",1,0),IF(AND(基本工資設定!$B$2&gt;$L624,$L624&gt;=基本工資設定!$B$3),1,0)),1,0)</f>
        <v>0</v>
      </c>
      <c r="AA624" s="19">
        <f>IF(AND($Q624,OR(IF($G624="1.輕度",1,0),IF($G624="2.中度",1,0)),IF($K624="部分工時",1,0),IF(基本工資設定!$B$3&gt;$L624,1,0)),1,0)</f>
        <v>0</v>
      </c>
    </row>
    <row r="625" spans="1:27" ht="14.25">
      <c r="A625" s="19">
        <f t="shared" si="8"/>
        <v>623</v>
      </c>
      <c r="B625" s="8"/>
      <c r="C625" s="8"/>
      <c r="D625" s="9"/>
      <c r="E625" s="8"/>
      <c r="F625" s="8"/>
      <c r="G625" s="8"/>
      <c r="H625" s="9"/>
      <c r="I625" s="9"/>
      <c r="J625" s="9"/>
      <c r="K625" s="8"/>
      <c r="L625" s="10"/>
      <c r="M625" s="19" t="b">
        <f t="shared" si="6"/>
        <v>0</v>
      </c>
      <c r="N625" s="19">
        <f>IF(AND($M625,IF($H625&lt;=DATE(身障定額檢核總表!$F$7,身障定額檢核總表!$F$8,1),1,0)),1,0)</f>
        <v>0</v>
      </c>
      <c r="O625" s="19">
        <f>IF(AND(ISBLANK($I625),$M625),1,IF($E625="1.公保",
IF($I625&gt;DATE(身障定額檢核總表!$F$7,身障定額檢核總表!$F$8,1),1,0),
IF($I625&gt;=DATE(身障定額檢核總表!$F$7,身障定額檢核總表!$F$8,1),1,0)))</f>
        <v>0</v>
      </c>
      <c r="P625" s="19">
        <f>IF(AND($M625,IF($J625&lt;=DATE(身障定額檢核總表!$F$7,身障定額檢核總表!$F$8,1),1,0)),1,0)</f>
        <v>0</v>
      </c>
      <c r="Q625" s="19">
        <f t="shared" si="7"/>
        <v>0</v>
      </c>
      <c r="R625" s="19">
        <f>IF(AND($Q625,OR(IF($G625="3.重度",1,0),IF($G625="4.極重度",1,0)),IF($K625="全時",1,0),IF($L625&gt;=基本工資設定!$B$2,1,0)),1,0)</f>
        <v>0</v>
      </c>
      <c r="S625" s="19">
        <f>IF(AND($Q625,OR(IF($G625="3.重度",1,0),IF($G625="4.極重度",1,0)),IF($K625="全時",1,0),IF(基本工資設定!$B$2&gt;$L625,1,0)),1,0)</f>
        <v>0</v>
      </c>
      <c r="T625" s="19">
        <f>IF(AND($Q625,OR(IF($G625="3.重度",1,0),IF($G625="4.極重度",1,0)),IF($K625="部分工時",1,0),IF($L625&gt;=基本工資設定!$B$2,1,0)),1,0)</f>
        <v>0</v>
      </c>
      <c r="U625" s="19">
        <f>IF(AND($Q625,OR(IF($G625="3.重度",1,0),IF($G625="4.極重度",1,0)),IF($K625="部分工時",1,0),IF(AND(基本工資設定!$B$2&gt;$L625,$L625&gt;=基本工資設定!$B$3),1,0)),1,0)</f>
        <v>0</v>
      </c>
      <c r="V625" s="19">
        <f>IF(AND($Q625,OR(IF($G625="3.重度",1,0),IF($G625="4.極重度",1,0)),IF($K625="部分工時",1,0),IF(基本工資設定!$B$3&gt;$L625,1,0)),1,0)</f>
        <v>0</v>
      </c>
      <c r="W625" s="19">
        <f>IF(AND($Q625,OR(IF($G625="1.輕度",1,0),IF($G625="2.中度",1,0)),IF($K625="全時",1,0),IF($L625&gt;=基本工資設定!$B$2,1,0)),1,0)</f>
        <v>0</v>
      </c>
      <c r="X625" s="19">
        <f>IF(AND($Q625,OR(IF($G625="1.輕度",1,0),IF($G625="2.中度",1,0)),IF($K625="全時",1,0),IF(基本工資設定!$B$2&gt;$L625,1,0)),1,0)</f>
        <v>0</v>
      </c>
      <c r="Y625" s="19">
        <f>IF(AND($Q625,OR(IF($G625="1.輕度",1,0),IF($G625="2.中度",1,0)),IF($K625="部分工時",1,0),IF($L625&gt;=基本工資設定!$B$2,1,0)),1,0)</f>
        <v>0</v>
      </c>
      <c r="Z625" s="19">
        <f>IF(AND($Q625,OR(IF($G625="1.輕度",1,0),IF($G625="2.中度",1,0)),IF($K625="部分工時",1,0),IF(AND(基本工資設定!$B$2&gt;$L625,$L625&gt;=基本工資設定!$B$3),1,0)),1,0)</f>
        <v>0</v>
      </c>
      <c r="AA625" s="19">
        <f>IF(AND($Q625,OR(IF($G625="1.輕度",1,0),IF($G625="2.中度",1,0)),IF($K625="部分工時",1,0),IF(基本工資設定!$B$3&gt;$L625,1,0)),1,0)</f>
        <v>0</v>
      </c>
    </row>
    <row r="626" spans="1:27" ht="14.25">
      <c r="A626" s="19">
        <f t="shared" si="8"/>
        <v>624</v>
      </c>
      <c r="B626" s="8"/>
      <c r="C626" s="8"/>
      <c r="D626" s="9"/>
      <c r="E626" s="8"/>
      <c r="F626" s="8"/>
      <c r="G626" s="8"/>
      <c r="H626" s="9"/>
      <c r="I626" s="9"/>
      <c r="J626" s="9"/>
      <c r="K626" s="8"/>
      <c r="L626" s="10"/>
      <c r="M626" s="19" t="b">
        <f t="shared" si="6"/>
        <v>0</v>
      </c>
      <c r="N626" s="19">
        <f>IF(AND($M626,IF($H626&lt;=DATE(身障定額檢核總表!$F$7,身障定額檢核總表!$F$8,1),1,0)),1,0)</f>
        <v>0</v>
      </c>
      <c r="O626" s="19">
        <f>IF(AND(ISBLANK($I626),$M626),1,IF($E626="1.公保",
IF($I626&gt;DATE(身障定額檢核總表!$F$7,身障定額檢核總表!$F$8,1),1,0),
IF($I626&gt;=DATE(身障定額檢核總表!$F$7,身障定額檢核總表!$F$8,1),1,0)))</f>
        <v>0</v>
      </c>
      <c r="P626" s="19">
        <f>IF(AND($M626,IF($J626&lt;=DATE(身障定額檢核總表!$F$7,身障定額檢核總表!$F$8,1),1,0)),1,0)</f>
        <v>0</v>
      </c>
      <c r="Q626" s="19">
        <f t="shared" si="7"/>
        <v>0</v>
      </c>
      <c r="R626" s="19">
        <f>IF(AND($Q626,OR(IF($G626="3.重度",1,0),IF($G626="4.極重度",1,0)),IF($K626="全時",1,0),IF($L626&gt;=基本工資設定!$B$2,1,0)),1,0)</f>
        <v>0</v>
      </c>
      <c r="S626" s="19">
        <f>IF(AND($Q626,OR(IF($G626="3.重度",1,0),IF($G626="4.極重度",1,0)),IF($K626="全時",1,0),IF(基本工資設定!$B$2&gt;$L626,1,0)),1,0)</f>
        <v>0</v>
      </c>
      <c r="T626" s="19">
        <f>IF(AND($Q626,OR(IF($G626="3.重度",1,0),IF($G626="4.極重度",1,0)),IF($K626="部分工時",1,0),IF($L626&gt;=基本工資設定!$B$2,1,0)),1,0)</f>
        <v>0</v>
      </c>
      <c r="U626" s="19">
        <f>IF(AND($Q626,OR(IF($G626="3.重度",1,0),IF($G626="4.極重度",1,0)),IF($K626="部分工時",1,0),IF(AND(基本工資設定!$B$2&gt;$L626,$L626&gt;=基本工資設定!$B$3),1,0)),1,0)</f>
        <v>0</v>
      </c>
      <c r="V626" s="19">
        <f>IF(AND($Q626,OR(IF($G626="3.重度",1,0),IF($G626="4.極重度",1,0)),IF($K626="部分工時",1,0),IF(基本工資設定!$B$3&gt;$L626,1,0)),1,0)</f>
        <v>0</v>
      </c>
      <c r="W626" s="19">
        <f>IF(AND($Q626,OR(IF($G626="1.輕度",1,0),IF($G626="2.中度",1,0)),IF($K626="全時",1,0),IF($L626&gt;=基本工資設定!$B$2,1,0)),1,0)</f>
        <v>0</v>
      </c>
      <c r="X626" s="19">
        <f>IF(AND($Q626,OR(IF($G626="1.輕度",1,0),IF($G626="2.中度",1,0)),IF($K626="全時",1,0),IF(基本工資設定!$B$2&gt;$L626,1,0)),1,0)</f>
        <v>0</v>
      </c>
      <c r="Y626" s="19">
        <f>IF(AND($Q626,OR(IF($G626="1.輕度",1,0),IF($G626="2.中度",1,0)),IF($K626="部分工時",1,0),IF($L626&gt;=基本工資設定!$B$2,1,0)),1,0)</f>
        <v>0</v>
      </c>
      <c r="Z626" s="19">
        <f>IF(AND($Q626,OR(IF($G626="1.輕度",1,0),IF($G626="2.中度",1,0)),IF($K626="部分工時",1,0),IF(AND(基本工資設定!$B$2&gt;$L626,$L626&gt;=基本工資設定!$B$3),1,0)),1,0)</f>
        <v>0</v>
      </c>
      <c r="AA626" s="19">
        <f>IF(AND($Q626,OR(IF($G626="1.輕度",1,0),IF($G626="2.中度",1,0)),IF($K626="部分工時",1,0),IF(基本工資設定!$B$3&gt;$L626,1,0)),1,0)</f>
        <v>0</v>
      </c>
    </row>
    <row r="627" spans="1:27" ht="14.25">
      <c r="A627" s="19">
        <f t="shared" si="8"/>
        <v>625</v>
      </c>
      <c r="B627" s="8"/>
      <c r="C627" s="8"/>
      <c r="D627" s="9"/>
      <c r="E627" s="8"/>
      <c r="F627" s="8"/>
      <c r="G627" s="8"/>
      <c r="H627" s="9"/>
      <c r="I627" s="9"/>
      <c r="J627" s="9"/>
      <c r="K627" s="8"/>
      <c r="L627" s="10"/>
      <c r="M627" s="19" t="b">
        <f t="shared" si="6"/>
        <v>0</v>
      </c>
      <c r="N627" s="19">
        <f>IF(AND($M627,IF($H627&lt;=DATE(身障定額檢核總表!$F$7,身障定額檢核總表!$F$8,1),1,0)),1,0)</f>
        <v>0</v>
      </c>
      <c r="O627" s="19">
        <f>IF(AND(ISBLANK($I627),$M627),1,IF($E627="1.公保",
IF($I627&gt;DATE(身障定額檢核總表!$F$7,身障定額檢核總表!$F$8,1),1,0),
IF($I627&gt;=DATE(身障定額檢核總表!$F$7,身障定額檢核總表!$F$8,1),1,0)))</f>
        <v>0</v>
      </c>
      <c r="P627" s="19">
        <f>IF(AND($M627,IF($J627&lt;=DATE(身障定額檢核總表!$F$7,身障定額檢核總表!$F$8,1),1,0)),1,0)</f>
        <v>0</v>
      </c>
      <c r="Q627" s="19">
        <f t="shared" si="7"/>
        <v>0</v>
      </c>
      <c r="R627" s="19">
        <f>IF(AND($Q627,OR(IF($G627="3.重度",1,0),IF($G627="4.極重度",1,0)),IF($K627="全時",1,0),IF($L627&gt;=基本工資設定!$B$2,1,0)),1,0)</f>
        <v>0</v>
      </c>
      <c r="S627" s="19">
        <f>IF(AND($Q627,OR(IF($G627="3.重度",1,0),IF($G627="4.極重度",1,0)),IF($K627="全時",1,0),IF(基本工資設定!$B$2&gt;$L627,1,0)),1,0)</f>
        <v>0</v>
      </c>
      <c r="T627" s="19">
        <f>IF(AND($Q627,OR(IF($G627="3.重度",1,0),IF($G627="4.極重度",1,0)),IF($K627="部分工時",1,0),IF($L627&gt;=基本工資設定!$B$2,1,0)),1,0)</f>
        <v>0</v>
      </c>
      <c r="U627" s="19">
        <f>IF(AND($Q627,OR(IF($G627="3.重度",1,0),IF($G627="4.極重度",1,0)),IF($K627="部分工時",1,0),IF(AND(基本工資設定!$B$2&gt;$L627,$L627&gt;=基本工資設定!$B$3),1,0)),1,0)</f>
        <v>0</v>
      </c>
      <c r="V627" s="19">
        <f>IF(AND($Q627,OR(IF($G627="3.重度",1,0),IF($G627="4.極重度",1,0)),IF($K627="部分工時",1,0),IF(基本工資設定!$B$3&gt;$L627,1,0)),1,0)</f>
        <v>0</v>
      </c>
      <c r="W627" s="19">
        <f>IF(AND($Q627,OR(IF($G627="1.輕度",1,0),IF($G627="2.中度",1,0)),IF($K627="全時",1,0),IF($L627&gt;=基本工資設定!$B$2,1,0)),1,0)</f>
        <v>0</v>
      </c>
      <c r="X627" s="19">
        <f>IF(AND($Q627,OR(IF($G627="1.輕度",1,0),IF($G627="2.中度",1,0)),IF($K627="全時",1,0),IF(基本工資設定!$B$2&gt;$L627,1,0)),1,0)</f>
        <v>0</v>
      </c>
      <c r="Y627" s="19">
        <f>IF(AND($Q627,OR(IF($G627="1.輕度",1,0),IF($G627="2.中度",1,0)),IF($K627="部分工時",1,0),IF($L627&gt;=基本工資設定!$B$2,1,0)),1,0)</f>
        <v>0</v>
      </c>
      <c r="Z627" s="19">
        <f>IF(AND($Q627,OR(IF($G627="1.輕度",1,0),IF($G627="2.中度",1,0)),IF($K627="部分工時",1,0),IF(AND(基本工資設定!$B$2&gt;$L627,$L627&gt;=基本工資設定!$B$3),1,0)),1,0)</f>
        <v>0</v>
      </c>
      <c r="AA627" s="19">
        <f>IF(AND($Q627,OR(IF($G627="1.輕度",1,0),IF($G627="2.中度",1,0)),IF($K627="部分工時",1,0),IF(基本工資設定!$B$3&gt;$L627,1,0)),1,0)</f>
        <v>0</v>
      </c>
    </row>
    <row r="628" spans="1:27" ht="14.25">
      <c r="A628" s="19">
        <f t="shared" si="8"/>
        <v>626</v>
      </c>
      <c r="B628" s="8"/>
      <c r="C628" s="8"/>
      <c r="D628" s="9"/>
      <c r="E628" s="8"/>
      <c r="F628" s="8"/>
      <c r="G628" s="8"/>
      <c r="H628" s="9"/>
      <c r="I628" s="9"/>
      <c r="J628" s="9"/>
      <c r="K628" s="8"/>
      <c r="L628" s="10"/>
      <c r="M628" s="19" t="b">
        <f t="shared" si="6"/>
        <v>0</v>
      </c>
      <c r="N628" s="19">
        <f>IF(AND($M628,IF($H628&lt;=DATE(身障定額檢核總表!$F$7,身障定額檢核總表!$F$8,1),1,0)),1,0)</f>
        <v>0</v>
      </c>
      <c r="O628" s="19">
        <f>IF(AND(ISBLANK($I628),$M628),1,IF($E628="1.公保",
IF($I628&gt;DATE(身障定額檢核總表!$F$7,身障定額檢核總表!$F$8,1),1,0),
IF($I628&gt;=DATE(身障定額檢核總表!$F$7,身障定額檢核總表!$F$8,1),1,0)))</f>
        <v>0</v>
      </c>
      <c r="P628" s="19">
        <f>IF(AND($M628,IF($J628&lt;=DATE(身障定額檢核總表!$F$7,身障定額檢核總表!$F$8,1),1,0)),1,0)</f>
        <v>0</v>
      </c>
      <c r="Q628" s="19">
        <f t="shared" si="7"/>
        <v>0</v>
      </c>
      <c r="R628" s="19">
        <f>IF(AND($Q628,OR(IF($G628="3.重度",1,0),IF($G628="4.極重度",1,0)),IF($K628="全時",1,0),IF($L628&gt;=基本工資設定!$B$2,1,0)),1,0)</f>
        <v>0</v>
      </c>
      <c r="S628" s="19">
        <f>IF(AND($Q628,OR(IF($G628="3.重度",1,0),IF($G628="4.極重度",1,0)),IF($K628="全時",1,0),IF(基本工資設定!$B$2&gt;$L628,1,0)),1,0)</f>
        <v>0</v>
      </c>
      <c r="T628" s="19">
        <f>IF(AND($Q628,OR(IF($G628="3.重度",1,0),IF($G628="4.極重度",1,0)),IF($K628="部分工時",1,0),IF($L628&gt;=基本工資設定!$B$2,1,0)),1,0)</f>
        <v>0</v>
      </c>
      <c r="U628" s="19">
        <f>IF(AND($Q628,OR(IF($G628="3.重度",1,0),IF($G628="4.極重度",1,0)),IF($K628="部分工時",1,0),IF(AND(基本工資設定!$B$2&gt;$L628,$L628&gt;=基本工資設定!$B$3),1,0)),1,0)</f>
        <v>0</v>
      </c>
      <c r="V628" s="19">
        <f>IF(AND($Q628,OR(IF($G628="3.重度",1,0),IF($G628="4.極重度",1,0)),IF($K628="部分工時",1,0),IF(基本工資設定!$B$3&gt;$L628,1,0)),1,0)</f>
        <v>0</v>
      </c>
      <c r="W628" s="19">
        <f>IF(AND($Q628,OR(IF($G628="1.輕度",1,0),IF($G628="2.中度",1,0)),IF($K628="全時",1,0),IF($L628&gt;=基本工資設定!$B$2,1,0)),1,0)</f>
        <v>0</v>
      </c>
      <c r="X628" s="19">
        <f>IF(AND($Q628,OR(IF($G628="1.輕度",1,0),IF($G628="2.中度",1,0)),IF($K628="全時",1,0),IF(基本工資設定!$B$2&gt;$L628,1,0)),1,0)</f>
        <v>0</v>
      </c>
      <c r="Y628" s="19">
        <f>IF(AND($Q628,OR(IF($G628="1.輕度",1,0),IF($G628="2.中度",1,0)),IF($K628="部分工時",1,0),IF($L628&gt;=基本工資設定!$B$2,1,0)),1,0)</f>
        <v>0</v>
      </c>
      <c r="Z628" s="19">
        <f>IF(AND($Q628,OR(IF($G628="1.輕度",1,0),IF($G628="2.中度",1,0)),IF($K628="部分工時",1,0),IF(AND(基本工資設定!$B$2&gt;$L628,$L628&gt;=基本工資設定!$B$3),1,0)),1,0)</f>
        <v>0</v>
      </c>
      <c r="AA628" s="19">
        <f>IF(AND($Q628,OR(IF($G628="1.輕度",1,0),IF($G628="2.中度",1,0)),IF($K628="部分工時",1,0),IF(基本工資設定!$B$3&gt;$L628,1,0)),1,0)</f>
        <v>0</v>
      </c>
    </row>
    <row r="629" spans="1:27" ht="14.25">
      <c r="A629" s="19">
        <f t="shared" si="8"/>
        <v>627</v>
      </c>
      <c r="B629" s="8"/>
      <c r="C629" s="8"/>
      <c r="D629" s="9"/>
      <c r="E629" s="8"/>
      <c r="F629" s="8"/>
      <c r="G629" s="8"/>
      <c r="H629" s="9"/>
      <c r="I629" s="9"/>
      <c r="J629" s="9"/>
      <c r="K629" s="8"/>
      <c r="L629" s="10"/>
      <c r="M629" s="19" t="b">
        <f t="shared" si="6"/>
        <v>0</v>
      </c>
      <c r="N629" s="19">
        <f>IF(AND($M629,IF($H629&lt;=DATE(身障定額檢核總表!$F$7,身障定額檢核總表!$F$8,1),1,0)),1,0)</f>
        <v>0</v>
      </c>
      <c r="O629" s="19">
        <f>IF(AND(ISBLANK($I629),$M629),1,IF($E629="1.公保",
IF($I629&gt;DATE(身障定額檢核總表!$F$7,身障定額檢核總表!$F$8,1),1,0),
IF($I629&gt;=DATE(身障定額檢核總表!$F$7,身障定額檢核總表!$F$8,1),1,0)))</f>
        <v>0</v>
      </c>
      <c r="P629" s="19">
        <f>IF(AND($M629,IF($J629&lt;=DATE(身障定額檢核總表!$F$7,身障定額檢核總表!$F$8,1),1,0)),1,0)</f>
        <v>0</v>
      </c>
      <c r="Q629" s="19">
        <f t="shared" si="7"/>
        <v>0</v>
      </c>
      <c r="R629" s="19">
        <f>IF(AND($Q629,OR(IF($G629="3.重度",1,0),IF($G629="4.極重度",1,0)),IF($K629="全時",1,0),IF($L629&gt;=基本工資設定!$B$2,1,0)),1,0)</f>
        <v>0</v>
      </c>
      <c r="S629" s="19">
        <f>IF(AND($Q629,OR(IF($G629="3.重度",1,0),IF($G629="4.極重度",1,0)),IF($K629="全時",1,0),IF(基本工資設定!$B$2&gt;$L629,1,0)),1,0)</f>
        <v>0</v>
      </c>
      <c r="T629" s="19">
        <f>IF(AND($Q629,OR(IF($G629="3.重度",1,0),IF($G629="4.極重度",1,0)),IF($K629="部分工時",1,0),IF($L629&gt;=基本工資設定!$B$2,1,0)),1,0)</f>
        <v>0</v>
      </c>
      <c r="U629" s="19">
        <f>IF(AND($Q629,OR(IF($G629="3.重度",1,0),IF($G629="4.極重度",1,0)),IF($K629="部分工時",1,0),IF(AND(基本工資設定!$B$2&gt;$L629,$L629&gt;=基本工資設定!$B$3),1,0)),1,0)</f>
        <v>0</v>
      </c>
      <c r="V629" s="19">
        <f>IF(AND($Q629,OR(IF($G629="3.重度",1,0),IF($G629="4.極重度",1,0)),IF($K629="部分工時",1,0),IF(基本工資設定!$B$3&gt;$L629,1,0)),1,0)</f>
        <v>0</v>
      </c>
      <c r="W629" s="19">
        <f>IF(AND($Q629,OR(IF($G629="1.輕度",1,0),IF($G629="2.中度",1,0)),IF($K629="全時",1,0),IF($L629&gt;=基本工資設定!$B$2,1,0)),1,0)</f>
        <v>0</v>
      </c>
      <c r="X629" s="19">
        <f>IF(AND($Q629,OR(IF($G629="1.輕度",1,0),IF($G629="2.中度",1,0)),IF($K629="全時",1,0),IF(基本工資設定!$B$2&gt;$L629,1,0)),1,0)</f>
        <v>0</v>
      </c>
      <c r="Y629" s="19">
        <f>IF(AND($Q629,OR(IF($G629="1.輕度",1,0),IF($G629="2.中度",1,0)),IF($K629="部分工時",1,0),IF($L629&gt;=基本工資設定!$B$2,1,0)),1,0)</f>
        <v>0</v>
      </c>
      <c r="Z629" s="19">
        <f>IF(AND($Q629,OR(IF($G629="1.輕度",1,0),IF($G629="2.中度",1,0)),IF($K629="部分工時",1,0),IF(AND(基本工資設定!$B$2&gt;$L629,$L629&gt;=基本工資設定!$B$3),1,0)),1,0)</f>
        <v>0</v>
      </c>
      <c r="AA629" s="19">
        <f>IF(AND($Q629,OR(IF($G629="1.輕度",1,0),IF($G629="2.中度",1,0)),IF($K629="部分工時",1,0),IF(基本工資設定!$B$3&gt;$L629,1,0)),1,0)</f>
        <v>0</v>
      </c>
    </row>
    <row r="630" spans="1:27" ht="14.25">
      <c r="A630" s="19">
        <f t="shared" si="8"/>
        <v>628</v>
      </c>
      <c r="B630" s="8"/>
      <c r="C630" s="8"/>
      <c r="D630" s="9"/>
      <c r="E630" s="8"/>
      <c r="F630" s="8"/>
      <c r="G630" s="8"/>
      <c r="H630" s="9"/>
      <c r="I630" s="9"/>
      <c r="J630" s="9"/>
      <c r="K630" s="8"/>
      <c r="L630" s="10"/>
      <c r="M630" s="19" t="b">
        <f t="shared" si="6"/>
        <v>0</v>
      </c>
      <c r="N630" s="19">
        <f>IF(AND($M630,IF($H630&lt;=DATE(身障定額檢核總表!$F$7,身障定額檢核總表!$F$8,1),1,0)),1,0)</f>
        <v>0</v>
      </c>
      <c r="O630" s="19">
        <f>IF(AND(ISBLANK($I630),$M630),1,IF($E630="1.公保",
IF($I630&gt;DATE(身障定額檢核總表!$F$7,身障定額檢核總表!$F$8,1),1,0),
IF($I630&gt;=DATE(身障定額檢核總表!$F$7,身障定額檢核總表!$F$8,1),1,0)))</f>
        <v>0</v>
      </c>
      <c r="P630" s="19">
        <f>IF(AND($M630,IF($J630&lt;=DATE(身障定額檢核總表!$F$7,身障定額檢核總表!$F$8,1),1,0)),1,0)</f>
        <v>0</v>
      </c>
      <c r="Q630" s="19">
        <f t="shared" si="7"/>
        <v>0</v>
      </c>
      <c r="R630" s="19">
        <f>IF(AND($Q630,OR(IF($G630="3.重度",1,0),IF($G630="4.極重度",1,0)),IF($K630="全時",1,0),IF($L630&gt;=基本工資設定!$B$2,1,0)),1,0)</f>
        <v>0</v>
      </c>
      <c r="S630" s="19">
        <f>IF(AND($Q630,OR(IF($G630="3.重度",1,0),IF($G630="4.極重度",1,0)),IF($K630="全時",1,0),IF(基本工資設定!$B$2&gt;$L630,1,0)),1,0)</f>
        <v>0</v>
      </c>
      <c r="T630" s="19">
        <f>IF(AND($Q630,OR(IF($G630="3.重度",1,0),IF($G630="4.極重度",1,0)),IF($K630="部分工時",1,0),IF($L630&gt;=基本工資設定!$B$2,1,0)),1,0)</f>
        <v>0</v>
      </c>
      <c r="U630" s="19">
        <f>IF(AND($Q630,OR(IF($G630="3.重度",1,0),IF($G630="4.極重度",1,0)),IF($K630="部分工時",1,0),IF(AND(基本工資設定!$B$2&gt;$L630,$L630&gt;=基本工資設定!$B$3),1,0)),1,0)</f>
        <v>0</v>
      </c>
      <c r="V630" s="19">
        <f>IF(AND($Q630,OR(IF($G630="3.重度",1,0),IF($G630="4.極重度",1,0)),IF($K630="部分工時",1,0),IF(基本工資設定!$B$3&gt;$L630,1,0)),1,0)</f>
        <v>0</v>
      </c>
      <c r="W630" s="19">
        <f>IF(AND($Q630,OR(IF($G630="1.輕度",1,0),IF($G630="2.中度",1,0)),IF($K630="全時",1,0),IF($L630&gt;=基本工資設定!$B$2,1,0)),1,0)</f>
        <v>0</v>
      </c>
      <c r="X630" s="19">
        <f>IF(AND($Q630,OR(IF($G630="1.輕度",1,0),IF($G630="2.中度",1,0)),IF($K630="全時",1,0),IF(基本工資設定!$B$2&gt;$L630,1,0)),1,0)</f>
        <v>0</v>
      </c>
      <c r="Y630" s="19">
        <f>IF(AND($Q630,OR(IF($G630="1.輕度",1,0),IF($G630="2.中度",1,0)),IF($K630="部分工時",1,0),IF($L630&gt;=基本工資設定!$B$2,1,0)),1,0)</f>
        <v>0</v>
      </c>
      <c r="Z630" s="19">
        <f>IF(AND($Q630,OR(IF($G630="1.輕度",1,0),IF($G630="2.中度",1,0)),IF($K630="部分工時",1,0),IF(AND(基本工資設定!$B$2&gt;$L630,$L630&gt;=基本工資設定!$B$3),1,0)),1,0)</f>
        <v>0</v>
      </c>
      <c r="AA630" s="19">
        <f>IF(AND($Q630,OR(IF($G630="1.輕度",1,0),IF($G630="2.中度",1,0)),IF($K630="部分工時",1,0),IF(基本工資設定!$B$3&gt;$L630,1,0)),1,0)</f>
        <v>0</v>
      </c>
    </row>
    <row r="631" spans="1:27" ht="14.25">
      <c r="A631" s="19">
        <f t="shared" si="8"/>
        <v>629</v>
      </c>
      <c r="B631" s="8"/>
      <c r="C631" s="8"/>
      <c r="D631" s="9"/>
      <c r="E631" s="8"/>
      <c r="F631" s="8"/>
      <c r="G631" s="8"/>
      <c r="H631" s="9"/>
      <c r="I631" s="9"/>
      <c r="J631" s="9"/>
      <c r="K631" s="8"/>
      <c r="L631" s="10"/>
      <c r="M631" s="19" t="b">
        <f t="shared" si="6"/>
        <v>0</v>
      </c>
      <c r="N631" s="19">
        <f>IF(AND($M631,IF($H631&lt;=DATE(身障定額檢核總表!$F$7,身障定額檢核總表!$F$8,1),1,0)),1,0)</f>
        <v>0</v>
      </c>
      <c r="O631" s="19">
        <f>IF(AND(ISBLANK($I631),$M631),1,IF($E631="1.公保",
IF($I631&gt;DATE(身障定額檢核總表!$F$7,身障定額檢核總表!$F$8,1),1,0),
IF($I631&gt;=DATE(身障定額檢核總表!$F$7,身障定額檢核總表!$F$8,1),1,0)))</f>
        <v>0</v>
      </c>
      <c r="P631" s="19">
        <f>IF(AND($M631,IF($J631&lt;=DATE(身障定額檢核總表!$F$7,身障定額檢核總表!$F$8,1),1,0)),1,0)</f>
        <v>0</v>
      </c>
      <c r="Q631" s="19">
        <f t="shared" si="7"/>
        <v>0</v>
      </c>
      <c r="R631" s="19">
        <f>IF(AND($Q631,OR(IF($G631="3.重度",1,0),IF($G631="4.極重度",1,0)),IF($K631="全時",1,0),IF($L631&gt;=基本工資設定!$B$2,1,0)),1,0)</f>
        <v>0</v>
      </c>
      <c r="S631" s="19">
        <f>IF(AND($Q631,OR(IF($G631="3.重度",1,0),IF($G631="4.極重度",1,0)),IF($K631="全時",1,0),IF(基本工資設定!$B$2&gt;$L631,1,0)),1,0)</f>
        <v>0</v>
      </c>
      <c r="T631" s="19">
        <f>IF(AND($Q631,OR(IF($G631="3.重度",1,0),IF($G631="4.極重度",1,0)),IF($K631="部分工時",1,0),IF($L631&gt;=基本工資設定!$B$2,1,0)),1,0)</f>
        <v>0</v>
      </c>
      <c r="U631" s="19">
        <f>IF(AND($Q631,OR(IF($G631="3.重度",1,0),IF($G631="4.極重度",1,0)),IF($K631="部分工時",1,0),IF(AND(基本工資設定!$B$2&gt;$L631,$L631&gt;=基本工資設定!$B$3),1,0)),1,0)</f>
        <v>0</v>
      </c>
      <c r="V631" s="19">
        <f>IF(AND($Q631,OR(IF($G631="3.重度",1,0),IF($G631="4.極重度",1,0)),IF($K631="部分工時",1,0),IF(基本工資設定!$B$3&gt;$L631,1,0)),1,0)</f>
        <v>0</v>
      </c>
      <c r="W631" s="19">
        <f>IF(AND($Q631,OR(IF($G631="1.輕度",1,0),IF($G631="2.中度",1,0)),IF($K631="全時",1,0),IF($L631&gt;=基本工資設定!$B$2,1,0)),1,0)</f>
        <v>0</v>
      </c>
      <c r="X631" s="19">
        <f>IF(AND($Q631,OR(IF($G631="1.輕度",1,0),IF($G631="2.中度",1,0)),IF($K631="全時",1,0),IF(基本工資設定!$B$2&gt;$L631,1,0)),1,0)</f>
        <v>0</v>
      </c>
      <c r="Y631" s="19">
        <f>IF(AND($Q631,OR(IF($G631="1.輕度",1,0),IF($G631="2.中度",1,0)),IF($K631="部分工時",1,0),IF($L631&gt;=基本工資設定!$B$2,1,0)),1,0)</f>
        <v>0</v>
      </c>
      <c r="Z631" s="19">
        <f>IF(AND($Q631,OR(IF($G631="1.輕度",1,0),IF($G631="2.中度",1,0)),IF($K631="部分工時",1,0),IF(AND(基本工資設定!$B$2&gt;$L631,$L631&gt;=基本工資設定!$B$3),1,0)),1,0)</f>
        <v>0</v>
      </c>
      <c r="AA631" s="19">
        <f>IF(AND($Q631,OR(IF($G631="1.輕度",1,0),IF($G631="2.中度",1,0)),IF($K631="部分工時",1,0),IF(基本工資設定!$B$3&gt;$L631,1,0)),1,0)</f>
        <v>0</v>
      </c>
    </row>
    <row r="632" spans="1:27" ht="14.25">
      <c r="A632" s="19">
        <f t="shared" si="8"/>
        <v>630</v>
      </c>
      <c r="B632" s="8"/>
      <c r="C632" s="8"/>
      <c r="D632" s="9"/>
      <c r="E632" s="8"/>
      <c r="F632" s="8"/>
      <c r="G632" s="8"/>
      <c r="H632" s="9"/>
      <c r="I632" s="9"/>
      <c r="J632" s="9"/>
      <c r="K632" s="8"/>
      <c r="L632" s="10"/>
      <c r="M632" s="19" t="b">
        <f t="shared" si="6"/>
        <v>0</v>
      </c>
      <c r="N632" s="19">
        <f>IF(AND($M632,IF($H632&lt;=DATE(身障定額檢核總表!$F$7,身障定額檢核總表!$F$8,1),1,0)),1,0)</f>
        <v>0</v>
      </c>
      <c r="O632" s="19">
        <f>IF(AND(ISBLANK($I632),$M632),1,IF($E632="1.公保",
IF($I632&gt;DATE(身障定額檢核總表!$F$7,身障定額檢核總表!$F$8,1),1,0),
IF($I632&gt;=DATE(身障定額檢核總表!$F$7,身障定額檢核總表!$F$8,1),1,0)))</f>
        <v>0</v>
      </c>
      <c r="P632" s="19">
        <f>IF(AND($M632,IF($J632&lt;=DATE(身障定額檢核總表!$F$7,身障定額檢核總表!$F$8,1),1,0)),1,0)</f>
        <v>0</v>
      </c>
      <c r="Q632" s="19">
        <f t="shared" si="7"/>
        <v>0</v>
      </c>
      <c r="R632" s="19">
        <f>IF(AND($Q632,OR(IF($G632="3.重度",1,0),IF($G632="4.極重度",1,0)),IF($K632="全時",1,0),IF($L632&gt;=基本工資設定!$B$2,1,0)),1,0)</f>
        <v>0</v>
      </c>
      <c r="S632" s="19">
        <f>IF(AND($Q632,OR(IF($G632="3.重度",1,0),IF($G632="4.極重度",1,0)),IF($K632="全時",1,0),IF(基本工資設定!$B$2&gt;$L632,1,0)),1,0)</f>
        <v>0</v>
      </c>
      <c r="T632" s="19">
        <f>IF(AND($Q632,OR(IF($G632="3.重度",1,0),IF($G632="4.極重度",1,0)),IF($K632="部分工時",1,0),IF($L632&gt;=基本工資設定!$B$2,1,0)),1,0)</f>
        <v>0</v>
      </c>
      <c r="U632" s="19">
        <f>IF(AND($Q632,OR(IF($G632="3.重度",1,0),IF($G632="4.極重度",1,0)),IF($K632="部分工時",1,0),IF(AND(基本工資設定!$B$2&gt;$L632,$L632&gt;=基本工資設定!$B$3),1,0)),1,0)</f>
        <v>0</v>
      </c>
      <c r="V632" s="19">
        <f>IF(AND($Q632,OR(IF($G632="3.重度",1,0),IF($G632="4.極重度",1,0)),IF($K632="部分工時",1,0),IF(基本工資設定!$B$3&gt;$L632,1,0)),1,0)</f>
        <v>0</v>
      </c>
      <c r="W632" s="19">
        <f>IF(AND($Q632,OR(IF($G632="1.輕度",1,0),IF($G632="2.中度",1,0)),IF($K632="全時",1,0),IF($L632&gt;=基本工資設定!$B$2,1,0)),1,0)</f>
        <v>0</v>
      </c>
      <c r="X632" s="19">
        <f>IF(AND($Q632,OR(IF($G632="1.輕度",1,0),IF($G632="2.中度",1,0)),IF($K632="全時",1,0),IF(基本工資設定!$B$2&gt;$L632,1,0)),1,0)</f>
        <v>0</v>
      </c>
      <c r="Y632" s="19">
        <f>IF(AND($Q632,OR(IF($G632="1.輕度",1,0),IF($G632="2.中度",1,0)),IF($K632="部分工時",1,0),IF($L632&gt;=基本工資設定!$B$2,1,0)),1,0)</f>
        <v>0</v>
      </c>
      <c r="Z632" s="19">
        <f>IF(AND($Q632,OR(IF($G632="1.輕度",1,0),IF($G632="2.中度",1,0)),IF($K632="部分工時",1,0),IF(AND(基本工資設定!$B$2&gt;$L632,$L632&gt;=基本工資設定!$B$3),1,0)),1,0)</f>
        <v>0</v>
      </c>
      <c r="AA632" s="19">
        <f>IF(AND($Q632,OR(IF($G632="1.輕度",1,0),IF($G632="2.中度",1,0)),IF($K632="部分工時",1,0),IF(基本工資設定!$B$3&gt;$L632,1,0)),1,0)</f>
        <v>0</v>
      </c>
    </row>
    <row r="633" spans="1:27" ht="14.25">
      <c r="A633" s="19">
        <f t="shared" si="8"/>
        <v>631</v>
      </c>
      <c r="B633" s="8"/>
      <c r="C633" s="8"/>
      <c r="D633" s="9"/>
      <c r="E633" s="8"/>
      <c r="F633" s="8"/>
      <c r="G633" s="8"/>
      <c r="H633" s="9"/>
      <c r="I633" s="9"/>
      <c r="J633" s="9"/>
      <c r="K633" s="8"/>
      <c r="L633" s="10"/>
      <c r="M633" s="19" t="b">
        <f t="shared" si="6"/>
        <v>0</v>
      </c>
      <c r="N633" s="19">
        <f>IF(AND($M633,IF($H633&lt;=DATE(身障定額檢核總表!$F$7,身障定額檢核總表!$F$8,1),1,0)),1,0)</f>
        <v>0</v>
      </c>
      <c r="O633" s="19">
        <f>IF(AND(ISBLANK($I633),$M633),1,IF($E633="1.公保",
IF($I633&gt;DATE(身障定額檢核總表!$F$7,身障定額檢核總表!$F$8,1),1,0),
IF($I633&gt;=DATE(身障定額檢核總表!$F$7,身障定額檢核總表!$F$8,1),1,0)))</f>
        <v>0</v>
      </c>
      <c r="P633" s="19">
        <f>IF(AND($M633,IF($J633&lt;=DATE(身障定額檢核總表!$F$7,身障定額檢核總表!$F$8,1),1,0)),1,0)</f>
        <v>0</v>
      </c>
      <c r="Q633" s="19">
        <f t="shared" si="7"/>
        <v>0</v>
      </c>
      <c r="R633" s="19">
        <f>IF(AND($Q633,OR(IF($G633="3.重度",1,0),IF($G633="4.極重度",1,0)),IF($K633="全時",1,0),IF($L633&gt;=基本工資設定!$B$2,1,0)),1,0)</f>
        <v>0</v>
      </c>
      <c r="S633" s="19">
        <f>IF(AND($Q633,OR(IF($G633="3.重度",1,0),IF($G633="4.極重度",1,0)),IF($K633="全時",1,0),IF(基本工資設定!$B$2&gt;$L633,1,0)),1,0)</f>
        <v>0</v>
      </c>
      <c r="T633" s="19">
        <f>IF(AND($Q633,OR(IF($G633="3.重度",1,0),IF($G633="4.極重度",1,0)),IF($K633="部分工時",1,0),IF($L633&gt;=基本工資設定!$B$2,1,0)),1,0)</f>
        <v>0</v>
      </c>
      <c r="U633" s="19">
        <f>IF(AND($Q633,OR(IF($G633="3.重度",1,0),IF($G633="4.極重度",1,0)),IF($K633="部分工時",1,0),IF(AND(基本工資設定!$B$2&gt;$L633,$L633&gt;=基本工資設定!$B$3),1,0)),1,0)</f>
        <v>0</v>
      </c>
      <c r="V633" s="19">
        <f>IF(AND($Q633,OR(IF($G633="3.重度",1,0),IF($G633="4.極重度",1,0)),IF($K633="部分工時",1,0),IF(基本工資設定!$B$3&gt;$L633,1,0)),1,0)</f>
        <v>0</v>
      </c>
      <c r="W633" s="19">
        <f>IF(AND($Q633,OR(IF($G633="1.輕度",1,0),IF($G633="2.中度",1,0)),IF($K633="全時",1,0),IF($L633&gt;=基本工資設定!$B$2,1,0)),1,0)</f>
        <v>0</v>
      </c>
      <c r="X633" s="19">
        <f>IF(AND($Q633,OR(IF($G633="1.輕度",1,0),IF($G633="2.中度",1,0)),IF($K633="全時",1,0),IF(基本工資設定!$B$2&gt;$L633,1,0)),1,0)</f>
        <v>0</v>
      </c>
      <c r="Y633" s="19">
        <f>IF(AND($Q633,OR(IF($G633="1.輕度",1,0),IF($G633="2.中度",1,0)),IF($K633="部分工時",1,0),IF($L633&gt;=基本工資設定!$B$2,1,0)),1,0)</f>
        <v>0</v>
      </c>
      <c r="Z633" s="19">
        <f>IF(AND($Q633,OR(IF($G633="1.輕度",1,0),IF($G633="2.中度",1,0)),IF($K633="部分工時",1,0),IF(AND(基本工資設定!$B$2&gt;$L633,$L633&gt;=基本工資設定!$B$3),1,0)),1,0)</f>
        <v>0</v>
      </c>
      <c r="AA633" s="19">
        <f>IF(AND($Q633,OR(IF($G633="1.輕度",1,0),IF($G633="2.中度",1,0)),IF($K633="部分工時",1,0),IF(基本工資設定!$B$3&gt;$L633,1,0)),1,0)</f>
        <v>0</v>
      </c>
    </row>
    <row r="634" spans="1:27" ht="14.25">
      <c r="A634" s="19">
        <f t="shared" si="8"/>
        <v>632</v>
      </c>
      <c r="B634" s="8"/>
      <c r="C634" s="8"/>
      <c r="D634" s="9"/>
      <c r="E634" s="8"/>
      <c r="F634" s="8"/>
      <c r="G634" s="8"/>
      <c r="H634" s="9"/>
      <c r="I634" s="9"/>
      <c r="J634" s="9"/>
      <c r="K634" s="8"/>
      <c r="L634" s="10"/>
      <c r="M634" s="19" t="b">
        <f t="shared" si="6"/>
        <v>0</v>
      </c>
      <c r="N634" s="19">
        <f>IF(AND($M634,IF($H634&lt;=DATE(身障定額檢核總表!$F$7,身障定額檢核總表!$F$8,1),1,0)),1,0)</f>
        <v>0</v>
      </c>
      <c r="O634" s="19">
        <f>IF(AND(ISBLANK($I634),$M634),1,IF($E634="1.公保",
IF($I634&gt;DATE(身障定額檢核總表!$F$7,身障定額檢核總表!$F$8,1),1,0),
IF($I634&gt;=DATE(身障定額檢核總表!$F$7,身障定額檢核總表!$F$8,1),1,0)))</f>
        <v>0</v>
      </c>
      <c r="P634" s="19">
        <f>IF(AND($M634,IF($J634&lt;=DATE(身障定額檢核總表!$F$7,身障定額檢核總表!$F$8,1),1,0)),1,0)</f>
        <v>0</v>
      </c>
      <c r="Q634" s="19">
        <f t="shared" si="7"/>
        <v>0</v>
      </c>
      <c r="R634" s="19">
        <f>IF(AND($Q634,OR(IF($G634="3.重度",1,0),IF($G634="4.極重度",1,0)),IF($K634="全時",1,0),IF($L634&gt;=基本工資設定!$B$2,1,0)),1,0)</f>
        <v>0</v>
      </c>
      <c r="S634" s="19">
        <f>IF(AND($Q634,OR(IF($G634="3.重度",1,0),IF($G634="4.極重度",1,0)),IF($K634="全時",1,0),IF(基本工資設定!$B$2&gt;$L634,1,0)),1,0)</f>
        <v>0</v>
      </c>
      <c r="T634" s="19">
        <f>IF(AND($Q634,OR(IF($G634="3.重度",1,0),IF($G634="4.極重度",1,0)),IF($K634="部分工時",1,0),IF($L634&gt;=基本工資設定!$B$2,1,0)),1,0)</f>
        <v>0</v>
      </c>
      <c r="U634" s="19">
        <f>IF(AND($Q634,OR(IF($G634="3.重度",1,0),IF($G634="4.極重度",1,0)),IF($K634="部分工時",1,0),IF(AND(基本工資設定!$B$2&gt;$L634,$L634&gt;=基本工資設定!$B$3),1,0)),1,0)</f>
        <v>0</v>
      </c>
      <c r="V634" s="19">
        <f>IF(AND($Q634,OR(IF($G634="3.重度",1,0),IF($G634="4.極重度",1,0)),IF($K634="部分工時",1,0),IF(基本工資設定!$B$3&gt;$L634,1,0)),1,0)</f>
        <v>0</v>
      </c>
      <c r="W634" s="19">
        <f>IF(AND($Q634,OR(IF($G634="1.輕度",1,0),IF($G634="2.中度",1,0)),IF($K634="全時",1,0),IF($L634&gt;=基本工資設定!$B$2,1,0)),1,0)</f>
        <v>0</v>
      </c>
      <c r="X634" s="19">
        <f>IF(AND($Q634,OR(IF($G634="1.輕度",1,0),IF($G634="2.中度",1,0)),IF($K634="全時",1,0),IF(基本工資設定!$B$2&gt;$L634,1,0)),1,0)</f>
        <v>0</v>
      </c>
      <c r="Y634" s="19">
        <f>IF(AND($Q634,OR(IF($G634="1.輕度",1,0),IF($G634="2.中度",1,0)),IF($K634="部分工時",1,0),IF($L634&gt;=基本工資設定!$B$2,1,0)),1,0)</f>
        <v>0</v>
      </c>
      <c r="Z634" s="19">
        <f>IF(AND($Q634,OR(IF($G634="1.輕度",1,0),IF($G634="2.中度",1,0)),IF($K634="部分工時",1,0),IF(AND(基本工資設定!$B$2&gt;$L634,$L634&gt;=基本工資設定!$B$3),1,0)),1,0)</f>
        <v>0</v>
      </c>
      <c r="AA634" s="19">
        <f>IF(AND($Q634,OR(IF($G634="1.輕度",1,0),IF($G634="2.中度",1,0)),IF($K634="部分工時",1,0),IF(基本工資設定!$B$3&gt;$L634,1,0)),1,0)</f>
        <v>0</v>
      </c>
    </row>
    <row r="635" spans="1:27" ht="14.25">
      <c r="A635" s="19">
        <f t="shared" si="8"/>
        <v>633</v>
      </c>
      <c r="B635" s="8"/>
      <c r="C635" s="8"/>
      <c r="D635" s="9"/>
      <c r="E635" s="8"/>
      <c r="F635" s="8"/>
      <c r="G635" s="8"/>
      <c r="H635" s="9"/>
      <c r="I635" s="9"/>
      <c r="J635" s="9"/>
      <c r="K635" s="8"/>
      <c r="L635" s="10"/>
      <c r="M635" s="19" t="b">
        <f t="shared" si="6"/>
        <v>0</v>
      </c>
      <c r="N635" s="19">
        <f>IF(AND($M635,IF($H635&lt;=DATE(身障定額檢核總表!$F$7,身障定額檢核總表!$F$8,1),1,0)),1,0)</f>
        <v>0</v>
      </c>
      <c r="O635" s="19">
        <f>IF(AND(ISBLANK($I635),$M635),1,IF($E635="1.公保",
IF($I635&gt;DATE(身障定額檢核總表!$F$7,身障定額檢核總表!$F$8,1),1,0),
IF($I635&gt;=DATE(身障定額檢核總表!$F$7,身障定額檢核總表!$F$8,1),1,0)))</f>
        <v>0</v>
      </c>
      <c r="P635" s="19">
        <f>IF(AND($M635,IF($J635&lt;=DATE(身障定額檢核總表!$F$7,身障定額檢核總表!$F$8,1),1,0)),1,0)</f>
        <v>0</v>
      </c>
      <c r="Q635" s="19">
        <f t="shared" si="7"/>
        <v>0</v>
      </c>
      <c r="R635" s="19">
        <f>IF(AND($Q635,OR(IF($G635="3.重度",1,0),IF($G635="4.極重度",1,0)),IF($K635="全時",1,0),IF($L635&gt;=基本工資設定!$B$2,1,0)),1,0)</f>
        <v>0</v>
      </c>
      <c r="S635" s="19">
        <f>IF(AND($Q635,OR(IF($G635="3.重度",1,0),IF($G635="4.極重度",1,0)),IF($K635="全時",1,0),IF(基本工資設定!$B$2&gt;$L635,1,0)),1,0)</f>
        <v>0</v>
      </c>
      <c r="T635" s="19">
        <f>IF(AND($Q635,OR(IF($G635="3.重度",1,0),IF($G635="4.極重度",1,0)),IF($K635="部分工時",1,0),IF($L635&gt;=基本工資設定!$B$2,1,0)),1,0)</f>
        <v>0</v>
      </c>
      <c r="U635" s="19">
        <f>IF(AND($Q635,OR(IF($G635="3.重度",1,0),IF($G635="4.極重度",1,0)),IF($K635="部分工時",1,0),IF(AND(基本工資設定!$B$2&gt;$L635,$L635&gt;=基本工資設定!$B$3),1,0)),1,0)</f>
        <v>0</v>
      </c>
      <c r="V635" s="19">
        <f>IF(AND($Q635,OR(IF($G635="3.重度",1,0),IF($G635="4.極重度",1,0)),IF($K635="部分工時",1,0),IF(基本工資設定!$B$3&gt;$L635,1,0)),1,0)</f>
        <v>0</v>
      </c>
      <c r="W635" s="19">
        <f>IF(AND($Q635,OR(IF($G635="1.輕度",1,0),IF($G635="2.中度",1,0)),IF($K635="全時",1,0),IF($L635&gt;=基本工資設定!$B$2,1,0)),1,0)</f>
        <v>0</v>
      </c>
      <c r="X635" s="19">
        <f>IF(AND($Q635,OR(IF($G635="1.輕度",1,0),IF($G635="2.中度",1,0)),IF($K635="全時",1,0),IF(基本工資設定!$B$2&gt;$L635,1,0)),1,0)</f>
        <v>0</v>
      </c>
      <c r="Y635" s="19">
        <f>IF(AND($Q635,OR(IF($G635="1.輕度",1,0),IF($G635="2.中度",1,0)),IF($K635="部分工時",1,0),IF($L635&gt;=基本工資設定!$B$2,1,0)),1,0)</f>
        <v>0</v>
      </c>
      <c r="Z635" s="19">
        <f>IF(AND($Q635,OR(IF($G635="1.輕度",1,0),IF($G635="2.中度",1,0)),IF($K635="部分工時",1,0),IF(AND(基本工資設定!$B$2&gt;$L635,$L635&gt;=基本工資設定!$B$3),1,0)),1,0)</f>
        <v>0</v>
      </c>
      <c r="AA635" s="19">
        <f>IF(AND($Q635,OR(IF($G635="1.輕度",1,0),IF($G635="2.中度",1,0)),IF($K635="部分工時",1,0),IF(基本工資設定!$B$3&gt;$L635,1,0)),1,0)</f>
        <v>0</v>
      </c>
    </row>
    <row r="636" spans="1:27" ht="14.25">
      <c r="A636" s="19">
        <f t="shared" si="8"/>
        <v>634</v>
      </c>
      <c r="B636" s="8"/>
      <c r="C636" s="8"/>
      <c r="D636" s="9"/>
      <c r="E636" s="8"/>
      <c r="F636" s="8"/>
      <c r="G636" s="8"/>
      <c r="H636" s="9"/>
      <c r="I636" s="9"/>
      <c r="J636" s="9"/>
      <c r="K636" s="8"/>
      <c r="L636" s="10"/>
      <c r="M636" s="19" t="b">
        <f t="shared" si="6"/>
        <v>0</v>
      </c>
      <c r="N636" s="19">
        <f>IF(AND($M636,IF($H636&lt;=DATE(身障定額檢核總表!$F$7,身障定額檢核總表!$F$8,1),1,0)),1,0)</f>
        <v>0</v>
      </c>
      <c r="O636" s="19">
        <f>IF(AND(ISBLANK($I636),$M636),1,IF($E636="1.公保",
IF($I636&gt;DATE(身障定額檢核總表!$F$7,身障定額檢核總表!$F$8,1),1,0),
IF($I636&gt;=DATE(身障定額檢核總表!$F$7,身障定額檢核總表!$F$8,1),1,0)))</f>
        <v>0</v>
      </c>
      <c r="P636" s="19">
        <f>IF(AND($M636,IF($J636&lt;=DATE(身障定額檢核總表!$F$7,身障定額檢核總表!$F$8,1),1,0)),1,0)</f>
        <v>0</v>
      </c>
      <c r="Q636" s="19">
        <f t="shared" si="7"/>
        <v>0</v>
      </c>
      <c r="R636" s="19">
        <f>IF(AND($Q636,OR(IF($G636="3.重度",1,0),IF($G636="4.極重度",1,0)),IF($K636="全時",1,0),IF($L636&gt;=基本工資設定!$B$2,1,0)),1,0)</f>
        <v>0</v>
      </c>
      <c r="S636" s="19">
        <f>IF(AND($Q636,OR(IF($G636="3.重度",1,0),IF($G636="4.極重度",1,0)),IF($K636="全時",1,0),IF(基本工資設定!$B$2&gt;$L636,1,0)),1,0)</f>
        <v>0</v>
      </c>
      <c r="T636" s="19">
        <f>IF(AND($Q636,OR(IF($G636="3.重度",1,0),IF($G636="4.極重度",1,0)),IF($K636="部分工時",1,0),IF($L636&gt;=基本工資設定!$B$2,1,0)),1,0)</f>
        <v>0</v>
      </c>
      <c r="U636" s="19">
        <f>IF(AND($Q636,OR(IF($G636="3.重度",1,0),IF($G636="4.極重度",1,0)),IF($K636="部分工時",1,0),IF(AND(基本工資設定!$B$2&gt;$L636,$L636&gt;=基本工資設定!$B$3),1,0)),1,0)</f>
        <v>0</v>
      </c>
      <c r="V636" s="19">
        <f>IF(AND($Q636,OR(IF($G636="3.重度",1,0),IF($G636="4.極重度",1,0)),IF($K636="部分工時",1,0),IF(基本工資設定!$B$3&gt;$L636,1,0)),1,0)</f>
        <v>0</v>
      </c>
      <c r="W636" s="19">
        <f>IF(AND($Q636,OR(IF($G636="1.輕度",1,0),IF($G636="2.中度",1,0)),IF($K636="全時",1,0),IF($L636&gt;=基本工資設定!$B$2,1,0)),1,0)</f>
        <v>0</v>
      </c>
      <c r="X636" s="19">
        <f>IF(AND($Q636,OR(IF($G636="1.輕度",1,0),IF($G636="2.中度",1,0)),IF($K636="全時",1,0),IF(基本工資設定!$B$2&gt;$L636,1,0)),1,0)</f>
        <v>0</v>
      </c>
      <c r="Y636" s="19">
        <f>IF(AND($Q636,OR(IF($G636="1.輕度",1,0),IF($G636="2.中度",1,0)),IF($K636="部分工時",1,0),IF($L636&gt;=基本工資設定!$B$2,1,0)),1,0)</f>
        <v>0</v>
      </c>
      <c r="Z636" s="19">
        <f>IF(AND($Q636,OR(IF($G636="1.輕度",1,0),IF($G636="2.中度",1,0)),IF($K636="部分工時",1,0),IF(AND(基本工資設定!$B$2&gt;$L636,$L636&gt;=基本工資設定!$B$3),1,0)),1,0)</f>
        <v>0</v>
      </c>
      <c r="AA636" s="19">
        <f>IF(AND($Q636,OR(IF($G636="1.輕度",1,0),IF($G636="2.中度",1,0)),IF($K636="部分工時",1,0),IF(基本工資設定!$B$3&gt;$L636,1,0)),1,0)</f>
        <v>0</v>
      </c>
    </row>
    <row r="637" spans="1:27" ht="14.25">
      <c r="A637" s="19">
        <f t="shared" si="8"/>
        <v>635</v>
      </c>
      <c r="B637" s="8"/>
      <c r="C637" s="8"/>
      <c r="D637" s="9"/>
      <c r="E637" s="8"/>
      <c r="F637" s="8"/>
      <c r="G637" s="8"/>
      <c r="H637" s="9"/>
      <c r="I637" s="9"/>
      <c r="J637" s="9"/>
      <c r="K637" s="8"/>
      <c r="L637" s="10"/>
      <c r="M637" s="19" t="b">
        <f t="shared" si="6"/>
        <v>0</v>
      </c>
      <c r="N637" s="19">
        <f>IF(AND($M637,IF($H637&lt;=DATE(身障定額檢核總表!$F$7,身障定額檢核總表!$F$8,1),1,0)),1,0)</f>
        <v>0</v>
      </c>
      <c r="O637" s="19">
        <f>IF(AND(ISBLANK($I637),$M637),1,IF($E637="1.公保",
IF($I637&gt;DATE(身障定額檢核總表!$F$7,身障定額檢核總表!$F$8,1),1,0),
IF($I637&gt;=DATE(身障定額檢核總表!$F$7,身障定額檢核總表!$F$8,1),1,0)))</f>
        <v>0</v>
      </c>
      <c r="P637" s="19">
        <f>IF(AND($M637,IF($J637&lt;=DATE(身障定額檢核總表!$F$7,身障定額檢核總表!$F$8,1),1,0)),1,0)</f>
        <v>0</v>
      </c>
      <c r="Q637" s="19">
        <f t="shared" si="7"/>
        <v>0</v>
      </c>
      <c r="R637" s="19">
        <f>IF(AND($Q637,OR(IF($G637="3.重度",1,0),IF($G637="4.極重度",1,0)),IF($K637="全時",1,0),IF($L637&gt;=基本工資設定!$B$2,1,0)),1,0)</f>
        <v>0</v>
      </c>
      <c r="S637" s="19">
        <f>IF(AND($Q637,OR(IF($G637="3.重度",1,0),IF($G637="4.極重度",1,0)),IF($K637="全時",1,0),IF(基本工資設定!$B$2&gt;$L637,1,0)),1,0)</f>
        <v>0</v>
      </c>
      <c r="T637" s="19">
        <f>IF(AND($Q637,OR(IF($G637="3.重度",1,0),IF($G637="4.極重度",1,0)),IF($K637="部分工時",1,0),IF($L637&gt;=基本工資設定!$B$2,1,0)),1,0)</f>
        <v>0</v>
      </c>
      <c r="U637" s="19">
        <f>IF(AND($Q637,OR(IF($G637="3.重度",1,0),IF($G637="4.極重度",1,0)),IF($K637="部分工時",1,0),IF(AND(基本工資設定!$B$2&gt;$L637,$L637&gt;=基本工資設定!$B$3),1,0)),1,0)</f>
        <v>0</v>
      </c>
      <c r="V637" s="19">
        <f>IF(AND($Q637,OR(IF($G637="3.重度",1,0),IF($G637="4.極重度",1,0)),IF($K637="部分工時",1,0),IF(基本工資設定!$B$3&gt;$L637,1,0)),1,0)</f>
        <v>0</v>
      </c>
      <c r="W637" s="19">
        <f>IF(AND($Q637,OR(IF($G637="1.輕度",1,0),IF($G637="2.中度",1,0)),IF($K637="全時",1,0),IF($L637&gt;=基本工資設定!$B$2,1,0)),1,0)</f>
        <v>0</v>
      </c>
      <c r="X637" s="19">
        <f>IF(AND($Q637,OR(IF($G637="1.輕度",1,0),IF($G637="2.中度",1,0)),IF($K637="全時",1,0),IF(基本工資設定!$B$2&gt;$L637,1,0)),1,0)</f>
        <v>0</v>
      </c>
      <c r="Y637" s="19">
        <f>IF(AND($Q637,OR(IF($G637="1.輕度",1,0),IF($G637="2.中度",1,0)),IF($K637="部分工時",1,0),IF($L637&gt;=基本工資設定!$B$2,1,0)),1,0)</f>
        <v>0</v>
      </c>
      <c r="Z637" s="19">
        <f>IF(AND($Q637,OR(IF($G637="1.輕度",1,0),IF($G637="2.中度",1,0)),IF($K637="部分工時",1,0),IF(AND(基本工資設定!$B$2&gt;$L637,$L637&gt;=基本工資設定!$B$3),1,0)),1,0)</f>
        <v>0</v>
      </c>
      <c r="AA637" s="19">
        <f>IF(AND($Q637,OR(IF($G637="1.輕度",1,0),IF($G637="2.中度",1,0)),IF($K637="部分工時",1,0),IF(基本工資設定!$B$3&gt;$L637,1,0)),1,0)</f>
        <v>0</v>
      </c>
    </row>
    <row r="638" spans="1:27" ht="14.25">
      <c r="A638" s="19">
        <f t="shared" si="8"/>
        <v>636</v>
      </c>
      <c r="B638" s="8"/>
      <c r="C638" s="8"/>
      <c r="D638" s="9"/>
      <c r="E638" s="8"/>
      <c r="F638" s="8"/>
      <c r="G638" s="8"/>
      <c r="H638" s="9"/>
      <c r="I638" s="9"/>
      <c r="J638" s="9"/>
      <c r="K638" s="8"/>
      <c r="L638" s="10"/>
      <c r="M638" s="19" t="b">
        <f t="shared" si="6"/>
        <v>0</v>
      </c>
      <c r="N638" s="19">
        <f>IF(AND($M638,IF($H638&lt;=DATE(身障定額檢核總表!$F$7,身障定額檢核總表!$F$8,1),1,0)),1,0)</f>
        <v>0</v>
      </c>
      <c r="O638" s="19">
        <f>IF(AND(ISBLANK($I638),$M638),1,IF($E638="1.公保",
IF($I638&gt;DATE(身障定額檢核總表!$F$7,身障定額檢核總表!$F$8,1),1,0),
IF($I638&gt;=DATE(身障定額檢核總表!$F$7,身障定額檢核總表!$F$8,1),1,0)))</f>
        <v>0</v>
      </c>
      <c r="P638" s="19">
        <f>IF(AND($M638,IF($J638&lt;=DATE(身障定額檢核總表!$F$7,身障定額檢核總表!$F$8,1),1,0)),1,0)</f>
        <v>0</v>
      </c>
      <c r="Q638" s="19">
        <f t="shared" si="7"/>
        <v>0</v>
      </c>
      <c r="R638" s="19">
        <f>IF(AND($Q638,OR(IF($G638="3.重度",1,0),IF($G638="4.極重度",1,0)),IF($K638="全時",1,0),IF($L638&gt;=基本工資設定!$B$2,1,0)),1,0)</f>
        <v>0</v>
      </c>
      <c r="S638" s="19">
        <f>IF(AND($Q638,OR(IF($G638="3.重度",1,0),IF($G638="4.極重度",1,0)),IF($K638="全時",1,0),IF(基本工資設定!$B$2&gt;$L638,1,0)),1,0)</f>
        <v>0</v>
      </c>
      <c r="T638" s="19">
        <f>IF(AND($Q638,OR(IF($G638="3.重度",1,0),IF($G638="4.極重度",1,0)),IF($K638="部分工時",1,0),IF($L638&gt;=基本工資設定!$B$2,1,0)),1,0)</f>
        <v>0</v>
      </c>
      <c r="U638" s="19">
        <f>IF(AND($Q638,OR(IF($G638="3.重度",1,0),IF($G638="4.極重度",1,0)),IF($K638="部分工時",1,0),IF(AND(基本工資設定!$B$2&gt;$L638,$L638&gt;=基本工資設定!$B$3),1,0)),1,0)</f>
        <v>0</v>
      </c>
      <c r="V638" s="19">
        <f>IF(AND($Q638,OR(IF($G638="3.重度",1,0),IF($G638="4.極重度",1,0)),IF($K638="部分工時",1,0),IF(基本工資設定!$B$3&gt;$L638,1,0)),1,0)</f>
        <v>0</v>
      </c>
      <c r="W638" s="19">
        <f>IF(AND($Q638,OR(IF($G638="1.輕度",1,0),IF($G638="2.中度",1,0)),IF($K638="全時",1,0),IF($L638&gt;=基本工資設定!$B$2,1,0)),1,0)</f>
        <v>0</v>
      </c>
      <c r="X638" s="19">
        <f>IF(AND($Q638,OR(IF($G638="1.輕度",1,0),IF($G638="2.中度",1,0)),IF($K638="全時",1,0),IF(基本工資設定!$B$2&gt;$L638,1,0)),1,0)</f>
        <v>0</v>
      </c>
      <c r="Y638" s="19">
        <f>IF(AND($Q638,OR(IF($G638="1.輕度",1,0),IF($G638="2.中度",1,0)),IF($K638="部分工時",1,0),IF($L638&gt;=基本工資設定!$B$2,1,0)),1,0)</f>
        <v>0</v>
      </c>
      <c r="Z638" s="19">
        <f>IF(AND($Q638,OR(IF($G638="1.輕度",1,0),IF($G638="2.中度",1,0)),IF($K638="部分工時",1,0),IF(AND(基本工資設定!$B$2&gt;$L638,$L638&gt;=基本工資設定!$B$3),1,0)),1,0)</f>
        <v>0</v>
      </c>
      <c r="AA638" s="19">
        <f>IF(AND($Q638,OR(IF($G638="1.輕度",1,0),IF($G638="2.中度",1,0)),IF($K638="部分工時",1,0),IF(基本工資設定!$B$3&gt;$L638,1,0)),1,0)</f>
        <v>0</v>
      </c>
    </row>
    <row r="639" spans="1:27" ht="14.25">
      <c r="A639" s="19">
        <f t="shared" si="8"/>
        <v>637</v>
      </c>
      <c r="B639" s="8"/>
      <c r="C639" s="8"/>
      <c r="D639" s="9"/>
      <c r="E639" s="8"/>
      <c r="F639" s="8"/>
      <c r="G639" s="8"/>
      <c r="H639" s="9"/>
      <c r="I639" s="9"/>
      <c r="J639" s="9"/>
      <c r="K639" s="8"/>
      <c r="L639" s="10"/>
      <c r="M639" s="19" t="b">
        <f t="shared" si="6"/>
        <v>0</v>
      </c>
      <c r="N639" s="19">
        <f>IF(AND($M639,IF($H639&lt;=DATE(身障定額檢核總表!$F$7,身障定額檢核總表!$F$8,1),1,0)),1,0)</f>
        <v>0</v>
      </c>
      <c r="O639" s="19">
        <f>IF(AND(ISBLANK($I639),$M639),1,IF($E639="1.公保",
IF($I639&gt;DATE(身障定額檢核總表!$F$7,身障定額檢核總表!$F$8,1),1,0),
IF($I639&gt;=DATE(身障定額檢核總表!$F$7,身障定額檢核總表!$F$8,1),1,0)))</f>
        <v>0</v>
      </c>
      <c r="P639" s="19">
        <f>IF(AND($M639,IF($J639&lt;=DATE(身障定額檢核總表!$F$7,身障定額檢核總表!$F$8,1),1,0)),1,0)</f>
        <v>0</v>
      </c>
      <c r="Q639" s="19">
        <f t="shared" si="7"/>
        <v>0</v>
      </c>
      <c r="R639" s="19">
        <f>IF(AND($Q639,OR(IF($G639="3.重度",1,0),IF($G639="4.極重度",1,0)),IF($K639="全時",1,0),IF($L639&gt;=基本工資設定!$B$2,1,0)),1,0)</f>
        <v>0</v>
      </c>
      <c r="S639" s="19">
        <f>IF(AND($Q639,OR(IF($G639="3.重度",1,0),IF($G639="4.極重度",1,0)),IF($K639="全時",1,0),IF(基本工資設定!$B$2&gt;$L639,1,0)),1,0)</f>
        <v>0</v>
      </c>
      <c r="T639" s="19">
        <f>IF(AND($Q639,OR(IF($G639="3.重度",1,0),IF($G639="4.極重度",1,0)),IF($K639="部分工時",1,0),IF($L639&gt;=基本工資設定!$B$2,1,0)),1,0)</f>
        <v>0</v>
      </c>
      <c r="U639" s="19">
        <f>IF(AND($Q639,OR(IF($G639="3.重度",1,0),IF($G639="4.極重度",1,0)),IF($K639="部分工時",1,0),IF(AND(基本工資設定!$B$2&gt;$L639,$L639&gt;=基本工資設定!$B$3),1,0)),1,0)</f>
        <v>0</v>
      </c>
      <c r="V639" s="19">
        <f>IF(AND($Q639,OR(IF($G639="3.重度",1,0),IF($G639="4.極重度",1,0)),IF($K639="部分工時",1,0),IF(基本工資設定!$B$3&gt;$L639,1,0)),1,0)</f>
        <v>0</v>
      </c>
      <c r="W639" s="19">
        <f>IF(AND($Q639,OR(IF($G639="1.輕度",1,0),IF($G639="2.中度",1,0)),IF($K639="全時",1,0),IF($L639&gt;=基本工資設定!$B$2,1,0)),1,0)</f>
        <v>0</v>
      </c>
      <c r="X639" s="19">
        <f>IF(AND($Q639,OR(IF($G639="1.輕度",1,0),IF($G639="2.中度",1,0)),IF($K639="全時",1,0),IF(基本工資設定!$B$2&gt;$L639,1,0)),1,0)</f>
        <v>0</v>
      </c>
      <c r="Y639" s="19">
        <f>IF(AND($Q639,OR(IF($G639="1.輕度",1,0),IF($G639="2.中度",1,0)),IF($K639="部分工時",1,0),IF($L639&gt;=基本工資設定!$B$2,1,0)),1,0)</f>
        <v>0</v>
      </c>
      <c r="Z639" s="19">
        <f>IF(AND($Q639,OR(IF($G639="1.輕度",1,0),IF($G639="2.中度",1,0)),IF($K639="部分工時",1,0),IF(AND(基本工資設定!$B$2&gt;$L639,$L639&gt;=基本工資設定!$B$3),1,0)),1,0)</f>
        <v>0</v>
      </c>
      <c r="AA639" s="19">
        <f>IF(AND($Q639,OR(IF($G639="1.輕度",1,0),IF($G639="2.中度",1,0)),IF($K639="部分工時",1,0),IF(基本工資設定!$B$3&gt;$L639,1,0)),1,0)</f>
        <v>0</v>
      </c>
    </row>
    <row r="640" spans="1:27" ht="14.25">
      <c r="A640" s="19">
        <f t="shared" si="8"/>
        <v>638</v>
      </c>
      <c r="B640" s="8"/>
      <c r="C640" s="8"/>
      <c r="D640" s="9"/>
      <c r="E640" s="8"/>
      <c r="F640" s="8"/>
      <c r="G640" s="8"/>
      <c r="H640" s="9"/>
      <c r="I640" s="9"/>
      <c r="J640" s="9"/>
      <c r="K640" s="8"/>
      <c r="L640" s="10"/>
      <c r="M640" s="19" t="b">
        <f t="shared" si="6"/>
        <v>0</v>
      </c>
      <c r="N640" s="19">
        <f>IF(AND($M640,IF($H640&lt;=DATE(身障定額檢核總表!$F$7,身障定額檢核總表!$F$8,1),1,0)),1,0)</f>
        <v>0</v>
      </c>
      <c r="O640" s="19">
        <f>IF(AND(ISBLANK($I640),$M640),1,IF($E640="1.公保",
IF($I640&gt;DATE(身障定額檢核總表!$F$7,身障定額檢核總表!$F$8,1),1,0),
IF($I640&gt;=DATE(身障定額檢核總表!$F$7,身障定額檢核總表!$F$8,1),1,0)))</f>
        <v>0</v>
      </c>
      <c r="P640" s="19">
        <f>IF(AND($M640,IF($J640&lt;=DATE(身障定額檢核總表!$F$7,身障定額檢核總表!$F$8,1),1,0)),1,0)</f>
        <v>0</v>
      </c>
      <c r="Q640" s="19">
        <f t="shared" si="7"/>
        <v>0</v>
      </c>
      <c r="R640" s="19">
        <f>IF(AND($Q640,OR(IF($G640="3.重度",1,0),IF($G640="4.極重度",1,0)),IF($K640="全時",1,0),IF($L640&gt;=基本工資設定!$B$2,1,0)),1,0)</f>
        <v>0</v>
      </c>
      <c r="S640" s="19">
        <f>IF(AND($Q640,OR(IF($G640="3.重度",1,0),IF($G640="4.極重度",1,0)),IF($K640="全時",1,0),IF(基本工資設定!$B$2&gt;$L640,1,0)),1,0)</f>
        <v>0</v>
      </c>
      <c r="T640" s="19">
        <f>IF(AND($Q640,OR(IF($G640="3.重度",1,0),IF($G640="4.極重度",1,0)),IF($K640="部分工時",1,0),IF($L640&gt;=基本工資設定!$B$2,1,0)),1,0)</f>
        <v>0</v>
      </c>
      <c r="U640" s="19">
        <f>IF(AND($Q640,OR(IF($G640="3.重度",1,0),IF($G640="4.極重度",1,0)),IF($K640="部分工時",1,0),IF(AND(基本工資設定!$B$2&gt;$L640,$L640&gt;=基本工資設定!$B$3),1,0)),1,0)</f>
        <v>0</v>
      </c>
      <c r="V640" s="19">
        <f>IF(AND($Q640,OR(IF($G640="3.重度",1,0),IF($G640="4.極重度",1,0)),IF($K640="部分工時",1,0),IF(基本工資設定!$B$3&gt;$L640,1,0)),1,0)</f>
        <v>0</v>
      </c>
      <c r="W640" s="19">
        <f>IF(AND($Q640,OR(IF($G640="1.輕度",1,0),IF($G640="2.中度",1,0)),IF($K640="全時",1,0),IF($L640&gt;=基本工資設定!$B$2,1,0)),1,0)</f>
        <v>0</v>
      </c>
      <c r="X640" s="19">
        <f>IF(AND($Q640,OR(IF($G640="1.輕度",1,0),IF($G640="2.中度",1,0)),IF($K640="全時",1,0),IF(基本工資設定!$B$2&gt;$L640,1,0)),1,0)</f>
        <v>0</v>
      </c>
      <c r="Y640" s="19">
        <f>IF(AND($Q640,OR(IF($G640="1.輕度",1,0),IF($G640="2.中度",1,0)),IF($K640="部分工時",1,0),IF($L640&gt;=基本工資設定!$B$2,1,0)),1,0)</f>
        <v>0</v>
      </c>
      <c r="Z640" s="19">
        <f>IF(AND($Q640,OR(IF($G640="1.輕度",1,0),IF($G640="2.中度",1,0)),IF($K640="部分工時",1,0),IF(AND(基本工資設定!$B$2&gt;$L640,$L640&gt;=基本工資設定!$B$3),1,0)),1,0)</f>
        <v>0</v>
      </c>
      <c r="AA640" s="19">
        <f>IF(AND($Q640,OR(IF($G640="1.輕度",1,0),IF($G640="2.中度",1,0)),IF($K640="部分工時",1,0),IF(基本工資設定!$B$3&gt;$L640,1,0)),1,0)</f>
        <v>0</v>
      </c>
    </row>
    <row r="641" spans="1:27" ht="14.25">
      <c r="A641" s="19">
        <f t="shared" si="8"/>
        <v>639</v>
      </c>
      <c r="B641" s="8"/>
      <c r="C641" s="8"/>
      <c r="D641" s="9"/>
      <c r="E641" s="8"/>
      <c r="F641" s="8"/>
      <c r="G641" s="8"/>
      <c r="H641" s="9"/>
      <c r="I641" s="9"/>
      <c r="J641" s="9"/>
      <c r="K641" s="8"/>
      <c r="L641" s="10"/>
      <c r="M641" s="19" t="b">
        <f t="shared" si="6"/>
        <v>0</v>
      </c>
      <c r="N641" s="19">
        <f>IF(AND($M641,IF($H641&lt;=DATE(身障定額檢核總表!$F$7,身障定額檢核總表!$F$8,1),1,0)),1,0)</f>
        <v>0</v>
      </c>
      <c r="O641" s="19">
        <f>IF(AND(ISBLANK($I641),$M641),1,IF($E641="1.公保",
IF($I641&gt;DATE(身障定額檢核總表!$F$7,身障定額檢核總表!$F$8,1),1,0),
IF($I641&gt;=DATE(身障定額檢核總表!$F$7,身障定額檢核總表!$F$8,1),1,0)))</f>
        <v>0</v>
      </c>
      <c r="P641" s="19">
        <f>IF(AND($M641,IF($J641&lt;=DATE(身障定額檢核總表!$F$7,身障定額檢核總表!$F$8,1),1,0)),1,0)</f>
        <v>0</v>
      </c>
      <c r="Q641" s="19">
        <f t="shared" si="7"/>
        <v>0</v>
      </c>
      <c r="R641" s="19">
        <f>IF(AND($Q641,OR(IF($G641="3.重度",1,0),IF($G641="4.極重度",1,0)),IF($K641="全時",1,0),IF($L641&gt;=基本工資設定!$B$2,1,0)),1,0)</f>
        <v>0</v>
      </c>
      <c r="S641" s="19">
        <f>IF(AND($Q641,OR(IF($G641="3.重度",1,0),IF($G641="4.極重度",1,0)),IF($K641="全時",1,0),IF(基本工資設定!$B$2&gt;$L641,1,0)),1,0)</f>
        <v>0</v>
      </c>
      <c r="T641" s="19">
        <f>IF(AND($Q641,OR(IF($G641="3.重度",1,0),IF($G641="4.極重度",1,0)),IF($K641="部分工時",1,0),IF($L641&gt;=基本工資設定!$B$2,1,0)),1,0)</f>
        <v>0</v>
      </c>
      <c r="U641" s="19">
        <f>IF(AND($Q641,OR(IF($G641="3.重度",1,0),IF($G641="4.極重度",1,0)),IF($K641="部分工時",1,0),IF(AND(基本工資設定!$B$2&gt;$L641,$L641&gt;=基本工資設定!$B$3),1,0)),1,0)</f>
        <v>0</v>
      </c>
      <c r="V641" s="19">
        <f>IF(AND($Q641,OR(IF($G641="3.重度",1,0),IF($G641="4.極重度",1,0)),IF($K641="部分工時",1,0),IF(基本工資設定!$B$3&gt;$L641,1,0)),1,0)</f>
        <v>0</v>
      </c>
      <c r="W641" s="19">
        <f>IF(AND($Q641,OR(IF($G641="1.輕度",1,0),IF($G641="2.中度",1,0)),IF($K641="全時",1,0),IF($L641&gt;=基本工資設定!$B$2,1,0)),1,0)</f>
        <v>0</v>
      </c>
      <c r="X641" s="19">
        <f>IF(AND($Q641,OR(IF($G641="1.輕度",1,0),IF($G641="2.中度",1,0)),IF($K641="全時",1,0),IF(基本工資設定!$B$2&gt;$L641,1,0)),1,0)</f>
        <v>0</v>
      </c>
      <c r="Y641" s="19">
        <f>IF(AND($Q641,OR(IF($G641="1.輕度",1,0),IF($G641="2.中度",1,0)),IF($K641="部分工時",1,0),IF($L641&gt;=基本工資設定!$B$2,1,0)),1,0)</f>
        <v>0</v>
      </c>
      <c r="Z641" s="19">
        <f>IF(AND($Q641,OR(IF($G641="1.輕度",1,0),IF($G641="2.中度",1,0)),IF($K641="部分工時",1,0),IF(AND(基本工資設定!$B$2&gt;$L641,$L641&gt;=基本工資設定!$B$3),1,0)),1,0)</f>
        <v>0</v>
      </c>
      <c r="AA641" s="19">
        <f>IF(AND($Q641,OR(IF($G641="1.輕度",1,0),IF($G641="2.中度",1,0)),IF($K641="部分工時",1,0),IF(基本工資設定!$B$3&gt;$L641,1,0)),1,0)</f>
        <v>0</v>
      </c>
    </row>
    <row r="642" spans="1:27" ht="14.25">
      <c r="A642" s="19">
        <f t="shared" si="8"/>
        <v>640</v>
      </c>
      <c r="B642" s="8"/>
      <c r="C642" s="8"/>
      <c r="D642" s="9"/>
      <c r="E642" s="8"/>
      <c r="F642" s="8"/>
      <c r="G642" s="8"/>
      <c r="H642" s="9"/>
      <c r="I642" s="9"/>
      <c r="J642" s="9"/>
      <c r="K642" s="8"/>
      <c r="L642" s="10"/>
      <c r="M642" s="19" t="b">
        <f t="shared" si="6"/>
        <v>0</v>
      </c>
      <c r="N642" s="19">
        <f>IF(AND($M642,IF($H642&lt;=DATE(身障定額檢核總表!$F$7,身障定額檢核總表!$F$8,1),1,0)),1,0)</f>
        <v>0</v>
      </c>
      <c r="O642" s="19">
        <f>IF(AND(ISBLANK($I642),$M642),1,IF($E642="1.公保",
IF($I642&gt;DATE(身障定額檢核總表!$F$7,身障定額檢核總表!$F$8,1),1,0),
IF($I642&gt;=DATE(身障定額檢核總表!$F$7,身障定額檢核總表!$F$8,1),1,0)))</f>
        <v>0</v>
      </c>
      <c r="P642" s="19">
        <f>IF(AND($M642,IF($J642&lt;=DATE(身障定額檢核總表!$F$7,身障定額檢核總表!$F$8,1),1,0)),1,0)</f>
        <v>0</v>
      </c>
      <c r="Q642" s="19">
        <f t="shared" si="7"/>
        <v>0</v>
      </c>
      <c r="R642" s="19">
        <f>IF(AND($Q642,OR(IF($G642="3.重度",1,0),IF($G642="4.極重度",1,0)),IF($K642="全時",1,0),IF($L642&gt;=基本工資設定!$B$2,1,0)),1,0)</f>
        <v>0</v>
      </c>
      <c r="S642" s="19">
        <f>IF(AND($Q642,OR(IF($G642="3.重度",1,0),IF($G642="4.極重度",1,0)),IF($K642="全時",1,0),IF(基本工資設定!$B$2&gt;$L642,1,0)),1,0)</f>
        <v>0</v>
      </c>
      <c r="T642" s="19">
        <f>IF(AND($Q642,OR(IF($G642="3.重度",1,0),IF($G642="4.極重度",1,0)),IF($K642="部分工時",1,0),IF($L642&gt;=基本工資設定!$B$2,1,0)),1,0)</f>
        <v>0</v>
      </c>
      <c r="U642" s="19">
        <f>IF(AND($Q642,OR(IF($G642="3.重度",1,0),IF($G642="4.極重度",1,0)),IF($K642="部分工時",1,0),IF(AND(基本工資設定!$B$2&gt;$L642,$L642&gt;=基本工資設定!$B$3),1,0)),1,0)</f>
        <v>0</v>
      </c>
      <c r="V642" s="19">
        <f>IF(AND($Q642,OR(IF($G642="3.重度",1,0),IF($G642="4.極重度",1,0)),IF($K642="部分工時",1,0),IF(基本工資設定!$B$3&gt;$L642,1,0)),1,0)</f>
        <v>0</v>
      </c>
      <c r="W642" s="19">
        <f>IF(AND($Q642,OR(IF($G642="1.輕度",1,0),IF($G642="2.中度",1,0)),IF($K642="全時",1,0),IF($L642&gt;=基本工資設定!$B$2,1,0)),1,0)</f>
        <v>0</v>
      </c>
      <c r="X642" s="19">
        <f>IF(AND($Q642,OR(IF($G642="1.輕度",1,0),IF($G642="2.中度",1,0)),IF($K642="全時",1,0),IF(基本工資設定!$B$2&gt;$L642,1,0)),1,0)</f>
        <v>0</v>
      </c>
      <c r="Y642" s="19">
        <f>IF(AND($Q642,OR(IF($G642="1.輕度",1,0),IF($G642="2.中度",1,0)),IF($K642="部分工時",1,0),IF($L642&gt;=基本工資設定!$B$2,1,0)),1,0)</f>
        <v>0</v>
      </c>
      <c r="Z642" s="19">
        <f>IF(AND($Q642,OR(IF($G642="1.輕度",1,0),IF($G642="2.中度",1,0)),IF($K642="部分工時",1,0),IF(AND(基本工資設定!$B$2&gt;$L642,$L642&gt;=基本工資設定!$B$3),1,0)),1,0)</f>
        <v>0</v>
      </c>
      <c r="AA642" s="19">
        <f>IF(AND($Q642,OR(IF($G642="1.輕度",1,0),IF($G642="2.中度",1,0)),IF($K642="部分工時",1,0),IF(基本工資設定!$B$3&gt;$L642,1,0)),1,0)</f>
        <v>0</v>
      </c>
    </row>
    <row r="643" spans="1:27" ht="14.25">
      <c r="A643" s="19">
        <f t="shared" si="8"/>
        <v>641</v>
      </c>
      <c r="B643" s="8"/>
      <c r="C643" s="8"/>
      <c r="D643" s="9"/>
      <c r="E643" s="8"/>
      <c r="F643" s="8"/>
      <c r="G643" s="8"/>
      <c r="H643" s="9"/>
      <c r="I643" s="9"/>
      <c r="J643" s="9"/>
      <c r="K643" s="8"/>
      <c r="L643" s="10"/>
      <c r="M643" s="19" t="b">
        <f t="shared" si="6"/>
        <v>0</v>
      </c>
      <c r="N643" s="19">
        <f>IF(AND($M643,IF($H643&lt;=DATE(身障定額檢核總表!$F$7,身障定額檢核總表!$F$8,1),1,0)),1,0)</f>
        <v>0</v>
      </c>
      <c r="O643" s="19">
        <f>IF(AND(ISBLANK($I643),$M643),1,IF($E643="1.公保",
IF($I643&gt;DATE(身障定額檢核總表!$F$7,身障定額檢核總表!$F$8,1),1,0),
IF($I643&gt;=DATE(身障定額檢核總表!$F$7,身障定額檢核總表!$F$8,1),1,0)))</f>
        <v>0</v>
      </c>
      <c r="P643" s="19">
        <f>IF(AND($M643,IF($J643&lt;=DATE(身障定額檢核總表!$F$7,身障定額檢核總表!$F$8,1),1,0)),1,0)</f>
        <v>0</v>
      </c>
      <c r="Q643" s="19">
        <f t="shared" si="7"/>
        <v>0</v>
      </c>
      <c r="R643" s="19">
        <f>IF(AND($Q643,OR(IF($G643="3.重度",1,0),IF($G643="4.極重度",1,0)),IF($K643="全時",1,0),IF($L643&gt;=基本工資設定!$B$2,1,0)),1,0)</f>
        <v>0</v>
      </c>
      <c r="S643" s="19">
        <f>IF(AND($Q643,OR(IF($G643="3.重度",1,0),IF($G643="4.極重度",1,0)),IF($K643="全時",1,0),IF(基本工資設定!$B$2&gt;$L643,1,0)),1,0)</f>
        <v>0</v>
      </c>
      <c r="T643" s="19">
        <f>IF(AND($Q643,OR(IF($G643="3.重度",1,0),IF($G643="4.極重度",1,0)),IF($K643="部分工時",1,0),IF($L643&gt;=基本工資設定!$B$2,1,0)),1,0)</f>
        <v>0</v>
      </c>
      <c r="U643" s="19">
        <f>IF(AND($Q643,OR(IF($G643="3.重度",1,0),IF($G643="4.極重度",1,0)),IF($K643="部分工時",1,0),IF(AND(基本工資設定!$B$2&gt;$L643,$L643&gt;=基本工資設定!$B$3),1,0)),1,0)</f>
        <v>0</v>
      </c>
      <c r="V643" s="19">
        <f>IF(AND($Q643,OR(IF($G643="3.重度",1,0),IF($G643="4.極重度",1,0)),IF($K643="部分工時",1,0),IF(基本工資設定!$B$3&gt;$L643,1,0)),1,0)</f>
        <v>0</v>
      </c>
      <c r="W643" s="19">
        <f>IF(AND($Q643,OR(IF($G643="1.輕度",1,0),IF($G643="2.中度",1,0)),IF($K643="全時",1,0),IF($L643&gt;=基本工資設定!$B$2,1,0)),1,0)</f>
        <v>0</v>
      </c>
      <c r="X643" s="19">
        <f>IF(AND($Q643,OR(IF($G643="1.輕度",1,0),IF($G643="2.中度",1,0)),IF($K643="全時",1,0),IF(基本工資設定!$B$2&gt;$L643,1,0)),1,0)</f>
        <v>0</v>
      </c>
      <c r="Y643" s="19">
        <f>IF(AND($Q643,OR(IF($G643="1.輕度",1,0),IF($G643="2.中度",1,0)),IF($K643="部分工時",1,0),IF($L643&gt;=基本工資設定!$B$2,1,0)),1,0)</f>
        <v>0</v>
      </c>
      <c r="Z643" s="19">
        <f>IF(AND($Q643,OR(IF($G643="1.輕度",1,0),IF($G643="2.中度",1,0)),IF($K643="部分工時",1,0),IF(AND(基本工資設定!$B$2&gt;$L643,$L643&gt;=基本工資設定!$B$3),1,0)),1,0)</f>
        <v>0</v>
      </c>
      <c r="AA643" s="19">
        <f>IF(AND($Q643,OR(IF($G643="1.輕度",1,0),IF($G643="2.中度",1,0)),IF($K643="部分工時",1,0),IF(基本工資設定!$B$3&gt;$L643,1,0)),1,0)</f>
        <v>0</v>
      </c>
    </row>
    <row r="644" spans="1:27" ht="14.25">
      <c r="A644" s="19">
        <f t="shared" si="8"/>
        <v>642</v>
      </c>
      <c r="B644" s="8"/>
      <c r="C644" s="8"/>
      <c r="D644" s="9"/>
      <c r="E644" s="8"/>
      <c r="F644" s="8"/>
      <c r="G644" s="8"/>
      <c r="H644" s="9"/>
      <c r="I644" s="9"/>
      <c r="J644" s="9"/>
      <c r="K644" s="8"/>
      <c r="L644" s="10"/>
      <c r="M644" s="19" t="b">
        <f t="shared" si="6"/>
        <v>0</v>
      </c>
      <c r="N644" s="19">
        <f>IF(AND($M644,IF($H644&lt;=DATE(身障定額檢核總表!$F$7,身障定額檢核總表!$F$8,1),1,0)),1,0)</f>
        <v>0</v>
      </c>
      <c r="O644" s="19">
        <f>IF(AND(ISBLANK($I644),$M644),1,IF($E644="1.公保",
IF($I644&gt;DATE(身障定額檢核總表!$F$7,身障定額檢核總表!$F$8,1),1,0),
IF($I644&gt;=DATE(身障定額檢核總表!$F$7,身障定額檢核總表!$F$8,1),1,0)))</f>
        <v>0</v>
      </c>
      <c r="P644" s="19">
        <f>IF(AND($M644,IF($J644&lt;=DATE(身障定額檢核總表!$F$7,身障定額檢核總表!$F$8,1),1,0)),1,0)</f>
        <v>0</v>
      </c>
      <c r="Q644" s="19">
        <f t="shared" si="7"/>
        <v>0</v>
      </c>
      <c r="R644" s="19">
        <f>IF(AND($Q644,OR(IF($G644="3.重度",1,0),IF($G644="4.極重度",1,0)),IF($K644="全時",1,0),IF($L644&gt;=基本工資設定!$B$2,1,0)),1,0)</f>
        <v>0</v>
      </c>
      <c r="S644" s="19">
        <f>IF(AND($Q644,OR(IF($G644="3.重度",1,0),IF($G644="4.極重度",1,0)),IF($K644="全時",1,0),IF(基本工資設定!$B$2&gt;$L644,1,0)),1,0)</f>
        <v>0</v>
      </c>
      <c r="T644" s="19">
        <f>IF(AND($Q644,OR(IF($G644="3.重度",1,0),IF($G644="4.極重度",1,0)),IF($K644="部分工時",1,0),IF($L644&gt;=基本工資設定!$B$2,1,0)),1,0)</f>
        <v>0</v>
      </c>
      <c r="U644" s="19">
        <f>IF(AND($Q644,OR(IF($G644="3.重度",1,0),IF($G644="4.極重度",1,0)),IF($K644="部分工時",1,0),IF(AND(基本工資設定!$B$2&gt;$L644,$L644&gt;=基本工資設定!$B$3),1,0)),1,0)</f>
        <v>0</v>
      </c>
      <c r="V644" s="19">
        <f>IF(AND($Q644,OR(IF($G644="3.重度",1,0),IF($G644="4.極重度",1,0)),IF($K644="部分工時",1,0),IF(基本工資設定!$B$3&gt;$L644,1,0)),1,0)</f>
        <v>0</v>
      </c>
      <c r="W644" s="19">
        <f>IF(AND($Q644,OR(IF($G644="1.輕度",1,0),IF($G644="2.中度",1,0)),IF($K644="全時",1,0),IF($L644&gt;=基本工資設定!$B$2,1,0)),1,0)</f>
        <v>0</v>
      </c>
      <c r="X644" s="19">
        <f>IF(AND($Q644,OR(IF($G644="1.輕度",1,0),IF($G644="2.中度",1,0)),IF($K644="全時",1,0),IF(基本工資設定!$B$2&gt;$L644,1,0)),1,0)</f>
        <v>0</v>
      </c>
      <c r="Y644" s="19">
        <f>IF(AND($Q644,OR(IF($G644="1.輕度",1,0),IF($G644="2.中度",1,0)),IF($K644="部分工時",1,0),IF($L644&gt;=基本工資設定!$B$2,1,0)),1,0)</f>
        <v>0</v>
      </c>
      <c r="Z644" s="19">
        <f>IF(AND($Q644,OR(IF($G644="1.輕度",1,0),IF($G644="2.中度",1,0)),IF($K644="部分工時",1,0),IF(AND(基本工資設定!$B$2&gt;$L644,$L644&gt;=基本工資設定!$B$3),1,0)),1,0)</f>
        <v>0</v>
      </c>
      <c r="AA644" s="19">
        <f>IF(AND($Q644,OR(IF($G644="1.輕度",1,0),IF($G644="2.中度",1,0)),IF($K644="部分工時",1,0),IF(基本工資設定!$B$3&gt;$L644,1,0)),1,0)</f>
        <v>0</v>
      </c>
    </row>
    <row r="645" spans="1:27" ht="14.25">
      <c r="A645" s="19">
        <f t="shared" si="8"/>
        <v>643</v>
      </c>
      <c r="B645" s="8"/>
      <c r="C645" s="8"/>
      <c r="D645" s="9"/>
      <c r="E645" s="8"/>
      <c r="F645" s="8"/>
      <c r="G645" s="8"/>
      <c r="H645" s="9"/>
      <c r="I645" s="9"/>
      <c r="J645" s="9"/>
      <c r="K645" s="8"/>
      <c r="L645" s="10"/>
      <c r="M645" s="19" t="b">
        <f t="shared" si="6"/>
        <v>0</v>
      </c>
      <c r="N645" s="19">
        <f>IF(AND($M645,IF($H645&lt;=DATE(身障定額檢核總表!$F$7,身障定額檢核總表!$F$8,1),1,0)),1,0)</f>
        <v>0</v>
      </c>
      <c r="O645" s="19">
        <f>IF(AND(ISBLANK($I645),$M645),1,IF($E645="1.公保",
IF($I645&gt;DATE(身障定額檢核總表!$F$7,身障定額檢核總表!$F$8,1),1,0),
IF($I645&gt;=DATE(身障定額檢核總表!$F$7,身障定額檢核總表!$F$8,1),1,0)))</f>
        <v>0</v>
      </c>
      <c r="P645" s="19">
        <f>IF(AND($M645,IF($J645&lt;=DATE(身障定額檢核總表!$F$7,身障定額檢核總表!$F$8,1),1,0)),1,0)</f>
        <v>0</v>
      </c>
      <c r="Q645" s="19">
        <f t="shared" si="7"/>
        <v>0</v>
      </c>
      <c r="R645" s="19">
        <f>IF(AND($Q645,OR(IF($G645="3.重度",1,0),IF($G645="4.極重度",1,0)),IF($K645="全時",1,0),IF($L645&gt;=基本工資設定!$B$2,1,0)),1,0)</f>
        <v>0</v>
      </c>
      <c r="S645" s="19">
        <f>IF(AND($Q645,OR(IF($G645="3.重度",1,0),IF($G645="4.極重度",1,0)),IF($K645="全時",1,0),IF(基本工資設定!$B$2&gt;$L645,1,0)),1,0)</f>
        <v>0</v>
      </c>
      <c r="T645" s="19">
        <f>IF(AND($Q645,OR(IF($G645="3.重度",1,0),IF($G645="4.極重度",1,0)),IF($K645="部分工時",1,0),IF($L645&gt;=基本工資設定!$B$2,1,0)),1,0)</f>
        <v>0</v>
      </c>
      <c r="U645" s="19">
        <f>IF(AND($Q645,OR(IF($G645="3.重度",1,0),IF($G645="4.極重度",1,0)),IF($K645="部分工時",1,0),IF(AND(基本工資設定!$B$2&gt;$L645,$L645&gt;=基本工資設定!$B$3),1,0)),1,0)</f>
        <v>0</v>
      </c>
      <c r="V645" s="19">
        <f>IF(AND($Q645,OR(IF($G645="3.重度",1,0),IF($G645="4.極重度",1,0)),IF($K645="部分工時",1,0),IF(基本工資設定!$B$3&gt;$L645,1,0)),1,0)</f>
        <v>0</v>
      </c>
      <c r="W645" s="19">
        <f>IF(AND($Q645,OR(IF($G645="1.輕度",1,0),IF($G645="2.中度",1,0)),IF($K645="全時",1,0),IF($L645&gt;=基本工資設定!$B$2,1,0)),1,0)</f>
        <v>0</v>
      </c>
      <c r="X645" s="19">
        <f>IF(AND($Q645,OR(IF($G645="1.輕度",1,0),IF($G645="2.中度",1,0)),IF($K645="全時",1,0),IF(基本工資設定!$B$2&gt;$L645,1,0)),1,0)</f>
        <v>0</v>
      </c>
      <c r="Y645" s="19">
        <f>IF(AND($Q645,OR(IF($G645="1.輕度",1,0),IF($G645="2.中度",1,0)),IF($K645="部分工時",1,0),IF($L645&gt;=基本工資設定!$B$2,1,0)),1,0)</f>
        <v>0</v>
      </c>
      <c r="Z645" s="19">
        <f>IF(AND($Q645,OR(IF($G645="1.輕度",1,0),IF($G645="2.中度",1,0)),IF($K645="部分工時",1,0),IF(AND(基本工資設定!$B$2&gt;$L645,$L645&gt;=基本工資設定!$B$3),1,0)),1,0)</f>
        <v>0</v>
      </c>
      <c r="AA645" s="19">
        <f>IF(AND($Q645,OR(IF($G645="1.輕度",1,0),IF($G645="2.中度",1,0)),IF($K645="部分工時",1,0),IF(基本工資設定!$B$3&gt;$L645,1,0)),1,0)</f>
        <v>0</v>
      </c>
    </row>
    <row r="646" spans="1:27" ht="14.25">
      <c r="A646" s="19">
        <f t="shared" si="8"/>
        <v>644</v>
      </c>
      <c r="B646" s="8"/>
      <c r="C646" s="8"/>
      <c r="D646" s="9"/>
      <c r="E646" s="8"/>
      <c r="F646" s="8"/>
      <c r="G646" s="8"/>
      <c r="H646" s="9"/>
      <c r="I646" s="9"/>
      <c r="J646" s="9"/>
      <c r="K646" s="8"/>
      <c r="L646" s="10"/>
      <c r="M646" s="19" t="b">
        <f t="shared" si="6"/>
        <v>0</v>
      </c>
      <c r="N646" s="19">
        <f>IF(AND($M646,IF($H646&lt;=DATE(身障定額檢核總表!$F$7,身障定額檢核總表!$F$8,1),1,0)),1,0)</f>
        <v>0</v>
      </c>
      <c r="O646" s="19">
        <f>IF(AND(ISBLANK($I646),$M646),1,IF($E646="1.公保",
IF($I646&gt;DATE(身障定額檢核總表!$F$7,身障定額檢核總表!$F$8,1),1,0),
IF($I646&gt;=DATE(身障定額檢核總表!$F$7,身障定額檢核總表!$F$8,1),1,0)))</f>
        <v>0</v>
      </c>
      <c r="P646" s="19">
        <f>IF(AND($M646,IF($J646&lt;=DATE(身障定額檢核總表!$F$7,身障定額檢核總表!$F$8,1),1,0)),1,0)</f>
        <v>0</v>
      </c>
      <c r="Q646" s="19">
        <f t="shared" si="7"/>
        <v>0</v>
      </c>
      <c r="R646" s="19">
        <f>IF(AND($Q646,OR(IF($G646="3.重度",1,0),IF($G646="4.極重度",1,0)),IF($K646="全時",1,0),IF($L646&gt;=基本工資設定!$B$2,1,0)),1,0)</f>
        <v>0</v>
      </c>
      <c r="S646" s="19">
        <f>IF(AND($Q646,OR(IF($G646="3.重度",1,0),IF($G646="4.極重度",1,0)),IF($K646="全時",1,0),IF(基本工資設定!$B$2&gt;$L646,1,0)),1,0)</f>
        <v>0</v>
      </c>
      <c r="T646" s="19">
        <f>IF(AND($Q646,OR(IF($G646="3.重度",1,0),IF($G646="4.極重度",1,0)),IF($K646="部分工時",1,0),IF($L646&gt;=基本工資設定!$B$2,1,0)),1,0)</f>
        <v>0</v>
      </c>
      <c r="U646" s="19">
        <f>IF(AND($Q646,OR(IF($G646="3.重度",1,0),IF($G646="4.極重度",1,0)),IF($K646="部分工時",1,0),IF(AND(基本工資設定!$B$2&gt;$L646,$L646&gt;=基本工資設定!$B$3),1,0)),1,0)</f>
        <v>0</v>
      </c>
      <c r="V646" s="19">
        <f>IF(AND($Q646,OR(IF($G646="3.重度",1,0),IF($G646="4.極重度",1,0)),IF($K646="部分工時",1,0),IF(基本工資設定!$B$3&gt;$L646,1,0)),1,0)</f>
        <v>0</v>
      </c>
      <c r="W646" s="19">
        <f>IF(AND($Q646,OR(IF($G646="1.輕度",1,0),IF($G646="2.中度",1,0)),IF($K646="全時",1,0),IF($L646&gt;=基本工資設定!$B$2,1,0)),1,0)</f>
        <v>0</v>
      </c>
      <c r="X646" s="19">
        <f>IF(AND($Q646,OR(IF($G646="1.輕度",1,0),IF($G646="2.中度",1,0)),IF($K646="全時",1,0),IF(基本工資設定!$B$2&gt;$L646,1,0)),1,0)</f>
        <v>0</v>
      </c>
      <c r="Y646" s="19">
        <f>IF(AND($Q646,OR(IF($G646="1.輕度",1,0),IF($G646="2.中度",1,0)),IF($K646="部分工時",1,0),IF($L646&gt;=基本工資設定!$B$2,1,0)),1,0)</f>
        <v>0</v>
      </c>
      <c r="Z646" s="19">
        <f>IF(AND($Q646,OR(IF($G646="1.輕度",1,0),IF($G646="2.中度",1,0)),IF($K646="部分工時",1,0),IF(AND(基本工資設定!$B$2&gt;$L646,$L646&gt;=基本工資設定!$B$3),1,0)),1,0)</f>
        <v>0</v>
      </c>
      <c r="AA646" s="19">
        <f>IF(AND($Q646,OR(IF($G646="1.輕度",1,0),IF($G646="2.中度",1,0)),IF($K646="部分工時",1,0),IF(基本工資設定!$B$3&gt;$L646,1,0)),1,0)</f>
        <v>0</v>
      </c>
    </row>
    <row r="647" spans="1:27" ht="14.25">
      <c r="A647" s="19">
        <f t="shared" si="8"/>
        <v>645</v>
      </c>
      <c r="B647" s="8"/>
      <c r="C647" s="8"/>
      <c r="D647" s="9"/>
      <c r="E647" s="8"/>
      <c r="F647" s="8"/>
      <c r="G647" s="8"/>
      <c r="H647" s="9"/>
      <c r="I647" s="9"/>
      <c r="J647" s="9"/>
      <c r="K647" s="8"/>
      <c r="L647" s="10"/>
      <c r="M647" s="19" t="b">
        <f t="shared" si="6"/>
        <v>0</v>
      </c>
      <c r="N647" s="19">
        <f>IF(AND($M647,IF($H647&lt;=DATE(身障定額檢核總表!$F$7,身障定額檢核總表!$F$8,1),1,0)),1,0)</f>
        <v>0</v>
      </c>
      <c r="O647" s="19">
        <f>IF(AND(ISBLANK($I647),$M647),1,IF($E647="1.公保",
IF($I647&gt;DATE(身障定額檢核總表!$F$7,身障定額檢核總表!$F$8,1),1,0),
IF($I647&gt;=DATE(身障定額檢核總表!$F$7,身障定額檢核總表!$F$8,1),1,0)))</f>
        <v>0</v>
      </c>
      <c r="P647" s="19">
        <f>IF(AND($M647,IF($J647&lt;=DATE(身障定額檢核總表!$F$7,身障定額檢核總表!$F$8,1),1,0)),1,0)</f>
        <v>0</v>
      </c>
      <c r="Q647" s="19">
        <f t="shared" si="7"/>
        <v>0</v>
      </c>
      <c r="R647" s="19">
        <f>IF(AND($Q647,OR(IF($G647="3.重度",1,0),IF($G647="4.極重度",1,0)),IF($K647="全時",1,0),IF($L647&gt;=基本工資設定!$B$2,1,0)),1,0)</f>
        <v>0</v>
      </c>
      <c r="S647" s="19">
        <f>IF(AND($Q647,OR(IF($G647="3.重度",1,0),IF($G647="4.極重度",1,0)),IF($K647="全時",1,0),IF(基本工資設定!$B$2&gt;$L647,1,0)),1,0)</f>
        <v>0</v>
      </c>
      <c r="T647" s="19">
        <f>IF(AND($Q647,OR(IF($G647="3.重度",1,0),IF($G647="4.極重度",1,0)),IF($K647="部分工時",1,0),IF($L647&gt;=基本工資設定!$B$2,1,0)),1,0)</f>
        <v>0</v>
      </c>
      <c r="U647" s="19">
        <f>IF(AND($Q647,OR(IF($G647="3.重度",1,0),IF($G647="4.極重度",1,0)),IF($K647="部分工時",1,0),IF(AND(基本工資設定!$B$2&gt;$L647,$L647&gt;=基本工資設定!$B$3),1,0)),1,0)</f>
        <v>0</v>
      </c>
      <c r="V647" s="19">
        <f>IF(AND($Q647,OR(IF($G647="3.重度",1,0),IF($G647="4.極重度",1,0)),IF($K647="部分工時",1,0),IF(基本工資設定!$B$3&gt;$L647,1,0)),1,0)</f>
        <v>0</v>
      </c>
      <c r="W647" s="19">
        <f>IF(AND($Q647,OR(IF($G647="1.輕度",1,0),IF($G647="2.中度",1,0)),IF($K647="全時",1,0),IF($L647&gt;=基本工資設定!$B$2,1,0)),1,0)</f>
        <v>0</v>
      </c>
      <c r="X647" s="19">
        <f>IF(AND($Q647,OR(IF($G647="1.輕度",1,0),IF($G647="2.中度",1,0)),IF($K647="全時",1,0),IF(基本工資設定!$B$2&gt;$L647,1,0)),1,0)</f>
        <v>0</v>
      </c>
      <c r="Y647" s="19">
        <f>IF(AND($Q647,OR(IF($G647="1.輕度",1,0),IF($G647="2.中度",1,0)),IF($K647="部分工時",1,0),IF($L647&gt;=基本工資設定!$B$2,1,0)),1,0)</f>
        <v>0</v>
      </c>
      <c r="Z647" s="19">
        <f>IF(AND($Q647,OR(IF($G647="1.輕度",1,0),IF($G647="2.中度",1,0)),IF($K647="部分工時",1,0),IF(AND(基本工資設定!$B$2&gt;$L647,$L647&gt;=基本工資設定!$B$3),1,0)),1,0)</f>
        <v>0</v>
      </c>
      <c r="AA647" s="19">
        <f>IF(AND($Q647,OR(IF($G647="1.輕度",1,0),IF($G647="2.中度",1,0)),IF($K647="部分工時",1,0),IF(基本工資設定!$B$3&gt;$L647,1,0)),1,0)</f>
        <v>0</v>
      </c>
    </row>
    <row r="648" spans="1:27" ht="14.25">
      <c r="A648" s="19">
        <f t="shared" si="8"/>
        <v>646</v>
      </c>
      <c r="B648" s="8"/>
      <c r="C648" s="8"/>
      <c r="D648" s="9"/>
      <c r="E648" s="8"/>
      <c r="F648" s="8"/>
      <c r="G648" s="8"/>
      <c r="H648" s="9"/>
      <c r="I648" s="9"/>
      <c r="J648" s="9"/>
      <c r="K648" s="8"/>
      <c r="L648" s="10"/>
      <c r="M648" s="19" t="b">
        <f t="shared" si="6"/>
        <v>0</v>
      </c>
      <c r="N648" s="19">
        <f>IF(AND($M648,IF($H648&lt;=DATE(身障定額檢核總表!$F$7,身障定額檢核總表!$F$8,1),1,0)),1,0)</f>
        <v>0</v>
      </c>
      <c r="O648" s="19">
        <f>IF(AND(ISBLANK($I648),$M648),1,IF($E648="1.公保",
IF($I648&gt;DATE(身障定額檢核總表!$F$7,身障定額檢核總表!$F$8,1),1,0),
IF($I648&gt;=DATE(身障定額檢核總表!$F$7,身障定額檢核總表!$F$8,1),1,0)))</f>
        <v>0</v>
      </c>
      <c r="P648" s="19">
        <f>IF(AND($M648,IF($J648&lt;=DATE(身障定額檢核總表!$F$7,身障定額檢核總表!$F$8,1),1,0)),1,0)</f>
        <v>0</v>
      </c>
      <c r="Q648" s="19">
        <f t="shared" si="7"/>
        <v>0</v>
      </c>
      <c r="R648" s="19">
        <f>IF(AND($Q648,OR(IF($G648="3.重度",1,0),IF($G648="4.極重度",1,0)),IF($K648="全時",1,0),IF($L648&gt;=基本工資設定!$B$2,1,0)),1,0)</f>
        <v>0</v>
      </c>
      <c r="S648" s="19">
        <f>IF(AND($Q648,OR(IF($G648="3.重度",1,0),IF($G648="4.極重度",1,0)),IF($K648="全時",1,0),IF(基本工資設定!$B$2&gt;$L648,1,0)),1,0)</f>
        <v>0</v>
      </c>
      <c r="T648" s="19">
        <f>IF(AND($Q648,OR(IF($G648="3.重度",1,0),IF($G648="4.極重度",1,0)),IF($K648="部分工時",1,0),IF($L648&gt;=基本工資設定!$B$2,1,0)),1,0)</f>
        <v>0</v>
      </c>
      <c r="U648" s="19">
        <f>IF(AND($Q648,OR(IF($G648="3.重度",1,0),IF($G648="4.極重度",1,0)),IF($K648="部分工時",1,0),IF(AND(基本工資設定!$B$2&gt;$L648,$L648&gt;=基本工資設定!$B$3),1,0)),1,0)</f>
        <v>0</v>
      </c>
      <c r="V648" s="19">
        <f>IF(AND($Q648,OR(IF($G648="3.重度",1,0),IF($G648="4.極重度",1,0)),IF($K648="部分工時",1,0),IF(基本工資設定!$B$3&gt;$L648,1,0)),1,0)</f>
        <v>0</v>
      </c>
      <c r="W648" s="19">
        <f>IF(AND($Q648,OR(IF($G648="1.輕度",1,0),IF($G648="2.中度",1,0)),IF($K648="全時",1,0),IF($L648&gt;=基本工資設定!$B$2,1,0)),1,0)</f>
        <v>0</v>
      </c>
      <c r="X648" s="19">
        <f>IF(AND($Q648,OR(IF($G648="1.輕度",1,0),IF($G648="2.中度",1,0)),IF($K648="全時",1,0),IF(基本工資設定!$B$2&gt;$L648,1,0)),1,0)</f>
        <v>0</v>
      </c>
      <c r="Y648" s="19">
        <f>IF(AND($Q648,OR(IF($G648="1.輕度",1,0),IF($G648="2.中度",1,0)),IF($K648="部分工時",1,0),IF($L648&gt;=基本工資設定!$B$2,1,0)),1,0)</f>
        <v>0</v>
      </c>
      <c r="Z648" s="19">
        <f>IF(AND($Q648,OR(IF($G648="1.輕度",1,0),IF($G648="2.中度",1,0)),IF($K648="部分工時",1,0),IF(AND(基本工資設定!$B$2&gt;$L648,$L648&gt;=基本工資設定!$B$3),1,0)),1,0)</f>
        <v>0</v>
      </c>
      <c r="AA648" s="19">
        <f>IF(AND($Q648,OR(IF($G648="1.輕度",1,0),IF($G648="2.中度",1,0)),IF($K648="部分工時",1,0),IF(基本工資設定!$B$3&gt;$L648,1,0)),1,0)</f>
        <v>0</v>
      </c>
    </row>
    <row r="649" spans="1:27" ht="14.25">
      <c r="A649" s="19">
        <f t="shared" si="8"/>
        <v>647</v>
      </c>
      <c r="B649" s="8"/>
      <c r="C649" s="8"/>
      <c r="D649" s="9"/>
      <c r="E649" s="8"/>
      <c r="F649" s="8"/>
      <c r="G649" s="8"/>
      <c r="H649" s="9"/>
      <c r="I649" s="9"/>
      <c r="J649" s="9"/>
      <c r="K649" s="8"/>
      <c r="L649" s="10"/>
      <c r="M649" s="19" t="b">
        <f t="shared" si="6"/>
        <v>0</v>
      </c>
      <c r="N649" s="19">
        <f>IF(AND($M649,IF($H649&lt;=DATE(身障定額檢核總表!$F$7,身障定額檢核總表!$F$8,1),1,0)),1,0)</f>
        <v>0</v>
      </c>
      <c r="O649" s="19">
        <f>IF(AND(ISBLANK($I649),$M649),1,IF($E649="1.公保",
IF($I649&gt;DATE(身障定額檢核總表!$F$7,身障定額檢核總表!$F$8,1),1,0),
IF($I649&gt;=DATE(身障定額檢核總表!$F$7,身障定額檢核總表!$F$8,1),1,0)))</f>
        <v>0</v>
      </c>
      <c r="P649" s="19">
        <f>IF(AND($M649,IF($J649&lt;=DATE(身障定額檢核總表!$F$7,身障定額檢核總表!$F$8,1),1,0)),1,0)</f>
        <v>0</v>
      </c>
      <c r="Q649" s="19">
        <f t="shared" si="7"/>
        <v>0</v>
      </c>
      <c r="R649" s="19">
        <f>IF(AND($Q649,OR(IF($G649="3.重度",1,0),IF($G649="4.極重度",1,0)),IF($K649="全時",1,0),IF($L649&gt;=基本工資設定!$B$2,1,0)),1,0)</f>
        <v>0</v>
      </c>
      <c r="S649" s="19">
        <f>IF(AND($Q649,OR(IF($G649="3.重度",1,0),IF($G649="4.極重度",1,0)),IF($K649="全時",1,0),IF(基本工資設定!$B$2&gt;$L649,1,0)),1,0)</f>
        <v>0</v>
      </c>
      <c r="T649" s="19">
        <f>IF(AND($Q649,OR(IF($G649="3.重度",1,0),IF($G649="4.極重度",1,0)),IF($K649="部分工時",1,0),IF($L649&gt;=基本工資設定!$B$2,1,0)),1,0)</f>
        <v>0</v>
      </c>
      <c r="U649" s="19">
        <f>IF(AND($Q649,OR(IF($G649="3.重度",1,0),IF($G649="4.極重度",1,0)),IF($K649="部分工時",1,0),IF(AND(基本工資設定!$B$2&gt;$L649,$L649&gt;=基本工資設定!$B$3),1,0)),1,0)</f>
        <v>0</v>
      </c>
      <c r="V649" s="19">
        <f>IF(AND($Q649,OR(IF($G649="3.重度",1,0),IF($G649="4.極重度",1,0)),IF($K649="部分工時",1,0),IF(基本工資設定!$B$3&gt;$L649,1,0)),1,0)</f>
        <v>0</v>
      </c>
      <c r="W649" s="19">
        <f>IF(AND($Q649,OR(IF($G649="1.輕度",1,0),IF($G649="2.中度",1,0)),IF($K649="全時",1,0),IF($L649&gt;=基本工資設定!$B$2,1,0)),1,0)</f>
        <v>0</v>
      </c>
      <c r="X649" s="19">
        <f>IF(AND($Q649,OR(IF($G649="1.輕度",1,0),IF($G649="2.中度",1,0)),IF($K649="全時",1,0),IF(基本工資設定!$B$2&gt;$L649,1,0)),1,0)</f>
        <v>0</v>
      </c>
      <c r="Y649" s="19">
        <f>IF(AND($Q649,OR(IF($G649="1.輕度",1,0),IF($G649="2.中度",1,0)),IF($K649="部分工時",1,0),IF($L649&gt;=基本工資設定!$B$2,1,0)),1,0)</f>
        <v>0</v>
      </c>
      <c r="Z649" s="19">
        <f>IF(AND($Q649,OR(IF($G649="1.輕度",1,0),IF($G649="2.中度",1,0)),IF($K649="部分工時",1,0),IF(AND(基本工資設定!$B$2&gt;$L649,$L649&gt;=基本工資設定!$B$3),1,0)),1,0)</f>
        <v>0</v>
      </c>
      <c r="AA649" s="19">
        <f>IF(AND($Q649,OR(IF($G649="1.輕度",1,0),IF($G649="2.中度",1,0)),IF($K649="部分工時",1,0),IF(基本工資設定!$B$3&gt;$L649,1,0)),1,0)</f>
        <v>0</v>
      </c>
    </row>
    <row r="650" spans="1:27" ht="14.25">
      <c r="A650" s="19">
        <f t="shared" si="8"/>
        <v>648</v>
      </c>
      <c r="B650" s="8"/>
      <c r="C650" s="8"/>
      <c r="D650" s="9"/>
      <c r="E650" s="8"/>
      <c r="F650" s="8"/>
      <c r="G650" s="8"/>
      <c r="H650" s="9"/>
      <c r="I650" s="9"/>
      <c r="J650" s="9"/>
      <c r="K650" s="8"/>
      <c r="L650" s="10"/>
      <c r="M650" s="19" t="b">
        <f t="shared" si="6"/>
        <v>0</v>
      </c>
      <c r="N650" s="19">
        <f>IF(AND($M650,IF($H650&lt;=DATE(身障定額檢核總表!$F$7,身障定額檢核總表!$F$8,1),1,0)),1,0)</f>
        <v>0</v>
      </c>
      <c r="O650" s="19">
        <f>IF(AND(ISBLANK($I650),$M650),1,IF($E650="1.公保",
IF($I650&gt;DATE(身障定額檢核總表!$F$7,身障定額檢核總表!$F$8,1),1,0),
IF($I650&gt;=DATE(身障定額檢核總表!$F$7,身障定額檢核總表!$F$8,1),1,0)))</f>
        <v>0</v>
      </c>
      <c r="P650" s="19">
        <f>IF(AND($M650,IF($J650&lt;=DATE(身障定額檢核總表!$F$7,身障定額檢核總表!$F$8,1),1,0)),1,0)</f>
        <v>0</v>
      </c>
      <c r="Q650" s="19">
        <f t="shared" si="7"/>
        <v>0</v>
      </c>
      <c r="R650" s="19">
        <f>IF(AND($Q650,OR(IF($G650="3.重度",1,0),IF($G650="4.極重度",1,0)),IF($K650="全時",1,0),IF($L650&gt;=基本工資設定!$B$2,1,0)),1,0)</f>
        <v>0</v>
      </c>
      <c r="S650" s="19">
        <f>IF(AND($Q650,OR(IF($G650="3.重度",1,0),IF($G650="4.極重度",1,0)),IF($K650="全時",1,0),IF(基本工資設定!$B$2&gt;$L650,1,0)),1,0)</f>
        <v>0</v>
      </c>
      <c r="T650" s="19">
        <f>IF(AND($Q650,OR(IF($G650="3.重度",1,0),IF($G650="4.極重度",1,0)),IF($K650="部分工時",1,0),IF($L650&gt;=基本工資設定!$B$2,1,0)),1,0)</f>
        <v>0</v>
      </c>
      <c r="U650" s="19">
        <f>IF(AND($Q650,OR(IF($G650="3.重度",1,0),IF($G650="4.極重度",1,0)),IF($K650="部分工時",1,0),IF(AND(基本工資設定!$B$2&gt;$L650,$L650&gt;=基本工資設定!$B$3),1,0)),1,0)</f>
        <v>0</v>
      </c>
      <c r="V650" s="19">
        <f>IF(AND($Q650,OR(IF($G650="3.重度",1,0),IF($G650="4.極重度",1,0)),IF($K650="部分工時",1,0),IF(基本工資設定!$B$3&gt;$L650,1,0)),1,0)</f>
        <v>0</v>
      </c>
      <c r="W650" s="19">
        <f>IF(AND($Q650,OR(IF($G650="1.輕度",1,0),IF($G650="2.中度",1,0)),IF($K650="全時",1,0),IF($L650&gt;=基本工資設定!$B$2,1,0)),1,0)</f>
        <v>0</v>
      </c>
      <c r="X650" s="19">
        <f>IF(AND($Q650,OR(IF($G650="1.輕度",1,0),IF($G650="2.中度",1,0)),IF($K650="全時",1,0),IF(基本工資設定!$B$2&gt;$L650,1,0)),1,0)</f>
        <v>0</v>
      </c>
      <c r="Y650" s="19">
        <f>IF(AND($Q650,OR(IF($G650="1.輕度",1,0),IF($G650="2.中度",1,0)),IF($K650="部分工時",1,0),IF($L650&gt;=基本工資設定!$B$2,1,0)),1,0)</f>
        <v>0</v>
      </c>
      <c r="Z650" s="19">
        <f>IF(AND($Q650,OR(IF($G650="1.輕度",1,0),IF($G650="2.中度",1,0)),IF($K650="部分工時",1,0),IF(AND(基本工資設定!$B$2&gt;$L650,$L650&gt;=基本工資設定!$B$3),1,0)),1,0)</f>
        <v>0</v>
      </c>
      <c r="AA650" s="19">
        <f>IF(AND($Q650,OR(IF($G650="1.輕度",1,0),IF($G650="2.中度",1,0)),IF($K650="部分工時",1,0),IF(基本工資設定!$B$3&gt;$L650,1,0)),1,0)</f>
        <v>0</v>
      </c>
    </row>
    <row r="651" spans="1:27" ht="14.25">
      <c r="A651" s="19">
        <f t="shared" si="8"/>
        <v>649</v>
      </c>
      <c r="B651" s="8"/>
      <c r="C651" s="8"/>
      <c r="D651" s="9"/>
      <c r="E651" s="8"/>
      <c r="F651" s="8"/>
      <c r="G651" s="8"/>
      <c r="H651" s="9"/>
      <c r="I651" s="9"/>
      <c r="J651" s="9"/>
      <c r="K651" s="8"/>
      <c r="L651" s="10"/>
      <c r="M651" s="19" t="b">
        <f t="shared" si="6"/>
        <v>0</v>
      </c>
      <c r="N651" s="19">
        <f>IF(AND($M651,IF($H651&lt;=DATE(身障定額檢核總表!$F$7,身障定額檢核總表!$F$8,1),1,0)),1,0)</f>
        <v>0</v>
      </c>
      <c r="O651" s="19">
        <f>IF(AND(ISBLANK($I651),$M651),1,IF($E651="1.公保",
IF($I651&gt;DATE(身障定額檢核總表!$F$7,身障定額檢核總表!$F$8,1),1,0),
IF($I651&gt;=DATE(身障定額檢核總表!$F$7,身障定額檢核總表!$F$8,1),1,0)))</f>
        <v>0</v>
      </c>
      <c r="P651" s="19">
        <f>IF(AND($M651,IF($J651&lt;=DATE(身障定額檢核總表!$F$7,身障定額檢核總表!$F$8,1),1,0)),1,0)</f>
        <v>0</v>
      </c>
      <c r="Q651" s="19">
        <f t="shared" si="7"/>
        <v>0</v>
      </c>
      <c r="R651" s="19">
        <f>IF(AND($Q651,OR(IF($G651="3.重度",1,0),IF($G651="4.極重度",1,0)),IF($K651="全時",1,0),IF($L651&gt;=基本工資設定!$B$2,1,0)),1,0)</f>
        <v>0</v>
      </c>
      <c r="S651" s="19">
        <f>IF(AND($Q651,OR(IF($G651="3.重度",1,0),IF($G651="4.極重度",1,0)),IF($K651="全時",1,0),IF(基本工資設定!$B$2&gt;$L651,1,0)),1,0)</f>
        <v>0</v>
      </c>
      <c r="T651" s="19">
        <f>IF(AND($Q651,OR(IF($G651="3.重度",1,0),IF($G651="4.極重度",1,0)),IF($K651="部分工時",1,0),IF($L651&gt;=基本工資設定!$B$2,1,0)),1,0)</f>
        <v>0</v>
      </c>
      <c r="U651" s="19">
        <f>IF(AND($Q651,OR(IF($G651="3.重度",1,0),IF($G651="4.極重度",1,0)),IF($K651="部分工時",1,0),IF(AND(基本工資設定!$B$2&gt;$L651,$L651&gt;=基本工資設定!$B$3),1,0)),1,0)</f>
        <v>0</v>
      </c>
      <c r="V651" s="19">
        <f>IF(AND($Q651,OR(IF($G651="3.重度",1,0),IF($G651="4.極重度",1,0)),IF($K651="部分工時",1,0),IF(基本工資設定!$B$3&gt;$L651,1,0)),1,0)</f>
        <v>0</v>
      </c>
      <c r="W651" s="19">
        <f>IF(AND($Q651,OR(IF($G651="1.輕度",1,0),IF($G651="2.中度",1,0)),IF($K651="全時",1,0),IF($L651&gt;=基本工資設定!$B$2,1,0)),1,0)</f>
        <v>0</v>
      </c>
      <c r="X651" s="19">
        <f>IF(AND($Q651,OR(IF($G651="1.輕度",1,0),IF($G651="2.中度",1,0)),IF($K651="全時",1,0),IF(基本工資設定!$B$2&gt;$L651,1,0)),1,0)</f>
        <v>0</v>
      </c>
      <c r="Y651" s="19">
        <f>IF(AND($Q651,OR(IF($G651="1.輕度",1,0),IF($G651="2.中度",1,0)),IF($K651="部分工時",1,0),IF($L651&gt;=基本工資設定!$B$2,1,0)),1,0)</f>
        <v>0</v>
      </c>
      <c r="Z651" s="19">
        <f>IF(AND($Q651,OR(IF($G651="1.輕度",1,0),IF($G651="2.中度",1,0)),IF($K651="部分工時",1,0),IF(AND(基本工資設定!$B$2&gt;$L651,$L651&gt;=基本工資設定!$B$3),1,0)),1,0)</f>
        <v>0</v>
      </c>
      <c r="AA651" s="19">
        <f>IF(AND($Q651,OR(IF($G651="1.輕度",1,0),IF($G651="2.中度",1,0)),IF($K651="部分工時",1,0),IF(基本工資設定!$B$3&gt;$L651,1,0)),1,0)</f>
        <v>0</v>
      </c>
    </row>
    <row r="652" spans="1:27" ht="14.25">
      <c r="A652" s="19">
        <f t="shared" si="8"/>
        <v>650</v>
      </c>
      <c r="B652" s="8"/>
      <c r="C652" s="8"/>
      <c r="D652" s="9"/>
      <c r="E652" s="8"/>
      <c r="F652" s="8"/>
      <c r="G652" s="8"/>
      <c r="H652" s="9"/>
      <c r="I652" s="9"/>
      <c r="J652" s="9"/>
      <c r="K652" s="8"/>
      <c r="L652" s="10"/>
      <c r="M652" s="19" t="b">
        <f t="shared" si="6"/>
        <v>0</v>
      </c>
      <c r="N652" s="19">
        <f>IF(AND($M652,IF($H652&lt;=DATE(身障定額檢核總表!$F$7,身障定額檢核總表!$F$8,1),1,0)),1,0)</f>
        <v>0</v>
      </c>
      <c r="O652" s="19">
        <f>IF(AND(ISBLANK($I652),$M652),1,IF($E652="1.公保",
IF($I652&gt;DATE(身障定額檢核總表!$F$7,身障定額檢核總表!$F$8,1),1,0),
IF($I652&gt;=DATE(身障定額檢核總表!$F$7,身障定額檢核總表!$F$8,1),1,0)))</f>
        <v>0</v>
      </c>
      <c r="P652" s="19">
        <f>IF(AND($M652,IF($J652&lt;=DATE(身障定額檢核總表!$F$7,身障定額檢核總表!$F$8,1),1,0)),1,0)</f>
        <v>0</v>
      </c>
      <c r="Q652" s="19">
        <f t="shared" si="7"/>
        <v>0</v>
      </c>
      <c r="R652" s="19">
        <f>IF(AND($Q652,OR(IF($G652="3.重度",1,0),IF($G652="4.極重度",1,0)),IF($K652="全時",1,0),IF($L652&gt;=基本工資設定!$B$2,1,0)),1,0)</f>
        <v>0</v>
      </c>
      <c r="S652" s="19">
        <f>IF(AND($Q652,OR(IF($G652="3.重度",1,0),IF($G652="4.極重度",1,0)),IF($K652="全時",1,0),IF(基本工資設定!$B$2&gt;$L652,1,0)),1,0)</f>
        <v>0</v>
      </c>
      <c r="T652" s="19">
        <f>IF(AND($Q652,OR(IF($G652="3.重度",1,0),IF($G652="4.極重度",1,0)),IF($K652="部分工時",1,0),IF($L652&gt;=基本工資設定!$B$2,1,0)),1,0)</f>
        <v>0</v>
      </c>
      <c r="U652" s="19">
        <f>IF(AND($Q652,OR(IF($G652="3.重度",1,0),IF($G652="4.極重度",1,0)),IF($K652="部分工時",1,0),IF(AND(基本工資設定!$B$2&gt;$L652,$L652&gt;=基本工資設定!$B$3),1,0)),1,0)</f>
        <v>0</v>
      </c>
      <c r="V652" s="19">
        <f>IF(AND($Q652,OR(IF($G652="3.重度",1,0),IF($G652="4.極重度",1,0)),IF($K652="部分工時",1,0),IF(基本工資設定!$B$3&gt;$L652,1,0)),1,0)</f>
        <v>0</v>
      </c>
      <c r="W652" s="19">
        <f>IF(AND($Q652,OR(IF($G652="1.輕度",1,0),IF($G652="2.中度",1,0)),IF($K652="全時",1,0),IF($L652&gt;=基本工資設定!$B$2,1,0)),1,0)</f>
        <v>0</v>
      </c>
      <c r="X652" s="19">
        <f>IF(AND($Q652,OR(IF($G652="1.輕度",1,0),IF($G652="2.中度",1,0)),IF($K652="全時",1,0),IF(基本工資設定!$B$2&gt;$L652,1,0)),1,0)</f>
        <v>0</v>
      </c>
      <c r="Y652" s="19">
        <f>IF(AND($Q652,OR(IF($G652="1.輕度",1,0),IF($G652="2.中度",1,0)),IF($K652="部分工時",1,0),IF($L652&gt;=基本工資設定!$B$2,1,0)),1,0)</f>
        <v>0</v>
      </c>
      <c r="Z652" s="19">
        <f>IF(AND($Q652,OR(IF($G652="1.輕度",1,0),IF($G652="2.中度",1,0)),IF($K652="部分工時",1,0),IF(AND(基本工資設定!$B$2&gt;$L652,$L652&gt;=基本工資設定!$B$3),1,0)),1,0)</f>
        <v>0</v>
      </c>
      <c r="AA652" s="19">
        <f>IF(AND($Q652,OR(IF($G652="1.輕度",1,0),IF($G652="2.中度",1,0)),IF($K652="部分工時",1,0),IF(基本工資設定!$B$3&gt;$L652,1,0)),1,0)</f>
        <v>0</v>
      </c>
    </row>
    <row r="653" spans="1:27" ht="14.25">
      <c r="A653" s="19">
        <f t="shared" si="8"/>
        <v>651</v>
      </c>
      <c r="B653" s="8"/>
      <c r="C653" s="8"/>
      <c r="D653" s="9"/>
      <c r="E653" s="8"/>
      <c r="F653" s="8"/>
      <c r="G653" s="8"/>
      <c r="H653" s="9"/>
      <c r="I653" s="9"/>
      <c r="J653" s="9"/>
      <c r="K653" s="8"/>
      <c r="L653" s="10"/>
      <c r="M653" s="19" t="b">
        <f t="shared" si="6"/>
        <v>0</v>
      </c>
      <c r="N653" s="19">
        <f>IF(AND($M653,IF($H653&lt;=DATE(身障定額檢核總表!$F$7,身障定額檢核總表!$F$8,1),1,0)),1,0)</f>
        <v>0</v>
      </c>
      <c r="O653" s="19">
        <f>IF(AND(ISBLANK($I653),$M653),1,IF($E653="1.公保",
IF($I653&gt;DATE(身障定額檢核總表!$F$7,身障定額檢核總表!$F$8,1),1,0),
IF($I653&gt;=DATE(身障定額檢核總表!$F$7,身障定額檢核總表!$F$8,1),1,0)))</f>
        <v>0</v>
      </c>
      <c r="P653" s="19">
        <f>IF(AND($M653,IF($J653&lt;=DATE(身障定額檢核總表!$F$7,身障定額檢核總表!$F$8,1),1,0)),1,0)</f>
        <v>0</v>
      </c>
      <c r="Q653" s="19">
        <f t="shared" si="7"/>
        <v>0</v>
      </c>
      <c r="R653" s="19">
        <f>IF(AND($Q653,OR(IF($G653="3.重度",1,0),IF($G653="4.極重度",1,0)),IF($K653="全時",1,0),IF($L653&gt;=基本工資設定!$B$2,1,0)),1,0)</f>
        <v>0</v>
      </c>
      <c r="S653" s="19">
        <f>IF(AND($Q653,OR(IF($G653="3.重度",1,0),IF($G653="4.極重度",1,0)),IF($K653="全時",1,0),IF(基本工資設定!$B$2&gt;$L653,1,0)),1,0)</f>
        <v>0</v>
      </c>
      <c r="T653" s="19">
        <f>IF(AND($Q653,OR(IF($G653="3.重度",1,0),IF($G653="4.極重度",1,0)),IF($K653="部分工時",1,0),IF($L653&gt;=基本工資設定!$B$2,1,0)),1,0)</f>
        <v>0</v>
      </c>
      <c r="U653" s="19">
        <f>IF(AND($Q653,OR(IF($G653="3.重度",1,0),IF($G653="4.極重度",1,0)),IF($K653="部分工時",1,0),IF(AND(基本工資設定!$B$2&gt;$L653,$L653&gt;=基本工資設定!$B$3),1,0)),1,0)</f>
        <v>0</v>
      </c>
      <c r="V653" s="19">
        <f>IF(AND($Q653,OR(IF($G653="3.重度",1,0),IF($G653="4.極重度",1,0)),IF($K653="部分工時",1,0),IF(基本工資設定!$B$3&gt;$L653,1,0)),1,0)</f>
        <v>0</v>
      </c>
      <c r="W653" s="19">
        <f>IF(AND($Q653,OR(IF($G653="1.輕度",1,0),IF($G653="2.中度",1,0)),IF($K653="全時",1,0),IF($L653&gt;=基本工資設定!$B$2,1,0)),1,0)</f>
        <v>0</v>
      </c>
      <c r="X653" s="19">
        <f>IF(AND($Q653,OR(IF($G653="1.輕度",1,0),IF($G653="2.中度",1,0)),IF($K653="全時",1,0),IF(基本工資設定!$B$2&gt;$L653,1,0)),1,0)</f>
        <v>0</v>
      </c>
      <c r="Y653" s="19">
        <f>IF(AND($Q653,OR(IF($G653="1.輕度",1,0),IF($G653="2.中度",1,0)),IF($K653="部分工時",1,0),IF($L653&gt;=基本工資設定!$B$2,1,0)),1,0)</f>
        <v>0</v>
      </c>
      <c r="Z653" s="19">
        <f>IF(AND($Q653,OR(IF($G653="1.輕度",1,0),IF($G653="2.中度",1,0)),IF($K653="部分工時",1,0),IF(AND(基本工資設定!$B$2&gt;$L653,$L653&gt;=基本工資設定!$B$3),1,0)),1,0)</f>
        <v>0</v>
      </c>
      <c r="AA653" s="19">
        <f>IF(AND($Q653,OR(IF($G653="1.輕度",1,0),IF($G653="2.中度",1,0)),IF($K653="部分工時",1,0),IF(基本工資設定!$B$3&gt;$L653,1,0)),1,0)</f>
        <v>0</v>
      </c>
    </row>
    <row r="654" spans="1:27" ht="14.25">
      <c r="A654" s="19">
        <f t="shared" si="8"/>
        <v>652</v>
      </c>
      <c r="B654" s="8"/>
      <c r="C654" s="8"/>
      <c r="D654" s="9"/>
      <c r="E654" s="8"/>
      <c r="F654" s="8"/>
      <c r="G654" s="8"/>
      <c r="H654" s="9"/>
      <c r="I654" s="9"/>
      <c r="J654" s="9"/>
      <c r="K654" s="8"/>
      <c r="L654" s="10"/>
      <c r="M654" s="19" t="b">
        <f t="shared" si="6"/>
        <v>0</v>
      </c>
      <c r="N654" s="19">
        <f>IF(AND($M654,IF($H654&lt;=DATE(身障定額檢核總表!$F$7,身障定額檢核總表!$F$8,1),1,0)),1,0)</f>
        <v>0</v>
      </c>
      <c r="O654" s="19">
        <f>IF(AND(ISBLANK($I654),$M654),1,IF($E654="1.公保",
IF($I654&gt;DATE(身障定額檢核總表!$F$7,身障定額檢核總表!$F$8,1),1,0),
IF($I654&gt;=DATE(身障定額檢核總表!$F$7,身障定額檢核總表!$F$8,1),1,0)))</f>
        <v>0</v>
      </c>
      <c r="P654" s="19">
        <f>IF(AND($M654,IF($J654&lt;=DATE(身障定額檢核總表!$F$7,身障定額檢核總表!$F$8,1),1,0)),1,0)</f>
        <v>0</v>
      </c>
      <c r="Q654" s="19">
        <f t="shared" si="7"/>
        <v>0</v>
      </c>
      <c r="R654" s="19">
        <f>IF(AND($Q654,OR(IF($G654="3.重度",1,0),IF($G654="4.極重度",1,0)),IF($K654="全時",1,0),IF($L654&gt;=基本工資設定!$B$2,1,0)),1,0)</f>
        <v>0</v>
      </c>
      <c r="S654" s="19">
        <f>IF(AND($Q654,OR(IF($G654="3.重度",1,0),IF($G654="4.極重度",1,0)),IF($K654="全時",1,0),IF(基本工資設定!$B$2&gt;$L654,1,0)),1,0)</f>
        <v>0</v>
      </c>
      <c r="T654" s="19">
        <f>IF(AND($Q654,OR(IF($G654="3.重度",1,0),IF($G654="4.極重度",1,0)),IF($K654="部分工時",1,0),IF($L654&gt;=基本工資設定!$B$2,1,0)),1,0)</f>
        <v>0</v>
      </c>
      <c r="U654" s="19">
        <f>IF(AND($Q654,OR(IF($G654="3.重度",1,0),IF($G654="4.極重度",1,0)),IF($K654="部分工時",1,0),IF(AND(基本工資設定!$B$2&gt;$L654,$L654&gt;=基本工資設定!$B$3),1,0)),1,0)</f>
        <v>0</v>
      </c>
      <c r="V654" s="19">
        <f>IF(AND($Q654,OR(IF($G654="3.重度",1,0),IF($G654="4.極重度",1,0)),IF($K654="部分工時",1,0),IF(基本工資設定!$B$3&gt;$L654,1,0)),1,0)</f>
        <v>0</v>
      </c>
      <c r="W654" s="19">
        <f>IF(AND($Q654,OR(IF($G654="1.輕度",1,0),IF($G654="2.中度",1,0)),IF($K654="全時",1,0),IF($L654&gt;=基本工資設定!$B$2,1,0)),1,0)</f>
        <v>0</v>
      </c>
      <c r="X654" s="19">
        <f>IF(AND($Q654,OR(IF($G654="1.輕度",1,0),IF($G654="2.中度",1,0)),IF($K654="全時",1,0),IF(基本工資設定!$B$2&gt;$L654,1,0)),1,0)</f>
        <v>0</v>
      </c>
      <c r="Y654" s="19">
        <f>IF(AND($Q654,OR(IF($G654="1.輕度",1,0),IF($G654="2.中度",1,0)),IF($K654="部分工時",1,0),IF($L654&gt;=基本工資設定!$B$2,1,0)),1,0)</f>
        <v>0</v>
      </c>
      <c r="Z654" s="19">
        <f>IF(AND($Q654,OR(IF($G654="1.輕度",1,0),IF($G654="2.中度",1,0)),IF($K654="部分工時",1,0),IF(AND(基本工資設定!$B$2&gt;$L654,$L654&gt;=基本工資設定!$B$3),1,0)),1,0)</f>
        <v>0</v>
      </c>
      <c r="AA654" s="19">
        <f>IF(AND($Q654,OR(IF($G654="1.輕度",1,0),IF($G654="2.中度",1,0)),IF($K654="部分工時",1,0),IF(基本工資設定!$B$3&gt;$L654,1,0)),1,0)</f>
        <v>0</v>
      </c>
    </row>
    <row r="655" spans="1:27" ht="14.25">
      <c r="A655" s="19">
        <f t="shared" si="8"/>
        <v>653</v>
      </c>
      <c r="B655" s="8"/>
      <c r="C655" s="8"/>
      <c r="D655" s="9"/>
      <c r="E655" s="8"/>
      <c r="F655" s="8"/>
      <c r="G655" s="8"/>
      <c r="H655" s="9"/>
      <c r="I655" s="9"/>
      <c r="J655" s="9"/>
      <c r="K655" s="8"/>
      <c r="L655" s="10"/>
      <c r="M655" s="19" t="b">
        <f t="shared" si="6"/>
        <v>0</v>
      </c>
      <c r="N655" s="19">
        <f>IF(AND($M655,IF($H655&lt;=DATE(身障定額檢核總表!$F$7,身障定額檢核總表!$F$8,1),1,0)),1,0)</f>
        <v>0</v>
      </c>
      <c r="O655" s="19">
        <f>IF(AND(ISBLANK($I655),$M655),1,IF($E655="1.公保",
IF($I655&gt;DATE(身障定額檢核總表!$F$7,身障定額檢核總表!$F$8,1),1,0),
IF($I655&gt;=DATE(身障定額檢核總表!$F$7,身障定額檢核總表!$F$8,1),1,0)))</f>
        <v>0</v>
      </c>
      <c r="P655" s="19">
        <f>IF(AND($M655,IF($J655&lt;=DATE(身障定額檢核總表!$F$7,身障定額檢核總表!$F$8,1),1,0)),1,0)</f>
        <v>0</v>
      </c>
      <c r="Q655" s="19">
        <f t="shared" si="7"/>
        <v>0</v>
      </c>
      <c r="R655" s="19">
        <f>IF(AND($Q655,OR(IF($G655="3.重度",1,0),IF($G655="4.極重度",1,0)),IF($K655="全時",1,0),IF($L655&gt;=基本工資設定!$B$2,1,0)),1,0)</f>
        <v>0</v>
      </c>
      <c r="S655" s="19">
        <f>IF(AND($Q655,OR(IF($G655="3.重度",1,0),IF($G655="4.極重度",1,0)),IF($K655="全時",1,0),IF(基本工資設定!$B$2&gt;$L655,1,0)),1,0)</f>
        <v>0</v>
      </c>
      <c r="T655" s="19">
        <f>IF(AND($Q655,OR(IF($G655="3.重度",1,0),IF($G655="4.極重度",1,0)),IF($K655="部分工時",1,0),IF($L655&gt;=基本工資設定!$B$2,1,0)),1,0)</f>
        <v>0</v>
      </c>
      <c r="U655" s="19">
        <f>IF(AND($Q655,OR(IF($G655="3.重度",1,0),IF($G655="4.極重度",1,0)),IF($K655="部分工時",1,0),IF(AND(基本工資設定!$B$2&gt;$L655,$L655&gt;=基本工資設定!$B$3),1,0)),1,0)</f>
        <v>0</v>
      </c>
      <c r="V655" s="19">
        <f>IF(AND($Q655,OR(IF($G655="3.重度",1,0),IF($G655="4.極重度",1,0)),IF($K655="部分工時",1,0),IF(基本工資設定!$B$3&gt;$L655,1,0)),1,0)</f>
        <v>0</v>
      </c>
      <c r="W655" s="19">
        <f>IF(AND($Q655,OR(IF($G655="1.輕度",1,0),IF($G655="2.中度",1,0)),IF($K655="全時",1,0),IF($L655&gt;=基本工資設定!$B$2,1,0)),1,0)</f>
        <v>0</v>
      </c>
      <c r="X655" s="19">
        <f>IF(AND($Q655,OR(IF($G655="1.輕度",1,0),IF($G655="2.中度",1,0)),IF($K655="全時",1,0),IF(基本工資設定!$B$2&gt;$L655,1,0)),1,0)</f>
        <v>0</v>
      </c>
      <c r="Y655" s="19">
        <f>IF(AND($Q655,OR(IF($G655="1.輕度",1,0),IF($G655="2.中度",1,0)),IF($K655="部分工時",1,0),IF($L655&gt;=基本工資設定!$B$2,1,0)),1,0)</f>
        <v>0</v>
      </c>
      <c r="Z655" s="19">
        <f>IF(AND($Q655,OR(IF($G655="1.輕度",1,0),IF($G655="2.中度",1,0)),IF($K655="部分工時",1,0),IF(AND(基本工資設定!$B$2&gt;$L655,$L655&gt;=基本工資設定!$B$3),1,0)),1,0)</f>
        <v>0</v>
      </c>
      <c r="AA655" s="19">
        <f>IF(AND($Q655,OR(IF($G655="1.輕度",1,0),IF($G655="2.中度",1,0)),IF($K655="部分工時",1,0),IF(基本工資設定!$B$3&gt;$L655,1,0)),1,0)</f>
        <v>0</v>
      </c>
    </row>
    <row r="656" spans="1:27" ht="14.25">
      <c r="A656" s="19">
        <f t="shared" si="8"/>
        <v>654</v>
      </c>
      <c r="B656" s="8"/>
      <c r="C656" s="8"/>
      <c r="D656" s="9"/>
      <c r="E656" s="8"/>
      <c r="F656" s="8"/>
      <c r="G656" s="8"/>
      <c r="H656" s="9"/>
      <c r="I656" s="9"/>
      <c r="J656" s="9"/>
      <c r="K656" s="8"/>
      <c r="L656" s="10"/>
      <c r="M656" s="19" t="b">
        <f t="shared" si="6"/>
        <v>0</v>
      </c>
      <c r="N656" s="19">
        <f>IF(AND($M656,IF($H656&lt;=DATE(身障定額檢核總表!$F$7,身障定額檢核總表!$F$8,1),1,0)),1,0)</f>
        <v>0</v>
      </c>
      <c r="O656" s="19">
        <f>IF(AND(ISBLANK($I656),$M656),1,IF($E656="1.公保",
IF($I656&gt;DATE(身障定額檢核總表!$F$7,身障定額檢核總表!$F$8,1),1,0),
IF($I656&gt;=DATE(身障定額檢核總表!$F$7,身障定額檢核總表!$F$8,1),1,0)))</f>
        <v>0</v>
      </c>
      <c r="P656" s="19">
        <f>IF(AND($M656,IF($J656&lt;=DATE(身障定額檢核總表!$F$7,身障定額檢核總表!$F$8,1),1,0)),1,0)</f>
        <v>0</v>
      </c>
      <c r="Q656" s="19">
        <f t="shared" si="7"/>
        <v>0</v>
      </c>
      <c r="R656" s="19">
        <f>IF(AND($Q656,OR(IF($G656="3.重度",1,0),IF($G656="4.極重度",1,0)),IF($K656="全時",1,0),IF($L656&gt;=基本工資設定!$B$2,1,0)),1,0)</f>
        <v>0</v>
      </c>
      <c r="S656" s="19">
        <f>IF(AND($Q656,OR(IF($G656="3.重度",1,0),IF($G656="4.極重度",1,0)),IF($K656="全時",1,0),IF(基本工資設定!$B$2&gt;$L656,1,0)),1,0)</f>
        <v>0</v>
      </c>
      <c r="T656" s="19">
        <f>IF(AND($Q656,OR(IF($G656="3.重度",1,0),IF($G656="4.極重度",1,0)),IF($K656="部分工時",1,0),IF($L656&gt;=基本工資設定!$B$2,1,0)),1,0)</f>
        <v>0</v>
      </c>
      <c r="U656" s="19">
        <f>IF(AND($Q656,OR(IF($G656="3.重度",1,0),IF($G656="4.極重度",1,0)),IF($K656="部分工時",1,0),IF(AND(基本工資設定!$B$2&gt;$L656,$L656&gt;=基本工資設定!$B$3),1,0)),1,0)</f>
        <v>0</v>
      </c>
      <c r="V656" s="19">
        <f>IF(AND($Q656,OR(IF($G656="3.重度",1,0),IF($G656="4.極重度",1,0)),IF($K656="部分工時",1,0),IF(基本工資設定!$B$3&gt;$L656,1,0)),1,0)</f>
        <v>0</v>
      </c>
      <c r="W656" s="19">
        <f>IF(AND($Q656,OR(IF($G656="1.輕度",1,0),IF($G656="2.中度",1,0)),IF($K656="全時",1,0),IF($L656&gt;=基本工資設定!$B$2,1,0)),1,0)</f>
        <v>0</v>
      </c>
      <c r="X656" s="19">
        <f>IF(AND($Q656,OR(IF($G656="1.輕度",1,0),IF($G656="2.中度",1,0)),IF($K656="全時",1,0),IF(基本工資設定!$B$2&gt;$L656,1,0)),1,0)</f>
        <v>0</v>
      </c>
      <c r="Y656" s="19">
        <f>IF(AND($Q656,OR(IF($G656="1.輕度",1,0),IF($G656="2.中度",1,0)),IF($K656="部分工時",1,0),IF($L656&gt;=基本工資設定!$B$2,1,0)),1,0)</f>
        <v>0</v>
      </c>
      <c r="Z656" s="19">
        <f>IF(AND($Q656,OR(IF($G656="1.輕度",1,0),IF($G656="2.中度",1,0)),IF($K656="部分工時",1,0),IF(AND(基本工資設定!$B$2&gt;$L656,$L656&gt;=基本工資設定!$B$3),1,0)),1,0)</f>
        <v>0</v>
      </c>
      <c r="AA656" s="19">
        <f>IF(AND($Q656,OR(IF($G656="1.輕度",1,0),IF($G656="2.中度",1,0)),IF($K656="部分工時",1,0),IF(基本工資設定!$B$3&gt;$L656,1,0)),1,0)</f>
        <v>0</v>
      </c>
    </row>
    <row r="657" spans="1:27" ht="14.25">
      <c r="A657" s="19">
        <f t="shared" si="8"/>
        <v>655</v>
      </c>
      <c r="B657" s="8"/>
      <c r="C657" s="8"/>
      <c r="D657" s="9"/>
      <c r="E657" s="8"/>
      <c r="F657" s="8"/>
      <c r="G657" s="8"/>
      <c r="H657" s="9"/>
      <c r="I657" s="9"/>
      <c r="J657" s="9"/>
      <c r="K657" s="8"/>
      <c r="L657" s="10"/>
      <c r="M657" s="19" t="b">
        <f t="shared" si="6"/>
        <v>0</v>
      </c>
      <c r="N657" s="19">
        <f>IF(AND($M657,IF($H657&lt;=DATE(身障定額檢核總表!$F$7,身障定額檢核總表!$F$8,1),1,0)),1,0)</f>
        <v>0</v>
      </c>
      <c r="O657" s="19">
        <f>IF(AND(ISBLANK($I657),$M657),1,IF($E657="1.公保",
IF($I657&gt;DATE(身障定額檢核總表!$F$7,身障定額檢核總表!$F$8,1),1,0),
IF($I657&gt;=DATE(身障定額檢核總表!$F$7,身障定額檢核總表!$F$8,1),1,0)))</f>
        <v>0</v>
      </c>
      <c r="P657" s="19">
        <f>IF(AND($M657,IF($J657&lt;=DATE(身障定額檢核總表!$F$7,身障定額檢核總表!$F$8,1),1,0)),1,0)</f>
        <v>0</v>
      </c>
      <c r="Q657" s="19">
        <f t="shared" si="7"/>
        <v>0</v>
      </c>
      <c r="R657" s="19">
        <f>IF(AND($Q657,OR(IF($G657="3.重度",1,0),IF($G657="4.極重度",1,0)),IF($K657="全時",1,0),IF($L657&gt;=基本工資設定!$B$2,1,0)),1,0)</f>
        <v>0</v>
      </c>
      <c r="S657" s="19">
        <f>IF(AND($Q657,OR(IF($G657="3.重度",1,0),IF($G657="4.極重度",1,0)),IF($K657="全時",1,0),IF(基本工資設定!$B$2&gt;$L657,1,0)),1,0)</f>
        <v>0</v>
      </c>
      <c r="T657" s="19">
        <f>IF(AND($Q657,OR(IF($G657="3.重度",1,0),IF($G657="4.極重度",1,0)),IF($K657="部分工時",1,0),IF($L657&gt;=基本工資設定!$B$2,1,0)),1,0)</f>
        <v>0</v>
      </c>
      <c r="U657" s="19">
        <f>IF(AND($Q657,OR(IF($G657="3.重度",1,0),IF($G657="4.極重度",1,0)),IF($K657="部分工時",1,0),IF(AND(基本工資設定!$B$2&gt;$L657,$L657&gt;=基本工資設定!$B$3),1,0)),1,0)</f>
        <v>0</v>
      </c>
      <c r="V657" s="19">
        <f>IF(AND($Q657,OR(IF($G657="3.重度",1,0),IF($G657="4.極重度",1,0)),IF($K657="部分工時",1,0),IF(基本工資設定!$B$3&gt;$L657,1,0)),1,0)</f>
        <v>0</v>
      </c>
      <c r="W657" s="19">
        <f>IF(AND($Q657,OR(IF($G657="1.輕度",1,0),IF($G657="2.中度",1,0)),IF($K657="全時",1,0),IF($L657&gt;=基本工資設定!$B$2,1,0)),1,0)</f>
        <v>0</v>
      </c>
      <c r="X657" s="19">
        <f>IF(AND($Q657,OR(IF($G657="1.輕度",1,0),IF($G657="2.中度",1,0)),IF($K657="全時",1,0),IF(基本工資設定!$B$2&gt;$L657,1,0)),1,0)</f>
        <v>0</v>
      </c>
      <c r="Y657" s="19">
        <f>IF(AND($Q657,OR(IF($G657="1.輕度",1,0),IF($G657="2.中度",1,0)),IF($K657="部分工時",1,0),IF($L657&gt;=基本工資設定!$B$2,1,0)),1,0)</f>
        <v>0</v>
      </c>
      <c r="Z657" s="19">
        <f>IF(AND($Q657,OR(IF($G657="1.輕度",1,0),IF($G657="2.中度",1,0)),IF($K657="部分工時",1,0),IF(AND(基本工資設定!$B$2&gt;$L657,$L657&gt;=基本工資設定!$B$3),1,0)),1,0)</f>
        <v>0</v>
      </c>
      <c r="AA657" s="19">
        <f>IF(AND($Q657,OR(IF($G657="1.輕度",1,0),IF($G657="2.中度",1,0)),IF($K657="部分工時",1,0),IF(基本工資設定!$B$3&gt;$L657,1,0)),1,0)</f>
        <v>0</v>
      </c>
    </row>
    <row r="658" spans="1:27" ht="14.25">
      <c r="A658" s="19">
        <f t="shared" si="8"/>
        <v>656</v>
      </c>
      <c r="B658" s="8"/>
      <c r="C658" s="8"/>
      <c r="D658" s="9"/>
      <c r="E658" s="8"/>
      <c r="F658" s="8"/>
      <c r="G658" s="8"/>
      <c r="H658" s="9"/>
      <c r="I658" s="9"/>
      <c r="J658" s="9"/>
      <c r="K658" s="8"/>
      <c r="L658" s="10"/>
      <c r="M658" s="19" t="b">
        <f t="shared" si="6"/>
        <v>0</v>
      </c>
      <c r="N658" s="19">
        <f>IF(AND($M658,IF($H658&lt;=DATE(身障定額檢核總表!$F$7,身障定額檢核總表!$F$8,1),1,0)),1,0)</f>
        <v>0</v>
      </c>
      <c r="O658" s="19">
        <f>IF(AND(ISBLANK($I658),$M658),1,IF($E658="1.公保",
IF($I658&gt;DATE(身障定額檢核總表!$F$7,身障定額檢核總表!$F$8,1),1,0),
IF($I658&gt;=DATE(身障定額檢核總表!$F$7,身障定額檢核總表!$F$8,1),1,0)))</f>
        <v>0</v>
      </c>
      <c r="P658" s="19">
        <f>IF(AND($M658,IF($J658&lt;=DATE(身障定額檢核總表!$F$7,身障定額檢核總表!$F$8,1),1,0)),1,0)</f>
        <v>0</v>
      </c>
      <c r="Q658" s="19">
        <f t="shared" si="7"/>
        <v>0</v>
      </c>
      <c r="R658" s="19">
        <f>IF(AND($Q658,OR(IF($G658="3.重度",1,0),IF($G658="4.極重度",1,0)),IF($K658="全時",1,0),IF($L658&gt;=基本工資設定!$B$2,1,0)),1,0)</f>
        <v>0</v>
      </c>
      <c r="S658" s="19">
        <f>IF(AND($Q658,OR(IF($G658="3.重度",1,0),IF($G658="4.極重度",1,0)),IF($K658="全時",1,0),IF(基本工資設定!$B$2&gt;$L658,1,0)),1,0)</f>
        <v>0</v>
      </c>
      <c r="T658" s="19">
        <f>IF(AND($Q658,OR(IF($G658="3.重度",1,0),IF($G658="4.極重度",1,0)),IF($K658="部分工時",1,0),IF($L658&gt;=基本工資設定!$B$2,1,0)),1,0)</f>
        <v>0</v>
      </c>
      <c r="U658" s="19">
        <f>IF(AND($Q658,OR(IF($G658="3.重度",1,0),IF($G658="4.極重度",1,0)),IF($K658="部分工時",1,0),IF(AND(基本工資設定!$B$2&gt;$L658,$L658&gt;=基本工資設定!$B$3),1,0)),1,0)</f>
        <v>0</v>
      </c>
      <c r="V658" s="19">
        <f>IF(AND($Q658,OR(IF($G658="3.重度",1,0),IF($G658="4.極重度",1,0)),IF($K658="部分工時",1,0),IF(基本工資設定!$B$3&gt;$L658,1,0)),1,0)</f>
        <v>0</v>
      </c>
      <c r="W658" s="19">
        <f>IF(AND($Q658,OR(IF($G658="1.輕度",1,0),IF($G658="2.中度",1,0)),IF($K658="全時",1,0),IF($L658&gt;=基本工資設定!$B$2,1,0)),1,0)</f>
        <v>0</v>
      </c>
      <c r="X658" s="19">
        <f>IF(AND($Q658,OR(IF($G658="1.輕度",1,0),IF($G658="2.中度",1,0)),IF($K658="全時",1,0),IF(基本工資設定!$B$2&gt;$L658,1,0)),1,0)</f>
        <v>0</v>
      </c>
      <c r="Y658" s="19">
        <f>IF(AND($Q658,OR(IF($G658="1.輕度",1,0),IF($G658="2.中度",1,0)),IF($K658="部分工時",1,0),IF($L658&gt;=基本工資設定!$B$2,1,0)),1,0)</f>
        <v>0</v>
      </c>
      <c r="Z658" s="19">
        <f>IF(AND($Q658,OR(IF($G658="1.輕度",1,0),IF($G658="2.中度",1,0)),IF($K658="部分工時",1,0),IF(AND(基本工資設定!$B$2&gt;$L658,$L658&gt;=基本工資設定!$B$3),1,0)),1,0)</f>
        <v>0</v>
      </c>
      <c r="AA658" s="19">
        <f>IF(AND($Q658,OR(IF($G658="1.輕度",1,0),IF($G658="2.中度",1,0)),IF($K658="部分工時",1,0),IF(基本工資設定!$B$3&gt;$L658,1,0)),1,0)</f>
        <v>0</v>
      </c>
    </row>
    <row r="659" spans="1:27" ht="14.25">
      <c r="A659" s="19">
        <f t="shared" si="8"/>
        <v>657</v>
      </c>
      <c r="B659" s="8"/>
      <c r="C659" s="8"/>
      <c r="D659" s="9"/>
      <c r="E659" s="8"/>
      <c r="F659" s="8"/>
      <c r="G659" s="8"/>
      <c r="H659" s="9"/>
      <c r="I659" s="9"/>
      <c r="J659" s="9"/>
      <c r="K659" s="8"/>
      <c r="L659" s="10"/>
      <c r="M659" s="19" t="b">
        <f t="shared" si="6"/>
        <v>0</v>
      </c>
      <c r="N659" s="19">
        <f>IF(AND($M659,IF($H659&lt;=DATE(身障定額檢核總表!$F$7,身障定額檢核總表!$F$8,1),1,0)),1,0)</f>
        <v>0</v>
      </c>
      <c r="O659" s="19">
        <f>IF(AND(ISBLANK($I659),$M659),1,IF($E659="1.公保",
IF($I659&gt;DATE(身障定額檢核總表!$F$7,身障定額檢核總表!$F$8,1),1,0),
IF($I659&gt;=DATE(身障定額檢核總表!$F$7,身障定額檢核總表!$F$8,1),1,0)))</f>
        <v>0</v>
      </c>
      <c r="P659" s="19">
        <f>IF(AND($M659,IF($J659&lt;=DATE(身障定額檢核總表!$F$7,身障定額檢核總表!$F$8,1),1,0)),1,0)</f>
        <v>0</v>
      </c>
      <c r="Q659" s="19">
        <f t="shared" si="7"/>
        <v>0</v>
      </c>
      <c r="R659" s="19">
        <f>IF(AND($Q659,OR(IF($G659="3.重度",1,0),IF($G659="4.極重度",1,0)),IF($K659="全時",1,0),IF($L659&gt;=基本工資設定!$B$2,1,0)),1,0)</f>
        <v>0</v>
      </c>
      <c r="S659" s="19">
        <f>IF(AND($Q659,OR(IF($G659="3.重度",1,0),IF($G659="4.極重度",1,0)),IF($K659="全時",1,0),IF(基本工資設定!$B$2&gt;$L659,1,0)),1,0)</f>
        <v>0</v>
      </c>
      <c r="T659" s="19">
        <f>IF(AND($Q659,OR(IF($G659="3.重度",1,0),IF($G659="4.極重度",1,0)),IF($K659="部分工時",1,0),IF($L659&gt;=基本工資設定!$B$2,1,0)),1,0)</f>
        <v>0</v>
      </c>
      <c r="U659" s="19">
        <f>IF(AND($Q659,OR(IF($G659="3.重度",1,0),IF($G659="4.極重度",1,0)),IF($K659="部分工時",1,0),IF(AND(基本工資設定!$B$2&gt;$L659,$L659&gt;=基本工資設定!$B$3),1,0)),1,0)</f>
        <v>0</v>
      </c>
      <c r="V659" s="19">
        <f>IF(AND($Q659,OR(IF($G659="3.重度",1,0),IF($G659="4.極重度",1,0)),IF($K659="部分工時",1,0),IF(基本工資設定!$B$3&gt;$L659,1,0)),1,0)</f>
        <v>0</v>
      </c>
      <c r="W659" s="19">
        <f>IF(AND($Q659,OR(IF($G659="1.輕度",1,0),IF($G659="2.中度",1,0)),IF($K659="全時",1,0),IF($L659&gt;=基本工資設定!$B$2,1,0)),1,0)</f>
        <v>0</v>
      </c>
      <c r="X659" s="19">
        <f>IF(AND($Q659,OR(IF($G659="1.輕度",1,0),IF($G659="2.中度",1,0)),IF($K659="全時",1,0),IF(基本工資設定!$B$2&gt;$L659,1,0)),1,0)</f>
        <v>0</v>
      </c>
      <c r="Y659" s="19">
        <f>IF(AND($Q659,OR(IF($G659="1.輕度",1,0),IF($G659="2.中度",1,0)),IF($K659="部分工時",1,0),IF($L659&gt;=基本工資設定!$B$2,1,0)),1,0)</f>
        <v>0</v>
      </c>
      <c r="Z659" s="19">
        <f>IF(AND($Q659,OR(IF($G659="1.輕度",1,0),IF($G659="2.中度",1,0)),IF($K659="部分工時",1,0),IF(AND(基本工資設定!$B$2&gt;$L659,$L659&gt;=基本工資設定!$B$3),1,0)),1,0)</f>
        <v>0</v>
      </c>
      <c r="AA659" s="19">
        <f>IF(AND($Q659,OR(IF($G659="1.輕度",1,0),IF($G659="2.中度",1,0)),IF($K659="部分工時",1,0),IF(基本工資設定!$B$3&gt;$L659,1,0)),1,0)</f>
        <v>0</v>
      </c>
    </row>
    <row r="660" spans="1:27" ht="14.25">
      <c r="A660" s="19">
        <f t="shared" si="8"/>
        <v>658</v>
      </c>
      <c r="B660" s="8"/>
      <c r="C660" s="8"/>
      <c r="D660" s="9"/>
      <c r="E660" s="8"/>
      <c r="F660" s="8"/>
      <c r="G660" s="8"/>
      <c r="H660" s="9"/>
      <c r="I660" s="9"/>
      <c r="J660" s="9"/>
      <c r="K660" s="8"/>
      <c r="L660" s="10"/>
      <c r="M660" s="19" t="b">
        <f t="shared" si="6"/>
        <v>0</v>
      </c>
      <c r="N660" s="19">
        <f>IF(AND($M660,IF($H660&lt;=DATE(身障定額檢核總表!$F$7,身障定額檢核總表!$F$8,1),1,0)),1,0)</f>
        <v>0</v>
      </c>
      <c r="O660" s="19">
        <f>IF(AND(ISBLANK($I660),$M660),1,IF($E660="1.公保",
IF($I660&gt;DATE(身障定額檢核總表!$F$7,身障定額檢核總表!$F$8,1),1,0),
IF($I660&gt;=DATE(身障定額檢核總表!$F$7,身障定額檢核總表!$F$8,1),1,0)))</f>
        <v>0</v>
      </c>
      <c r="P660" s="19">
        <f>IF(AND($M660,IF($J660&lt;=DATE(身障定額檢核總表!$F$7,身障定額檢核總表!$F$8,1),1,0)),1,0)</f>
        <v>0</v>
      </c>
      <c r="Q660" s="19">
        <f t="shared" si="7"/>
        <v>0</v>
      </c>
      <c r="R660" s="19">
        <f>IF(AND($Q660,OR(IF($G660="3.重度",1,0),IF($G660="4.極重度",1,0)),IF($K660="全時",1,0),IF($L660&gt;=基本工資設定!$B$2,1,0)),1,0)</f>
        <v>0</v>
      </c>
      <c r="S660" s="19">
        <f>IF(AND($Q660,OR(IF($G660="3.重度",1,0),IF($G660="4.極重度",1,0)),IF($K660="全時",1,0),IF(基本工資設定!$B$2&gt;$L660,1,0)),1,0)</f>
        <v>0</v>
      </c>
      <c r="T660" s="19">
        <f>IF(AND($Q660,OR(IF($G660="3.重度",1,0),IF($G660="4.極重度",1,0)),IF($K660="部分工時",1,0),IF($L660&gt;=基本工資設定!$B$2,1,0)),1,0)</f>
        <v>0</v>
      </c>
      <c r="U660" s="19">
        <f>IF(AND($Q660,OR(IF($G660="3.重度",1,0),IF($G660="4.極重度",1,0)),IF($K660="部分工時",1,0),IF(AND(基本工資設定!$B$2&gt;$L660,$L660&gt;=基本工資設定!$B$3),1,0)),1,0)</f>
        <v>0</v>
      </c>
      <c r="V660" s="19">
        <f>IF(AND($Q660,OR(IF($G660="3.重度",1,0),IF($G660="4.極重度",1,0)),IF($K660="部分工時",1,0),IF(基本工資設定!$B$3&gt;$L660,1,0)),1,0)</f>
        <v>0</v>
      </c>
      <c r="W660" s="19">
        <f>IF(AND($Q660,OR(IF($G660="1.輕度",1,0),IF($G660="2.中度",1,0)),IF($K660="全時",1,0),IF($L660&gt;=基本工資設定!$B$2,1,0)),1,0)</f>
        <v>0</v>
      </c>
      <c r="X660" s="19">
        <f>IF(AND($Q660,OR(IF($G660="1.輕度",1,0),IF($G660="2.中度",1,0)),IF($K660="全時",1,0),IF(基本工資設定!$B$2&gt;$L660,1,0)),1,0)</f>
        <v>0</v>
      </c>
      <c r="Y660" s="19">
        <f>IF(AND($Q660,OR(IF($G660="1.輕度",1,0),IF($G660="2.中度",1,0)),IF($K660="部分工時",1,0),IF($L660&gt;=基本工資設定!$B$2,1,0)),1,0)</f>
        <v>0</v>
      </c>
      <c r="Z660" s="19">
        <f>IF(AND($Q660,OR(IF($G660="1.輕度",1,0),IF($G660="2.中度",1,0)),IF($K660="部分工時",1,0),IF(AND(基本工資設定!$B$2&gt;$L660,$L660&gt;=基本工資設定!$B$3),1,0)),1,0)</f>
        <v>0</v>
      </c>
      <c r="AA660" s="19">
        <f>IF(AND($Q660,OR(IF($G660="1.輕度",1,0),IF($G660="2.中度",1,0)),IF($K660="部分工時",1,0),IF(基本工資設定!$B$3&gt;$L660,1,0)),1,0)</f>
        <v>0</v>
      </c>
    </row>
    <row r="661" spans="1:27" ht="14.25">
      <c r="A661" s="19">
        <f t="shared" si="8"/>
        <v>659</v>
      </c>
      <c r="B661" s="8"/>
      <c r="C661" s="8"/>
      <c r="D661" s="9"/>
      <c r="E661" s="8"/>
      <c r="F661" s="8"/>
      <c r="G661" s="8"/>
      <c r="H661" s="9"/>
      <c r="I661" s="9"/>
      <c r="J661" s="9"/>
      <c r="K661" s="8"/>
      <c r="L661" s="10"/>
      <c r="M661" s="19" t="b">
        <f t="shared" si="6"/>
        <v>0</v>
      </c>
      <c r="N661" s="19">
        <f>IF(AND($M661,IF($H661&lt;=DATE(身障定額檢核總表!$F$7,身障定額檢核總表!$F$8,1),1,0)),1,0)</f>
        <v>0</v>
      </c>
      <c r="O661" s="19">
        <f>IF(AND(ISBLANK($I661),$M661),1,IF($E661="1.公保",
IF($I661&gt;DATE(身障定額檢核總表!$F$7,身障定額檢核總表!$F$8,1),1,0),
IF($I661&gt;=DATE(身障定額檢核總表!$F$7,身障定額檢核總表!$F$8,1),1,0)))</f>
        <v>0</v>
      </c>
      <c r="P661" s="19">
        <f>IF(AND($M661,IF($J661&lt;=DATE(身障定額檢核總表!$F$7,身障定額檢核總表!$F$8,1),1,0)),1,0)</f>
        <v>0</v>
      </c>
      <c r="Q661" s="19">
        <f t="shared" si="7"/>
        <v>0</v>
      </c>
      <c r="R661" s="19">
        <f>IF(AND($Q661,OR(IF($G661="3.重度",1,0),IF($G661="4.極重度",1,0)),IF($K661="全時",1,0),IF($L661&gt;=基本工資設定!$B$2,1,0)),1,0)</f>
        <v>0</v>
      </c>
      <c r="S661" s="19">
        <f>IF(AND($Q661,OR(IF($G661="3.重度",1,0),IF($G661="4.極重度",1,0)),IF($K661="全時",1,0),IF(基本工資設定!$B$2&gt;$L661,1,0)),1,0)</f>
        <v>0</v>
      </c>
      <c r="T661" s="19">
        <f>IF(AND($Q661,OR(IF($G661="3.重度",1,0),IF($G661="4.極重度",1,0)),IF($K661="部分工時",1,0),IF($L661&gt;=基本工資設定!$B$2,1,0)),1,0)</f>
        <v>0</v>
      </c>
      <c r="U661" s="19">
        <f>IF(AND($Q661,OR(IF($G661="3.重度",1,0),IF($G661="4.極重度",1,0)),IF($K661="部分工時",1,0),IF(AND(基本工資設定!$B$2&gt;$L661,$L661&gt;=基本工資設定!$B$3),1,0)),1,0)</f>
        <v>0</v>
      </c>
      <c r="V661" s="19">
        <f>IF(AND($Q661,OR(IF($G661="3.重度",1,0),IF($G661="4.極重度",1,0)),IF($K661="部分工時",1,0),IF(基本工資設定!$B$3&gt;$L661,1,0)),1,0)</f>
        <v>0</v>
      </c>
      <c r="W661" s="19">
        <f>IF(AND($Q661,OR(IF($G661="1.輕度",1,0),IF($G661="2.中度",1,0)),IF($K661="全時",1,0),IF($L661&gt;=基本工資設定!$B$2,1,0)),1,0)</f>
        <v>0</v>
      </c>
      <c r="X661" s="19">
        <f>IF(AND($Q661,OR(IF($G661="1.輕度",1,0),IF($G661="2.中度",1,0)),IF($K661="全時",1,0),IF(基本工資設定!$B$2&gt;$L661,1,0)),1,0)</f>
        <v>0</v>
      </c>
      <c r="Y661" s="19">
        <f>IF(AND($Q661,OR(IF($G661="1.輕度",1,0),IF($G661="2.中度",1,0)),IF($K661="部分工時",1,0),IF($L661&gt;=基本工資設定!$B$2,1,0)),1,0)</f>
        <v>0</v>
      </c>
      <c r="Z661" s="19">
        <f>IF(AND($Q661,OR(IF($G661="1.輕度",1,0),IF($G661="2.中度",1,0)),IF($K661="部分工時",1,0),IF(AND(基本工資設定!$B$2&gt;$L661,$L661&gt;=基本工資設定!$B$3),1,0)),1,0)</f>
        <v>0</v>
      </c>
      <c r="AA661" s="19">
        <f>IF(AND($Q661,OR(IF($G661="1.輕度",1,0),IF($G661="2.中度",1,0)),IF($K661="部分工時",1,0),IF(基本工資設定!$B$3&gt;$L661,1,0)),1,0)</f>
        <v>0</v>
      </c>
    </row>
    <row r="662" spans="1:27" ht="14.25">
      <c r="A662" s="19">
        <f t="shared" si="8"/>
        <v>660</v>
      </c>
      <c r="B662" s="8"/>
      <c r="C662" s="8"/>
      <c r="D662" s="9"/>
      <c r="E662" s="8"/>
      <c r="F662" s="8"/>
      <c r="G662" s="8"/>
      <c r="H662" s="9"/>
      <c r="I662" s="9"/>
      <c r="J662" s="9"/>
      <c r="K662" s="8"/>
      <c r="L662" s="10"/>
      <c r="M662" s="19" t="b">
        <f t="shared" si="6"/>
        <v>0</v>
      </c>
      <c r="N662" s="19">
        <f>IF(AND($M662,IF($H662&lt;=DATE(身障定額檢核總表!$F$7,身障定額檢核總表!$F$8,1),1,0)),1,0)</f>
        <v>0</v>
      </c>
      <c r="O662" s="19">
        <f>IF(AND(ISBLANK($I662),$M662),1,IF($E662="1.公保",
IF($I662&gt;DATE(身障定額檢核總表!$F$7,身障定額檢核總表!$F$8,1),1,0),
IF($I662&gt;=DATE(身障定額檢核總表!$F$7,身障定額檢核總表!$F$8,1),1,0)))</f>
        <v>0</v>
      </c>
      <c r="P662" s="19">
        <f>IF(AND($M662,IF($J662&lt;=DATE(身障定額檢核總表!$F$7,身障定額檢核總表!$F$8,1),1,0)),1,0)</f>
        <v>0</v>
      </c>
      <c r="Q662" s="19">
        <f t="shared" si="7"/>
        <v>0</v>
      </c>
      <c r="R662" s="19">
        <f>IF(AND($Q662,OR(IF($G662="3.重度",1,0),IF($G662="4.極重度",1,0)),IF($K662="全時",1,0),IF($L662&gt;=基本工資設定!$B$2,1,0)),1,0)</f>
        <v>0</v>
      </c>
      <c r="S662" s="19">
        <f>IF(AND($Q662,OR(IF($G662="3.重度",1,0),IF($G662="4.極重度",1,0)),IF($K662="全時",1,0),IF(基本工資設定!$B$2&gt;$L662,1,0)),1,0)</f>
        <v>0</v>
      </c>
      <c r="T662" s="19">
        <f>IF(AND($Q662,OR(IF($G662="3.重度",1,0),IF($G662="4.極重度",1,0)),IF($K662="部分工時",1,0),IF($L662&gt;=基本工資設定!$B$2,1,0)),1,0)</f>
        <v>0</v>
      </c>
      <c r="U662" s="19">
        <f>IF(AND($Q662,OR(IF($G662="3.重度",1,0),IF($G662="4.極重度",1,0)),IF($K662="部分工時",1,0),IF(AND(基本工資設定!$B$2&gt;$L662,$L662&gt;=基本工資設定!$B$3),1,0)),1,0)</f>
        <v>0</v>
      </c>
      <c r="V662" s="19">
        <f>IF(AND($Q662,OR(IF($G662="3.重度",1,0),IF($G662="4.極重度",1,0)),IF($K662="部分工時",1,0),IF(基本工資設定!$B$3&gt;$L662,1,0)),1,0)</f>
        <v>0</v>
      </c>
      <c r="W662" s="19">
        <f>IF(AND($Q662,OR(IF($G662="1.輕度",1,0),IF($G662="2.中度",1,0)),IF($K662="全時",1,0),IF($L662&gt;=基本工資設定!$B$2,1,0)),1,0)</f>
        <v>0</v>
      </c>
      <c r="X662" s="19">
        <f>IF(AND($Q662,OR(IF($G662="1.輕度",1,0),IF($G662="2.中度",1,0)),IF($K662="全時",1,0),IF(基本工資設定!$B$2&gt;$L662,1,0)),1,0)</f>
        <v>0</v>
      </c>
      <c r="Y662" s="19">
        <f>IF(AND($Q662,OR(IF($G662="1.輕度",1,0),IF($G662="2.中度",1,0)),IF($K662="部分工時",1,0),IF($L662&gt;=基本工資設定!$B$2,1,0)),1,0)</f>
        <v>0</v>
      </c>
      <c r="Z662" s="19">
        <f>IF(AND($Q662,OR(IF($G662="1.輕度",1,0),IF($G662="2.中度",1,0)),IF($K662="部分工時",1,0),IF(AND(基本工資設定!$B$2&gt;$L662,$L662&gt;=基本工資設定!$B$3),1,0)),1,0)</f>
        <v>0</v>
      </c>
      <c r="AA662" s="19">
        <f>IF(AND($Q662,OR(IF($G662="1.輕度",1,0),IF($G662="2.中度",1,0)),IF($K662="部分工時",1,0),IF(基本工資設定!$B$3&gt;$L662,1,0)),1,0)</f>
        <v>0</v>
      </c>
    </row>
    <row r="663" spans="1:27" ht="14.25">
      <c r="A663" s="19">
        <f t="shared" si="8"/>
        <v>661</v>
      </c>
      <c r="B663" s="8"/>
      <c r="C663" s="8"/>
      <c r="D663" s="9"/>
      <c r="E663" s="8"/>
      <c r="F663" s="8"/>
      <c r="G663" s="8"/>
      <c r="H663" s="9"/>
      <c r="I663" s="9"/>
      <c r="J663" s="9"/>
      <c r="K663" s="8"/>
      <c r="L663" s="10"/>
      <c r="M663" s="19" t="b">
        <f t="shared" si="6"/>
        <v>0</v>
      </c>
      <c r="N663" s="19">
        <f>IF(AND($M663,IF($H663&lt;=DATE(身障定額檢核總表!$F$7,身障定額檢核總表!$F$8,1),1,0)),1,0)</f>
        <v>0</v>
      </c>
      <c r="O663" s="19">
        <f>IF(AND(ISBLANK($I663),$M663),1,IF($E663="1.公保",
IF($I663&gt;DATE(身障定額檢核總表!$F$7,身障定額檢核總表!$F$8,1),1,0),
IF($I663&gt;=DATE(身障定額檢核總表!$F$7,身障定額檢核總表!$F$8,1),1,0)))</f>
        <v>0</v>
      </c>
      <c r="P663" s="19">
        <f>IF(AND($M663,IF($J663&lt;=DATE(身障定額檢核總表!$F$7,身障定額檢核總表!$F$8,1),1,0)),1,0)</f>
        <v>0</v>
      </c>
      <c r="Q663" s="19">
        <f t="shared" si="7"/>
        <v>0</v>
      </c>
      <c r="R663" s="19">
        <f>IF(AND($Q663,OR(IF($G663="3.重度",1,0),IF($G663="4.極重度",1,0)),IF($K663="全時",1,0),IF($L663&gt;=基本工資設定!$B$2,1,0)),1,0)</f>
        <v>0</v>
      </c>
      <c r="S663" s="19">
        <f>IF(AND($Q663,OR(IF($G663="3.重度",1,0),IF($G663="4.極重度",1,0)),IF($K663="全時",1,0),IF(基本工資設定!$B$2&gt;$L663,1,0)),1,0)</f>
        <v>0</v>
      </c>
      <c r="T663" s="19">
        <f>IF(AND($Q663,OR(IF($G663="3.重度",1,0),IF($G663="4.極重度",1,0)),IF($K663="部分工時",1,0),IF($L663&gt;=基本工資設定!$B$2,1,0)),1,0)</f>
        <v>0</v>
      </c>
      <c r="U663" s="19">
        <f>IF(AND($Q663,OR(IF($G663="3.重度",1,0),IF($G663="4.極重度",1,0)),IF($K663="部分工時",1,0),IF(AND(基本工資設定!$B$2&gt;$L663,$L663&gt;=基本工資設定!$B$3),1,0)),1,0)</f>
        <v>0</v>
      </c>
      <c r="V663" s="19">
        <f>IF(AND($Q663,OR(IF($G663="3.重度",1,0),IF($G663="4.極重度",1,0)),IF($K663="部分工時",1,0),IF(基本工資設定!$B$3&gt;$L663,1,0)),1,0)</f>
        <v>0</v>
      </c>
      <c r="W663" s="19">
        <f>IF(AND($Q663,OR(IF($G663="1.輕度",1,0),IF($G663="2.中度",1,0)),IF($K663="全時",1,0),IF($L663&gt;=基本工資設定!$B$2,1,0)),1,0)</f>
        <v>0</v>
      </c>
      <c r="X663" s="19">
        <f>IF(AND($Q663,OR(IF($G663="1.輕度",1,0),IF($G663="2.中度",1,0)),IF($K663="全時",1,0),IF(基本工資設定!$B$2&gt;$L663,1,0)),1,0)</f>
        <v>0</v>
      </c>
      <c r="Y663" s="19">
        <f>IF(AND($Q663,OR(IF($G663="1.輕度",1,0),IF($G663="2.中度",1,0)),IF($K663="部分工時",1,0),IF($L663&gt;=基本工資設定!$B$2,1,0)),1,0)</f>
        <v>0</v>
      </c>
      <c r="Z663" s="19">
        <f>IF(AND($Q663,OR(IF($G663="1.輕度",1,0),IF($G663="2.中度",1,0)),IF($K663="部分工時",1,0),IF(AND(基本工資設定!$B$2&gt;$L663,$L663&gt;=基本工資設定!$B$3),1,0)),1,0)</f>
        <v>0</v>
      </c>
      <c r="AA663" s="19">
        <f>IF(AND($Q663,OR(IF($G663="1.輕度",1,0),IF($G663="2.中度",1,0)),IF($K663="部分工時",1,0),IF(基本工資設定!$B$3&gt;$L663,1,0)),1,0)</f>
        <v>0</v>
      </c>
    </row>
    <row r="664" spans="1:27" ht="14.25">
      <c r="A664" s="19">
        <f t="shared" si="8"/>
        <v>662</v>
      </c>
      <c r="B664" s="8"/>
      <c r="C664" s="8"/>
      <c r="D664" s="9"/>
      <c r="E664" s="8"/>
      <c r="F664" s="8"/>
      <c r="G664" s="8"/>
      <c r="H664" s="9"/>
      <c r="I664" s="9"/>
      <c r="J664" s="9"/>
      <c r="K664" s="8"/>
      <c r="L664" s="10"/>
      <c r="M664" s="19" t="b">
        <f t="shared" si="6"/>
        <v>0</v>
      </c>
      <c r="N664" s="19">
        <f>IF(AND($M664,IF($H664&lt;=DATE(身障定額檢核總表!$F$7,身障定額檢核總表!$F$8,1),1,0)),1,0)</f>
        <v>0</v>
      </c>
      <c r="O664" s="19">
        <f>IF(AND(ISBLANK($I664),$M664),1,IF($E664="1.公保",
IF($I664&gt;DATE(身障定額檢核總表!$F$7,身障定額檢核總表!$F$8,1),1,0),
IF($I664&gt;=DATE(身障定額檢核總表!$F$7,身障定額檢核總表!$F$8,1),1,0)))</f>
        <v>0</v>
      </c>
      <c r="P664" s="19">
        <f>IF(AND($M664,IF($J664&lt;=DATE(身障定額檢核總表!$F$7,身障定額檢核總表!$F$8,1),1,0)),1,0)</f>
        <v>0</v>
      </c>
      <c r="Q664" s="19">
        <f t="shared" si="7"/>
        <v>0</v>
      </c>
      <c r="R664" s="19">
        <f>IF(AND($Q664,OR(IF($G664="3.重度",1,0),IF($G664="4.極重度",1,0)),IF($K664="全時",1,0),IF($L664&gt;=基本工資設定!$B$2,1,0)),1,0)</f>
        <v>0</v>
      </c>
      <c r="S664" s="19">
        <f>IF(AND($Q664,OR(IF($G664="3.重度",1,0),IF($G664="4.極重度",1,0)),IF($K664="全時",1,0),IF(基本工資設定!$B$2&gt;$L664,1,0)),1,0)</f>
        <v>0</v>
      </c>
      <c r="T664" s="19">
        <f>IF(AND($Q664,OR(IF($G664="3.重度",1,0),IF($G664="4.極重度",1,0)),IF($K664="部分工時",1,0),IF($L664&gt;=基本工資設定!$B$2,1,0)),1,0)</f>
        <v>0</v>
      </c>
      <c r="U664" s="19">
        <f>IF(AND($Q664,OR(IF($G664="3.重度",1,0),IF($G664="4.極重度",1,0)),IF($K664="部分工時",1,0),IF(AND(基本工資設定!$B$2&gt;$L664,$L664&gt;=基本工資設定!$B$3),1,0)),1,0)</f>
        <v>0</v>
      </c>
      <c r="V664" s="19">
        <f>IF(AND($Q664,OR(IF($G664="3.重度",1,0),IF($G664="4.極重度",1,0)),IF($K664="部分工時",1,0),IF(基本工資設定!$B$3&gt;$L664,1,0)),1,0)</f>
        <v>0</v>
      </c>
      <c r="W664" s="19">
        <f>IF(AND($Q664,OR(IF($G664="1.輕度",1,0),IF($G664="2.中度",1,0)),IF($K664="全時",1,0),IF($L664&gt;=基本工資設定!$B$2,1,0)),1,0)</f>
        <v>0</v>
      </c>
      <c r="X664" s="19">
        <f>IF(AND($Q664,OR(IF($G664="1.輕度",1,0),IF($G664="2.中度",1,0)),IF($K664="全時",1,0),IF(基本工資設定!$B$2&gt;$L664,1,0)),1,0)</f>
        <v>0</v>
      </c>
      <c r="Y664" s="19">
        <f>IF(AND($Q664,OR(IF($G664="1.輕度",1,0),IF($G664="2.中度",1,0)),IF($K664="部分工時",1,0),IF($L664&gt;=基本工資設定!$B$2,1,0)),1,0)</f>
        <v>0</v>
      </c>
      <c r="Z664" s="19">
        <f>IF(AND($Q664,OR(IF($G664="1.輕度",1,0),IF($G664="2.中度",1,0)),IF($K664="部分工時",1,0),IF(AND(基本工資設定!$B$2&gt;$L664,$L664&gt;=基本工資設定!$B$3),1,0)),1,0)</f>
        <v>0</v>
      </c>
      <c r="AA664" s="19">
        <f>IF(AND($Q664,OR(IF($G664="1.輕度",1,0),IF($G664="2.中度",1,0)),IF($K664="部分工時",1,0),IF(基本工資設定!$B$3&gt;$L664,1,0)),1,0)</f>
        <v>0</v>
      </c>
    </row>
    <row r="665" spans="1:27" ht="14.25">
      <c r="A665" s="19">
        <f t="shared" si="8"/>
        <v>663</v>
      </c>
      <c r="B665" s="8"/>
      <c r="C665" s="8"/>
      <c r="D665" s="9"/>
      <c r="E665" s="8"/>
      <c r="F665" s="8"/>
      <c r="G665" s="8"/>
      <c r="H665" s="9"/>
      <c r="I665" s="9"/>
      <c r="J665" s="9"/>
      <c r="K665" s="8"/>
      <c r="L665" s="10"/>
      <c r="M665" s="19" t="b">
        <f t="shared" si="6"/>
        <v>0</v>
      </c>
      <c r="N665" s="19">
        <f>IF(AND($M665,IF($H665&lt;=DATE(身障定額檢核總表!$F$7,身障定額檢核總表!$F$8,1),1,0)),1,0)</f>
        <v>0</v>
      </c>
      <c r="O665" s="19">
        <f>IF(AND(ISBLANK($I665),$M665),1,IF($E665="1.公保",
IF($I665&gt;DATE(身障定額檢核總表!$F$7,身障定額檢核總表!$F$8,1),1,0),
IF($I665&gt;=DATE(身障定額檢核總表!$F$7,身障定額檢核總表!$F$8,1),1,0)))</f>
        <v>0</v>
      </c>
      <c r="P665" s="19">
        <f>IF(AND($M665,IF($J665&lt;=DATE(身障定額檢核總表!$F$7,身障定額檢核總表!$F$8,1),1,0)),1,0)</f>
        <v>0</v>
      </c>
      <c r="Q665" s="19">
        <f t="shared" si="7"/>
        <v>0</v>
      </c>
      <c r="R665" s="19">
        <f>IF(AND($Q665,OR(IF($G665="3.重度",1,0),IF($G665="4.極重度",1,0)),IF($K665="全時",1,0),IF($L665&gt;=基本工資設定!$B$2,1,0)),1,0)</f>
        <v>0</v>
      </c>
      <c r="S665" s="19">
        <f>IF(AND($Q665,OR(IF($G665="3.重度",1,0),IF($G665="4.極重度",1,0)),IF($K665="全時",1,0),IF(基本工資設定!$B$2&gt;$L665,1,0)),1,0)</f>
        <v>0</v>
      </c>
      <c r="T665" s="19">
        <f>IF(AND($Q665,OR(IF($G665="3.重度",1,0),IF($G665="4.極重度",1,0)),IF($K665="部分工時",1,0),IF($L665&gt;=基本工資設定!$B$2,1,0)),1,0)</f>
        <v>0</v>
      </c>
      <c r="U665" s="19">
        <f>IF(AND($Q665,OR(IF($G665="3.重度",1,0),IF($G665="4.極重度",1,0)),IF($K665="部分工時",1,0),IF(AND(基本工資設定!$B$2&gt;$L665,$L665&gt;=基本工資設定!$B$3),1,0)),1,0)</f>
        <v>0</v>
      </c>
      <c r="V665" s="19">
        <f>IF(AND($Q665,OR(IF($G665="3.重度",1,0),IF($G665="4.極重度",1,0)),IF($K665="部分工時",1,0),IF(基本工資設定!$B$3&gt;$L665,1,0)),1,0)</f>
        <v>0</v>
      </c>
      <c r="W665" s="19">
        <f>IF(AND($Q665,OR(IF($G665="1.輕度",1,0),IF($G665="2.中度",1,0)),IF($K665="全時",1,0),IF($L665&gt;=基本工資設定!$B$2,1,0)),1,0)</f>
        <v>0</v>
      </c>
      <c r="X665" s="19">
        <f>IF(AND($Q665,OR(IF($G665="1.輕度",1,0),IF($G665="2.中度",1,0)),IF($K665="全時",1,0),IF(基本工資設定!$B$2&gt;$L665,1,0)),1,0)</f>
        <v>0</v>
      </c>
      <c r="Y665" s="19">
        <f>IF(AND($Q665,OR(IF($G665="1.輕度",1,0),IF($G665="2.中度",1,0)),IF($K665="部分工時",1,0),IF($L665&gt;=基本工資設定!$B$2,1,0)),1,0)</f>
        <v>0</v>
      </c>
      <c r="Z665" s="19">
        <f>IF(AND($Q665,OR(IF($G665="1.輕度",1,0),IF($G665="2.中度",1,0)),IF($K665="部分工時",1,0),IF(AND(基本工資設定!$B$2&gt;$L665,$L665&gt;=基本工資設定!$B$3),1,0)),1,0)</f>
        <v>0</v>
      </c>
      <c r="AA665" s="19">
        <f>IF(AND($Q665,OR(IF($G665="1.輕度",1,0),IF($G665="2.中度",1,0)),IF($K665="部分工時",1,0),IF(基本工資設定!$B$3&gt;$L665,1,0)),1,0)</f>
        <v>0</v>
      </c>
    </row>
    <row r="666" spans="1:27" ht="14.25">
      <c r="A666" s="19">
        <f t="shared" si="8"/>
        <v>664</v>
      </c>
      <c r="B666" s="8"/>
      <c r="C666" s="8"/>
      <c r="D666" s="9"/>
      <c r="E666" s="8"/>
      <c r="F666" s="8"/>
      <c r="G666" s="8"/>
      <c r="H666" s="9"/>
      <c r="I666" s="9"/>
      <c r="J666" s="9"/>
      <c r="K666" s="8"/>
      <c r="L666" s="10"/>
      <c r="M666" s="19" t="b">
        <f t="shared" si="6"/>
        <v>0</v>
      </c>
      <c r="N666" s="19">
        <f>IF(AND($M666,IF($H666&lt;=DATE(身障定額檢核總表!$F$7,身障定額檢核總表!$F$8,1),1,0)),1,0)</f>
        <v>0</v>
      </c>
      <c r="O666" s="19">
        <f>IF(AND(ISBLANK($I666),$M666),1,IF($E666="1.公保",
IF($I666&gt;DATE(身障定額檢核總表!$F$7,身障定額檢核總表!$F$8,1),1,0),
IF($I666&gt;=DATE(身障定額檢核總表!$F$7,身障定額檢核總表!$F$8,1),1,0)))</f>
        <v>0</v>
      </c>
      <c r="P666" s="19">
        <f>IF(AND($M666,IF($J666&lt;=DATE(身障定額檢核總表!$F$7,身障定額檢核總表!$F$8,1),1,0)),1,0)</f>
        <v>0</v>
      </c>
      <c r="Q666" s="19">
        <f t="shared" si="7"/>
        <v>0</v>
      </c>
      <c r="R666" s="19">
        <f>IF(AND($Q666,OR(IF($G666="3.重度",1,0),IF($G666="4.極重度",1,0)),IF($K666="全時",1,0),IF($L666&gt;=基本工資設定!$B$2,1,0)),1,0)</f>
        <v>0</v>
      </c>
      <c r="S666" s="19">
        <f>IF(AND($Q666,OR(IF($G666="3.重度",1,0),IF($G666="4.極重度",1,0)),IF($K666="全時",1,0),IF(基本工資設定!$B$2&gt;$L666,1,0)),1,0)</f>
        <v>0</v>
      </c>
      <c r="T666" s="19">
        <f>IF(AND($Q666,OR(IF($G666="3.重度",1,0),IF($G666="4.極重度",1,0)),IF($K666="部分工時",1,0),IF($L666&gt;=基本工資設定!$B$2,1,0)),1,0)</f>
        <v>0</v>
      </c>
      <c r="U666" s="19">
        <f>IF(AND($Q666,OR(IF($G666="3.重度",1,0),IF($G666="4.極重度",1,0)),IF($K666="部分工時",1,0),IF(AND(基本工資設定!$B$2&gt;$L666,$L666&gt;=基本工資設定!$B$3),1,0)),1,0)</f>
        <v>0</v>
      </c>
      <c r="V666" s="19">
        <f>IF(AND($Q666,OR(IF($G666="3.重度",1,0),IF($G666="4.極重度",1,0)),IF($K666="部分工時",1,0),IF(基本工資設定!$B$3&gt;$L666,1,0)),1,0)</f>
        <v>0</v>
      </c>
      <c r="W666" s="19">
        <f>IF(AND($Q666,OR(IF($G666="1.輕度",1,0),IF($G666="2.中度",1,0)),IF($K666="全時",1,0),IF($L666&gt;=基本工資設定!$B$2,1,0)),1,0)</f>
        <v>0</v>
      </c>
      <c r="X666" s="19">
        <f>IF(AND($Q666,OR(IF($G666="1.輕度",1,0),IF($G666="2.中度",1,0)),IF($K666="全時",1,0),IF(基本工資設定!$B$2&gt;$L666,1,0)),1,0)</f>
        <v>0</v>
      </c>
      <c r="Y666" s="19">
        <f>IF(AND($Q666,OR(IF($G666="1.輕度",1,0),IF($G666="2.中度",1,0)),IF($K666="部分工時",1,0),IF($L666&gt;=基本工資設定!$B$2,1,0)),1,0)</f>
        <v>0</v>
      </c>
      <c r="Z666" s="19">
        <f>IF(AND($Q666,OR(IF($G666="1.輕度",1,0),IF($G666="2.中度",1,0)),IF($K666="部分工時",1,0),IF(AND(基本工資設定!$B$2&gt;$L666,$L666&gt;=基本工資設定!$B$3),1,0)),1,0)</f>
        <v>0</v>
      </c>
      <c r="AA666" s="19">
        <f>IF(AND($Q666,OR(IF($G666="1.輕度",1,0),IF($G666="2.中度",1,0)),IF($K666="部分工時",1,0),IF(基本工資設定!$B$3&gt;$L666,1,0)),1,0)</f>
        <v>0</v>
      </c>
    </row>
    <row r="667" spans="1:27" ht="14.25">
      <c r="A667" s="19">
        <f t="shared" si="8"/>
        <v>665</v>
      </c>
      <c r="B667" s="8"/>
      <c r="C667" s="8"/>
      <c r="D667" s="9"/>
      <c r="E667" s="8"/>
      <c r="F667" s="8"/>
      <c r="G667" s="8"/>
      <c r="H667" s="9"/>
      <c r="I667" s="9"/>
      <c r="J667" s="9"/>
      <c r="K667" s="8"/>
      <c r="L667" s="10"/>
      <c r="M667" s="19" t="b">
        <f t="shared" si="6"/>
        <v>0</v>
      </c>
      <c r="N667" s="19">
        <f>IF(AND($M667,IF($H667&lt;=DATE(身障定額檢核總表!$F$7,身障定額檢核總表!$F$8,1),1,0)),1,0)</f>
        <v>0</v>
      </c>
      <c r="O667" s="19">
        <f>IF(AND(ISBLANK($I667),$M667),1,IF($E667="1.公保",
IF($I667&gt;DATE(身障定額檢核總表!$F$7,身障定額檢核總表!$F$8,1),1,0),
IF($I667&gt;=DATE(身障定額檢核總表!$F$7,身障定額檢核總表!$F$8,1),1,0)))</f>
        <v>0</v>
      </c>
      <c r="P667" s="19">
        <f>IF(AND($M667,IF($J667&lt;=DATE(身障定額檢核總表!$F$7,身障定額檢核總表!$F$8,1),1,0)),1,0)</f>
        <v>0</v>
      </c>
      <c r="Q667" s="19">
        <f t="shared" si="7"/>
        <v>0</v>
      </c>
      <c r="R667" s="19">
        <f>IF(AND($Q667,OR(IF($G667="3.重度",1,0),IF($G667="4.極重度",1,0)),IF($K667="全時",1,0),IF($L667&gt;=基本工資設定!$B$2,1,0)),1,0)</f>
        <v>0</v>
      </c>
      <c r="S667" s="19">
        <f>IF(AND($Q667,OR(IF($G667="3.重度",1,0),IF($G667="4.極重度",1,0)),IF($K667="全時",1,0),IF(基本工資設定!$B$2&gt;$L667,1,0)),1,0)</f>
        <v>0</v>
      </c>
      <c r="T667" s="19">
        <f>IF(AND($Q667,OR(IF($G667="3.重度",1,0),IF($G667="4.極重度",1,0)),IF($K667="部分工時",1,0),IF($L667&gt;=基本工資設定!$B$2,1,0)),1,0)</f>
        <v>0</v>
      </c>
      <c r="U667" s="19">
        <f>IF(AND($Q667,OR(IF($G667="3.重度",1,0),IF($G667="4.極重度",1,0)),IF($K667="部分工時",1,0),IF(AND(基本工資設定!$B$2&gt;$L667,$L667&gt;=基本工資設定!$B$3),1,0)),1,0)</f>
        <v>0</v>
      </c>
      <c r="V667" s="19">
        <f>IF(AND($Q667,OR(IF($G667="3.重度",1,0),IF($G667="4.極重度",1,0)),IF($K667="部分工時",1,0),IF(基本工資設定!$B$3&gt;$L667,1,0)),1,0)</f>
        <v>0</v>
      </c>
      <c r="W667" s="19">
        <f>IF(AND($Q667,OR(IF($G667="1.輕度",1,0),IF($G667="2.中度",1,0)),IF($K667="全時",1,0),IF($L667&gt;=基本工資設定!$B$2,1,0)),1,0)</f>
        <v>0</v>
      </c>
      <c r="X667" s="19">
        <f>IF(AND($Q667,OR(IF($G667="1.輕度",1,0),IF($G667="2.中度",1,0)),IF($K667="全時",1,0),IF(基本工資設定!$B$2&gt;$L667,1,0)),1,0)</f>
        <v>0</v>
      </c>
      <c r="Y667" s="19">
        <f>IF(AND($Q667,OR(IF($G667="1.輕度",1,0),IF($G667="2.中度",1,0)),IF($K667="部分工時",1,0),IF($L667&gt;=基本工資設定!$B$2,1,0)),1,0)</f>
        <v>0</v>
      </c>
      <c r="Z667" s="19">
        <f>IF(AND($Q667,OR(IF($G667="1.輕度",1,0),IF($G667="2.中度",1,0)),IF($K667="部分工時",1,0),IF(AND(基本工資設定!$B$2&gt;$L667,$L667&gt;=基本工資設定!$B$3),1,0)),1,0)</f>
        <v>0</v>
      </c>
      <c r="AA667" s="19">
        <f>IF(AND($Q667,OR(IF($G667="1.輕度",1,0),IF($G667="2.中度",1,0)),IF($K667="部分工時",1,0),IF(基本工資設定!$B$3&gt;$L667,1,0)),1,0)</f>
        <v>0</v>
      </c>
    </row>
    <row r="668" spans="1:27" ht="14.25">
      <c r="A668" s="19">
        <f t="shared" si="8"/>
        <v>666</v>
      </c>
      <c r="B668" s="8"/>
      <c r="C668" s="8"/>
      <c r="D668" s="9"/>
      <c r="E668" s="8"/>
      <c r="F668" s="8"/>
      <c r="G668" s="8"/>
      <c r="H668" s="9"/>
      <c r="I668" s="9"/>
      <c r="J668" s="9"/>
      <c r="K668" s="8"/>
      <c r="L668" s="10"/>
      <c r="M668" s="19" t="b">
        <f t="shared" si="6"/>
        <v>0</v>
      </c>
      <c r="N668" s="19">
        <f>IF(AND($M668,IF($H668&lt;=DATE(身障定額檢核總表!$F$7,身障定額檢核總表!$F$8,1),1,0)),1,0)</f>
        <v>0</v>
      </c>
      <c r="O668" s="19">
        <f>IF(AND(ISBLANK($I668),$M668),1,IF($E668="1.公保",
IF($I668&gt;DATE(身障定額檢核總表!$F$7,身障定額檢核總表!$F$8,1),1,0),
IF($I668&gt;=DATE(身障定額檢核總表!$F$7,身障定額檢核總表!$F$8,1),1,0)))</f>
        <v>0</v>
      </c>
      <c r="P668" s="19">
        <f>IF(AND($M668,IF($J668&lt;=DATE(身障定額檢核總表!$F$7,身障定額檢核總表!$F$8,1),1,0)),1,0)</f>
        <v>0</v>
      </c>
      <c r="Q668" s="19">
        <f t="shared" si="7"/>
        <v>0</v>
      </c>
      <c r="R668" s="19">
        <f>IF(AND($Q668,OR(IF($G668="3.重度",1,0),IF($G668="4.極重度",1,0)),IF($K668="全時",1,0),IF($L668&gt;=基本工資設定!$B$2,1,0)),1,0)</f>
        <v>0</v>
      </c>
      <c r="S668" s="19">
        <f>IF(AND($Q668,OR(IF($G668="3.重度",1,0),IF($G668="4.極重度",1,0)),IF($K668="全時",1,0),IF(基本工資設定!$B$2&gt;$L668,1,0)),1,0)</f>
        <v>0</v>
      </c>
      <c r="T668" s="19">
        <f>IF(AND($Q668,OR(IF($G668="3.重度",1,0),IF($G668="4.極重度",1,0)),IF($K668="部分工時",1,0),IF($L668&gt;=基本工資設定!$B$2,1,0)),1,0)</f>
        <v>0</v>
      </c>
      <c r="U668" s="19">
        <f>IF(AND($Q668,OR(IF($G668="3.重度",1,0),IF($G668="4.極重度",1,0)),IF($K668="部分工時",1,0),IF(AND(基本工資設定!$B$2&gt;$L668,$L668&gt;=基本工資設定!$B$3),1,0)),1,0)</f>
        <v>0</v>
      </c>
      <c r="V668" s="19">
        <f>IF(AND($Q668,OR(IF($G668="3.重度",1,0),IF($G668="4.極重度",1,0)),IF($K668="部分工時",1,0),IF(基本工資設定!$B$3&gt;$L668,1,0)),1,0)</f>
        <v>0</v>
      </c>
      <c r="W668" s="19">
        <f>IF(AND($Q668,OR(IF($G668="1.輕度",1,0),IF($G668="2.中度",1,0)),IF($K668="全時",1,0),IF($L668&gt;=基本工資設定!$B$2,1,0)),1,0)</f>
        <v>0</v>
      </c>
      <c r="X668" s="19">
        <f>IF(AND($Q668,OR(IF($G668="1.輕度",1,0),IF($G668="2.中度",1,0)),IF($K668="全時",1,0),IF(基本工資設定!$B$2&gt;$L668,1,0)),1,0)</f>
        <v>0</v>
      </c>
      <c r="Y668" s="19">
        <f>IF(AND($Q668,OR(IF($G668="1.輕度",1,0),IF($G668="2.中度",1,0)),IF($K668="部分工時",1,0),IF($L668&gt;=基本工資設定!$B$2,1,0)),1,0)</f>
        <v>0</v>
      </c>
      <c r="Z668" s="19">
        <f>IF(AND($Q668,OR(IF($G668="1.輕度",1,0),IF($G668="2.中度",1,0)),IF($K668="部分工時",1,0),IF(AND(基本工資設定!$B$2&gt;$L668,$L668&gt;=基本工資設定!$B$3),1,0)),1,0)</f>
        <v>0</v>
      </c>
      <c r="AA668" s="19">
        <f>IF(AND($Q668,OR(IF($G668="1.輕度",1,0),IF($G668="2.中度",1,0)),IF($K668="部分工時",1,0),IF(基本工資設定!$B$3&gt;$L668,1,0)),1,0)</f>
        <v>0</v>
      </c>
    </row>
    <row r="669" spans="1:27" ht="14.25">
      <c r="A669" s="19">
        <f t="shared" si="8"/>
        <v>667</v>
      </c>
      <c r="B669" s="8"/>
      <c r="C669" s="8"/>
      <c r="D669" s="9"/>
      <c r="E669" s="8"/>
      <c r="F669" s="8"/>
      <c r="G669" s="8"/>
      <c r="H669" s="9"/>
      <c r="I669" s="9"/>
      <c r="J669" s="9"/>
      <c r="K669" s="8"/>
      <c r="L669" s="10"/>
      <c r="M669" s="19" t="b">
        <f t="shared" si="6"/>
        <v>0</v>
      </c>
      <c r="N669" s="19">
        <f>IF(AND($M669,IF($H669&lt;=DATE(身障定額檢核總表!$F$7,身障定額檢核總表!$F$8,1),1,0)),1,0)</f>
        <v>0</v>
      </c>
      <c r="O669" s="19">
        <f>IF(AND(ISBLANK($I669),$M669),1,IF($E669="1.公保",
IF($I669&gt;DATE(身障定額檢核總表!$F$7,身障定額檢核總表!$F$8,1),1,0),
IF($I669&gt;=DATE(身障定額檢核總表!$F$7,身障定額檢核總表!$F$8,1),1,0)))</f>
        <v>0</v>
      </c>
      <c r="P669" s="19">
        <f>IF(AND($M669,IF($J669&lt;=DATE(身障定額檢核總表!$F$7,身障定額檢核總表!$F$8,1),1,0)),1,0)</f>
        <v>0</v>
      </c>
      <c r="Q669" s="19">
        <f t="shared" si="7"/>
        <v>0</v>
      </c>
      <c r="R669" s="19">
        <f>IF(AND($Q669,OR(IF($G669="3.重度",1,0),IF($G669="4.極重度",1,0)),IF($K669="全時",1,0),IF($L669&gt;=基本工資設定!$B$2,1,0)),1,0)</f>
        <v>0</v>
      </c>
      <c r="S669" s="19">
        <f>IF(AND($Q669,OR(IF($G669="3.重度",1,0),IF($G669="4.極重度",1,0)),IF($K669="全時",1,0),IF(基本工資設定!$B$2&gt;$L669,1,0)),1,0)</f>
        <v>0</v>
      </c>
      <c r="T669" s="19">
        <f>IF(AND($Q669,OR(IF($G669="3.重度",1,0),IF($G669="4.極重度",1,0)),IF($K669="部分工時",1,0),IF($L669&gt;=基本工資設定!$B$2,1,0)),1,0)</f>
        <v>0</v>
      </c>
      <c r="U669" s="19">
        <f>IF(AND($Q669,OR(IF($G669="3.重度",1,0),IF($G669="4.極重度",1,0)),IF($K669="部分工時",1,0),IF(AND(基本工資設定!$B$2&gt;$L669,$L669&gt;=基本工資設定!$B$3),1,0)),1,0)</f>
        <v>0</v>
      </c>
      <c r="V669" s="19">
        <f>IF(AND($Q669,OR(IF($G669="3.重度",1,0),IF($G669="4.極重度",1,0)),IF($K669="部分工時",1,0),IF(基本工資設定!$B$3&gt;$L669,1,0)),1,0)</f>
        <v>0</v>
      </c>
      <c r="W669" s="19">
        <f>IF(AND($Q669,OR(IF($G669="1.輕度",1,0),IF($G669="2.中度",1,0)),IF($K669="全時",1,0),IF($L669&gt;=基本工資設定!$B$2,1,0)),1,0)</f>
        <v>0</v>
      </c>
      <c r="X669" s="19">
        <f>IF(AND($Q669,OR(IF($G669="1.輕度",1,0),IF($G669="2.中度",1,0)),IF($K669="全時",1,0),IF(基本工資設定!$B$2&gt;$L669,1,0)),1,0)</f>
        <v>0</v>
      </c>
      <c r="Y669" s="19">
        <f>IF(AND($Q669,OR(IF($G669="1.輕度",1,0),IF($G669="2.中度",1,0)),IF($K669="部分工時",1,0),IF($L669&gt;=基本工資設定!$B$2,1,0)),1,0)</f>
        <v>0</v>
      </c>
      <c r="Z669" s="19">
        <f>IF(AND($Q669,OR(IF($G669="1.輕度",1,0),IF($G669="2.中度",1,0)),IF($K669="部分工時",1,0),IF(AND(基本工資設定!$B$2&gt;$L669,$L669&gt;=基本工資設定!$B$3),1,0)),1,0)</f>
        <v>0</v>
      </c>
      <c r="AA669" s="19">
        <f>IF(AND($Q669,OR(IF($G669="1.輕度",1,0),IF($G669="2.中度",1,0)),IF($K669="部分工時",1,0),IF(基本工資設定!$B$3&gt;$L669,1,0)),1,0)</f>
        <v>0</v>
      </c>
    </row>
    <row r="670" spans="1:27" ht="14.25">
      <c r="A670" s="19">
        <f t="shared" si="8"/>
        <v>668</v>
      </c>
      <c r="B670" s="8"/>
      <c r="C670" s="8"/>
      <c r="D670" s="9"/>
      <c r="E670" s="8"/>
      <c r="F670" s="8"/>
      <c r="G670" s="8"/>
      <c r="H670" s="9"/>
      <c r="I670" s="9"/>
      <c r="J670" s="9"/>
      <c r="K670" s="8"/>
      <c r="L670" s="10"/>
      <c r="M670" s="19" t="b">
        <f t="shared" si="6"/>
        <v>0</v>
      </c>
      <c r="N670" s="19">
        <f>IF(AND($M670,IF($H670&lt;=DATE(身障定額檢核總表!$F$7,身障定額檢核總表!$F$8,1),1,0)),1,0)</f>
        <v>0</v>
      </c>
      <c r="O670" s="19">
        <f>IF(AND(ISBLANK($I670),$M670),1,IF($E670="1.公保",
IF($I670&gt;DATE(身障定額檢核總表!$F$7,身障定額檢核總表!$F$8,1),1,0),
IF($I670&gt;=DATE(身障定額檢核總表!$F$7,身障定額檢核總表!$F$8,1),1,0)))</f>
        <v>0</v>
      </c>
      <c r="P670" s="19">
        <f>IF(AND($M670,IF($J670&lt;=DATE(身障定額檢核總表!$F$7,身障定額檢核總表!$F$8,1),1,0)),1,0)</f>
        <v>0</v>
      </c>
      <c r="Q670" s="19">
        <f t="shared" si="7"/>
        <v>0</v>
      </c>
      <c r="R670" s="19">
        <f>IF(AND($Q670,OR(IF($G670="3.重度",1,0),IF($G670="4.極重度",1,0)),IF($K670="全時",1,0),IF($L670&gt;=基本工資設定!$B$2,1,0)),1,0)</f>
        <v>0</v>
      </c>
      <c r="S670" s="19">
        <f>IF(AND($Q670,OR(IF($G670="3.重度",1,0),IF($G670="4.極重度",1,0)),IF($K670="全時",1,0),IF(基本工資設定!$B$2&gt;$L670,1,0)),1,0)</f>
        <v>0</v>
      </c>
      <c r="T670" s="19">
        <f>IF(AND($Q670,OR(IF($G670="3.重度",1,0),IF($G670="4.極重度",1,0)),IF($K670="部分工時",1,0),IF($L670&gt;=基本工資設定!$B$2,1,0)),1,0)</f>
        <v>0</v>
      </c>
      <c r="U670" s="19">
        <f>IF(AND($Q670,OR(IF($G670="3.重度",1,0),IF($G670="4.極重度",1,0)),IF($K670="部分工時",1,0),IF(AND(基本工資設定!$B$2&gt;$L670,$L670&gt;=基本工資設定!$B$3),1,0)),1,0)</f>
        <v>0</v>
      </c>
      <c r="V670" s="19">
        <f>IF(AND($Q670,OR(IF($G670="3.重度",1,0),IF($G670="4.極重度",1,0)),IF($K670="部分工時",1,0),IF(基本工資設定!$B$3&gt;$L670,1,0)),1,0)</f>
        <v>0</v>
      </c>
      <c r="W670" s="19">
        <f>IF(AND($Q670,OR(IF($G670="1.輕度",1,0),IF($G670="2.中度",1,0)),IF($K670="全時",1,0),IF($L670&gt;=基本工資設定!$B$2,1,0)),1,0)</f>
        <v>0</v>
      </c>
      <c r="X670" s="19">
        <f>IF(AND($Q670,OR(IF($G670="1.輕度",1,0),IF($G670="2.中度",1,0)),IF($K670="全時",1,0),IF(基本工資設定!$B$2&gt;$L670,1,0)),1,0)</f>
        <v>0</v>
      </c>
      <c r="Y670" s="19">
        <f>IF(AND($Q670,OR(IF($G670="1.輕度",1,0),IF($G670="2.中度",1,0)),IF($K670="部分工時",1,0),IF($L670&gt;=基本工資設定!$B$2,1,0)),1,0)</f>
        <v>0</v>
      </c>
      <c r="Z670" s="19">
        <f>IF(AND($Q670,OR(IF($G670="1.輕度",1,0),IF($G670="2.中度",1,0)),IF($K670="部分工時",1,0),IF(AND(基本工資設定!$B$2&gt;$L670,$L670&gt;=基本工資設定!$B$3),1,0)),1,0)</f>
        <v>0</v>
      </c>
      <c r="AA670" s="19">
        <f>IF(AND($Q670,OR(IF($G670="1.輕度",1,0),IF($G670="2.中度",1,0)),IF($K670="部分工時",1,0),IF(基本工資設定!$B$3&gt;$L670,1,0)),1,0)</f>
        <v>0</v>
      </c>
    </row>
    <row r="671" spans="1:27" ht="14.25">
      <c r="A671" s="19">
        <f t="shared" si="8"/>
        <v>669</v>
      </c>
      <c r="B671" s="8"/>
      <c r="C671" s="8"/>
      <c r="D671" s="9"/>
      <c r="E671" s="8"/>
      <c r="F671" s="8"/>
      <c r="G671" s="8"/>
      <c r="H671" s="9"/>
      <c r="I671" s="9"/>
      <c r="J671" s="9"/>
      <c r="K671" s="8"/>
      <c r="L671" s="10"/>
      <c r="M671" s="19" t="b">
        <f t="shared" si="6"/>
        <v>0</v>
      </c>
      <c r="N671" s="19">
        <f>IF(AND($M671,IF($H671&lt;=DATE(身障定額檢核總表!$F$7,身障定額檢核總表!$F$8,1),1,0)),1,0)</f>
        <v>0</v>
      </c>
      <c r="O671" s="19">
        <f>IF(AND(ISBLANK($I671),$M671),1,IF($E671="1.公保",
IF($I671&gt;DATE(身障定額檢核總表!$F$7,身障定額檢核總表!$F$8,1),1,0),
IF($I671&gt;=DATE(身障定額檢核總表!$F$7,身障定額檢核總表!$F$8,1),1,0)))</f>
        <v>0</v>
      </c>
      <c r="P671" s="19">
        <f>IF(AND($M671,IF($J671&lt;=DATE(身障定額檢核總表!$F$7,身障定額檢核總表!$F$8,1),1,0)),1,0)</f>
        <v>0</v>
      </c>
      <c r="Q671" s="19">
        <f t="shared" si="7"/>
        <v>0</v>
      </c>
      <c r="R671" s="19">
        <f>IF(AND($Q671,OR(IF($G671="3.重度",1,0),IF($G671="4.極重度",1,0)),IF($K671="全時",1,0),IF($L671&gt;=基本工資設定!$B$2,1,0)),1,0)</f>
        <v>0</v>
      </c>
      <c r="S671" s="19">
        <f>IF(AND($Q671,OR(IF($G671="3.重度",1,0),IF($G671="4.極重度",1,0)),IF($K671="全時",1,0),IF(基本工資設定!$B$2&gt;$L671,1,0)),1,0)</f>
        <v>0</v>
      </c>
      <c r="T671" s="19">
        <f>IF(AND($Q671,OR(IF($G671="3.重度",1,0),IF($G671="4.極重度",1,0)),IF($K671="部分工時",1,0),IF($L671&gt;=基本工資設定!$B$2,1,0)),1,0)</f>
        <v>0</v>
      </c>
      <c r="U671" s="19">
        <f>IF(AND($Q671,OR(IF($G671="3.重度",1,0),IF($G671="4.極重度",1,0)),IF($K671="部分工時",1,0),IF(AND(基本工資設定!$B$2&gt;$L671,$L671&gt;=基本工資設定!$B$3),1,0)),1,0)</f>
        <v>0</v>
      </c>
      <c r="V671" s="19">
        <f>IF(AND($Q671,OR(IF($G671="3.重度",1,0),IF($G671="4.極重度",1,0)),IF($K671="部分工時",1,0),IF(基本工資設定!$B$3&gt;$L671,1,0)),1,0)</f>
        <v>0</v>
      </c>
      <c r="W671" s="19">
        <f>IF(AND($Q671,OR(IF($G671="1.輕度",1,0),IF($G671="2.中度",1,0)),IF($K671="全時",1,0),IF($L671&gt;=基本工資設定!$B$2,1,0)),1,0)</f>
        <v>0</v>
      </c>
      <c r="X671" s="19">
        <f>IF(AND($Q671,OR(IF($G671="1.輕度",1,0),IF($G671="2.中度",1,0)),IF($K671="全時",1,0),IF(基本工資設定!$B$2&gt;$L671,1,0)),1,0)</f>
        <v>0</v>
      </c>
      <c r="Y671" s="19">
        <f>IF(AND($Q671,OR(IF($G671="1.輕度",1,0),IF($G671="2.中度",1,0)),IF($K671="部分工時",1,0),IF($L671&gt;=基本工資設定!$B$2,1,0)),1,0)</f>
        <v>0</v>
      </c>
      <c r="Z671" s="19">
        <f>IF(AND($Q671,OR(IF($G671="1.輕度",1,0),IF($G671="2.中度",1,0)),IF($K671="部分工時",1,0),IF(AND(基本工資設定!$B$2&gt;$L671,$L671&gt;=基本工資設定!$B$3),1,0)),1,0)</f>
        <v>0</v>
      </c>
      <c r="AA671" s="19">
        <f>IF(AND($Q671,OR(IF($G671="1.輕度",1,0),IF($G671="2.中度",1,0)),IF($K671="部分工時",1,0),IF(基本工資設定!$B$3&gt;$L671,1,0)),1,0)</f>
        <v>0</v>
      </c>
    </row>
    <row r="672" spans="1:27" ht="14.25">
      <c r="A672" s="19">
        <f t="shared" si="8"/>
        <v>670</v>
      </c>
      <c r="B672" s="8"/>
      <c r="C672" s="8"/>
      <c r="D672" s="9"/>
      <c r="E672" s="8"/>
      <c r="F672" s="8"/>
      <c r="G672" s="8"/>
      <c r="H672" s="9"/>
      <c r="I672" s="9"/>
      <c r="J672" s="9"/>
      <c r="K672" s="8"/>
      <c r="L672" s="10"/>
      <c r="M672" s="19" t="b">
        <f t="shared" si="6"/>
        <v>0</v>
      </c>
      <c r="N672" s="19">
        <f>IF(AND($M672,IF($H672&lt;=DATE(身障定額檢核總表!$F$7,身障定額檢核總表!$F$8,1),1,0)),1,0)</f>
        <v>0</v>
      </c>
      <c r="O672" s="19">
        <f>IF(AND(ISBLANK($I672),$M672),1,IF($E672="1.公保",
IF($I672&gt;DATE(身障定額檢核總表!$F$7,身障定額檢核總表!$F$8,1),1,0),
IF($I672&gt;=DATE(身障定額檢核總表!$F$7,身障定額檢核總表!$F$8,1),1,0)))</f>
        <v>0</v>
      </c>
      <c r="P672" s="19">
        <f>IF(AND($M672,IF($J672&lt;=DATE(身障定額檢核總表!$F$7,身障定額檢核總表!$F$8,1),1,0)),1,0)</f>
        <v>0</v>
      </c>
      <c r="Q672" s="19">
        <f t="shared" si="7"/>
        <v>0</v>
      </c>
      <c r="R672" s="19">
        <f>IF(AND($Q672,OR(IF($G672="3.重度",1,0),IF($G672="4.極重度",1,0)),IF($K672="全時",1,0),IF($L672&gt;=基本工資設定!$B$2,1,0)),1,0)</f>
        <v>0</v>
      </c>
      <c r="S672" s="19">
        <f>IF(AND($Q672,OR(IF($G672="3.重度",1,0),IF($G672="4.極重度",1,0)),IF($K672="全時",1,0),IF(基本工資設定!$B$2&gt;$L672,1,0)),1,0)</f>
        <v>0</v>
      </c>
      <c r="T672" s="19">
        <f>IF(AND($Q672,OR(IF($G672="3.重度",1,0),IF($G672="4.極重度",1,0)),IF($K672="部分工時",1,0),IF($L672&gt;=基本工資設定!$B$2,1,0)),1,0)</f>
        <v>0</v>
      </c>
      <c r="U672" s="19">
        <f>IF(AND($Q672,OR(IF($G672="3.重度",1,0),IF($G672="4.極重度",1,0)),IF($K672="部分工時",1,0),IF(AND(基本工資設定!$B$2&gt;$L672,$L672&gt;=基本工資設定!$B$3),1,0)),1,0)</f>
        <v>0</v>
      </c>
      <c r="V672" s="19">
        <f>IF(AND($Q672,OR(IF($G672="3.重度",1,0),IF($G672="4.極重度",1,0)),IF($K672="部分工時",1,0),IF(基本工資設定!$B$3&gt;$L672,1,0)),1,0)</f>
        <v>0</v>
      </c>
      <c r="W672" s="19">
        <f>IF(AND($Q672,OR(IF($G672="1.輕度",1,0),IF($G672="2.中度",1,0)),IF($K672="全時",1,0),IF($L672&gt;=基本工資設定!$B$2,1,0)),1,0)</f>
        <v>0</v>
      </c>
      <c r="X672" s="19">
        <f>IF(AND($Q672,OR(IF($G672="1.輕度",1,0),IF($G672="2.中度",1,0)),IF($K672="全時",1,0),IF(基本工資設定!$B$2&gt;$L672,1,0)),1,0)</f>
        <v>0</v>
      </c>
      <c r="Y672" s="19">
        <f>IF(AND($Q672,OR(IF($G672="1.輕度",1,0),IF($G672="2.中度",1,0)),IF($K672="部分工時",1,0),IF($L672&gt;=基本工資設定!$B$2,1,0)),1,0)</f>
        <v>0</v>
      </c>
      <c r="Z672" s="19">
        <f>IF(AND($Q672,OR(IF($G672="1.輕度",1,0),IF($G672="2.中度",1,0)),IF($K672="部分工時",1,0),IF(AND(基本工資設定!$B$2&gt;$L672,$L672&gt;=基本工資設定!$B$3),1,0)),1,0)</f>
        <v>0</v>
      </c>
      <c r="AA672" s="19">
        <f>IF(AND($Q672,OR(IF($G672="1.輕度",1,0),IF($G672="2.中度",1,0)),IF($K672="部分工時",1,0),IF(基本工資設定!$B$3&gt;$L672,1,0)),1,0)</f>
        <v>0</v>
      </c>
    </row>
    <row r="673" spans="1:27" ht="14.25">
      <c r="A673" s="19">
        <f t="shared" si="8"/>
        <v>671</v>
      </c>
      <c r="B673" s="8"/>
      <c r="C673" s="8"/>
      <c r="D673" s="9"/>
      <c r="E673" s="8"/>
      <c r="F673" s="8"/>
      <c r="G673" s="8"/>
      <c r="H673" s="9"/>
      <c r="I673" s="9"/>
      <c r="J673" s="9"/>
      <c r="K673" s="8"/>
      <c r="L673" s="10"/>
      <c r="M673" s="19" t="b">
        <f t="shared" si="6"/>
        <v>0</v>
      </c>
      <c r="N673" s="19">
        <f>IF(AND($M673,IF($H673&lt;=DATE(身障定額檢核總表!$F$7,身障定額檢核總表!$F$8,1),1,0)),1,0)</f>
        <v>0</v>
      </c>
      <c r="O673" s="19">
        <f>IF(AND(ISBLANK($I673),$M673),1,IF($E673="1.公保",
IF($I673&gt;DATE(身障定額檢核總表!$F$7,身障定額檢核總表!$F$8,1),1,0),
IF($I673&gt;=DATE(身障定額檢核總表!$F$7,身障定額檢核總表!$F$8,1),1,0)))</f>
        <v>0</v>
      </c>
      <c r="P673" s="19">
        <f>IF(AND($M673,IF($J673&lt;=DATE(身障定額檢核總表!$F$7,身障定額檢核總表!$F$8,1),1,0)),1,0)</f>
        <v>0</v>
      </c>
      <c r="Q673" s="19">
        <f t="shared" si="7"/>
        <v>0</v>
      </c>
      <c r="R673" s="19">
        <f>IF(AND($Q673,OR(IF($G673="3.重度",1,0),IF($G673="4.極重度",1,0)),IF($K673="全時",1,0),IF($L673&gt;=基本工資設定!$B$2,1,0)),1,0)</f>
        <v>0</v>
      </c>
      <c r="S673" s="19">
        <f>IF(AND($Q673,OR(IF($G673="3.重度",1,0),IF($G673="4.極重度",1,0)),IF($K673="全時",1,0),IF(基本工資設定!$B$2&gt;$L673,1,0)),1,0)</f>
        <v>0</v>
      </c>
      <c r="T673" s="19">
        <f>IF(AND($Q673,OR(IF($G673="3.重度",1,0),IF($G673="4.極重度",1,0)),IF($K673="部分工時",1,0),IF($L673&gt;=基本工資設定!$B$2,1,0)),1,0)</f>
        <v>0</v>
      </c>
      <c r="U673" s="19">
        <f>IF(AND($Q673,OR(IF($G673="3.重度",1,0),IF($G673="4.極重度",1,0)),IF($K673="部分工時",1,0),IF(AND(基本工資設定!$B$2&gt;$L673,$L673&gt;=基本工資設定!$B$3),1,0)),1,0)</f>
        <v>0</v>
      </c>
      <c r="V673" s="19">
        <f>IF(AND($Q673,OR(IF($G673="3.重度",1,0),IF($G673="4.極重度",1,0)),IF($K673="部分工時",1,0),IF(基本工資設定!$B$3&gt;$L673,1,0)),1,0)</f>
        <v>0</v>
      </c>
      <c r="W673" s="19">
        <f>IF(AND($Q673,OR(IF($G673="1.輕度",1,0),IF($G673="2.中度",1,0)),IF($K673="全時",1,0),IF($L673&gt;=基本工資設定!$B$2,1,0)),1,0)</f>
        <v>0</v>
      </c>
      <c r="X673" s="19">
        <f>IF(AND($Q673,OR(IF($G673="1.輕度",1,0),IF($G673="2.中度",1,0)),IF($K673="全時",1,0),IF(基本工資設定!$B$2&gt;$L673,1,0)),1,0)</f>
        <v>0</v>
      </c>
      <c r="Y673" s="19">
        <f>IF(AND($Q673,OR(IF($G673="1.輕度",1,0),IF($G673="2.中度",1,0)),IF($K673="部分工時",1,0),IF($L673&gt;=基本工資設定!$B$2,1,0)),1,0)</f>
        <v>0</v>
      </c>
      <c r="Z673" s="19">
        <f>IF(AND($Q673,OR(IF($G673="1.輕度",1,0),IF($G673="2.中度",1,0)),IF($K673="部分工時",1,0),IF(AND(基本工資設定!$B$2&gt;$L673,$L673&gt;=基本工資設定!$B$3),1,0)),1,0)</f>
        <v>0</v>
      </c>
      <c r="AA673" s="19">
        <f>IF(AND($Q673,OR(IF($G673="1.輕度",1,0),IF($G673="2.中度",1,0)),IF($K673="部分工時",1,0),IF(基本工資設定!$B$3&gt;$L673,1,0)),1,0)</f>
        <v>0</v>
      </c>
    </row>
    <row r="674" spans="1:27" ht="14.25">
      <c r="A674" s="19">
        <f t="shared" si="8"/>
        <v>672</v>
      </c>
      <c r="B674" s="8"/>
      <c r="C674" s="8"/>
      <c r="D674" s="9"/>
      <c r="E674" s="8"/>
      <c r="F674" s="8"/>
      <c r="G674" s="8"/>
      <c r="H674" s="9"/>
      <c r="I674" s="9"/>
      <c r="J674" s="9"/>
      <c r="K674" s="8"/>
      <c r="L674" s="10"/>
      <c r="M674" s="19" t="b">
        <f t="shared" si="6"/>
        <v>0</v>
      </c>
      <c r="N674" s="19">
        <f>IF(AND($M674,IF($H674&lt;=DATE(身障定額檢核總表!$F$7,身障定額檢核總表!$F$8,1),1,0)),1,0)</f>
        <v>0</v>
      </c>
      <c r="O674" s="19">
        <f>IF(AND(ISBLANK($I674),$M674),1,IF($E674="1.公保",
IF($I674&gt;DATE(身障定額檢核總表!$F$7,身障定額檢核總表!$F$8,1),1,0),
IF($I674&gt;=DATE(身障定額檢核總表!$F$7,身障定額檢核總表!$F$8,1),1,0)))</f>
        <v>0</v>
      </c>
      <c r="P674" s="19">
        <f>IF(AND($M674,IF($J674&lt;=DATE(身障定額檢核總表!$F$7,身障定額檢核總表!$F$8,1),1,0)),1,0)</f>
        <v>0</v>
      </c>
      <c r="Q674" s="19">
        <f t="shared" si="7"/>
        <v>0</v>
      </c>
      <c r="R674" s="19">
        <f>IF(AND($Q674,OR(IF($G674="3.重度",1,0),IF($G674="4.極重度",1,0)),IF($K674="全時",1,0),IF($L674&gt;=基本工資設定!$B$2,1,0)),1,0)</f>
        <v>0</v>
      </c>
      <c r="S674" s="19">
        <f>IF(AND($Q674,OR(IF($G674="3.重度",1,0),IF($G674="4.極重度",1,0)),IF($K674="全時",1,0),IF(基本工資設定!$B$2&gt;$L674,1,0)),1,0)</f>
        <v>0</v>
      </c>
      <c r="T674" s="19">
        <f>IF(AND($Q674,OR(IF($G674="3.重度",1,0),IF($G674="4.極重度",1,0)),IF($K674="部分工時",1,0),IF($L674&gt;=基本工資設定!$B$2,1,0)),1,0)</f>
        <v>0</v>
      </c>
      <c r="U674" s="19">
        <f>IF(AND($Q674,OR(IF($G674="3.重度",1,0),IF($G674="4.極重度",1,0)),IF($K674="部分工時",1,0),IF(AND(基本工資設定!$B$2&gt;$L674,$L674&gt;=基本工資設定!$B$3),1,0)),1,0)</f>
        <v>0</v>
      </c>
      <c r="V674" s="19">
        <f>IF(AND($Q674,OR(IF($G674="3.重度",1,0),IF($G674="4.極重度",1,0)),IF($K674="部分工時",1,0),IF(基本工資設定!$B$3&gt;$L674,1,0)),1,0)</f>
        <v>0</v>
      </c>
      <c r="W674" s="19">
        <f>IF(AND($Q674,OR(IF($G674="1.輕度",1,0),IF($G674="2.中度",1,0)),IF($K674="全時",1,0),IF($L674&gt;=基本工資設定!$B$2,1,0)),1,0)</f>
        <v>0</v>
      </c>
      <c r="X674" s="19">
        <f>IF(AND($Q674,OR(IF($G674="1.輕度",1,0),IF($G674="2.中度",1,0)),IF($K674="全時",1,0),IF(基本工資設定!$B$2&gt;$L674,1,0)),1,0)</f>
        <v>0</v>
      </c>
      <c r="Y674" s="19">
        <f>IF(AND($Q674,OR(IF($G674="1.輕度",1,0),IF($G674="2.中度",1,0)),IF($K674="部分工時",1,0),IF($L674&gt;=基本工資設定!$B$2,1,0)),1,0)</f>
        <v>0</v>
      </c>
      <c r="Z674" s="19">
        <f>IF(AND($Q674,OR(IF($G674="1.輕度",1,0),IF($G674="2.中度",1,0)),IF($K674="部分工時",1,0),IF(AND(基本工資設定!$B$2&gt;$L674,$L674&gt;=基本工資設定!$B$3),1,0)),1,0)</f>
        <v>0</v>
      </c>
      <c r="AA674" s="19">
        <f>IF(AND($Q674,OR(IF($G674="1.輕度",1,0),IF($G674="2.中度",1,0)),IF($K674="部分工時",1,0),IF(基本工資設定!$B$3&gt;$L674,1,0)),1,0)</f>
        <v>0</v>
      </c>
    </row>
    <row r="675" spans="1:27" ht="14.25">
      <c r="A675" s="19">
        <f t="shared" si="8"/>
        <v>673</v>
      </c>
      <c r="B675" s="8"/>
      <c r="C675" s="8"/>
      <c r="D675" s="9"/>
      <c r="E675" s="8"/>
      <c r="F675" s="8"/>
      <c r="G675" s="8"/>
      <c r="H675" s="9"/>
      <c r="I675" s="9"/>
      <c r="J675" s="9"/>
      <c r="K675" s="8"/>
      <c r="L675" s="10"/>
      <c r="M675" s="19" t="b">
        <f t="shared" si="6"/>
        <v>0</v>
      </c>
      <c r="N675" s="19">
        <f>IF(AND($M675,IF($H675&lt;=DATE(身障定額檢核總表!$F$7,身障定額檢核總表!$F$8,1),1,0)),1,0)</f>
        <v>0</v>
      </c>
      <c r="O675" s="19">
        <f>IF(AND(ISBLANK($I675),$M675),1,IF($E675="1.公保",
IF($I675&gt;DATE(身障定額檢核總表!$F$7,身障定額檢核總表!$F$8,1),1,0),
IF($I675&gt;=DATE(身障定額檢核總表!$F$7,身障定額檢核總表!$F$8,1),1,0)))</f>
        <v>0</v>
      </c>
      <c r="P675" s="19">
        <f>IF(AND($M675,IF($J675&lt;=DATE(身障定額檢核總表!$F$7,身障定額檢核總表!$F$8,1),1,0)),1,0)</f>
        <v>0</v>
      </c>
      <c r="Q675" s="19">
        <f t="shared" si="7"/>
        <v>0</v>
      </c>
      <c r="R675" s="19">
        <f>IF(AND($Q675,OR(IF($G675="3.重度",1,0),IF($G675="4.極重度",1,0)),IF($K675="全時",1,0),IF($L675&gt;=基本工資設定!$B$2,1,0)),1,0)</f>
        <v>0</v>
      </c>
      <c r="S675" s="19">
        <f>IF(AND($Q675,OR(IF($G675="3.重度",1,0),IF($G675="4.極重度",1,0)),IF($K675="全時",1,0),IF(基本工資設定!$B$2&gt;$L675,1,0)),1,0)</f>
        <v>0</v>
      </c>
      <c r="T675" s="19">
        <f>IF(AND($Q675,OR(IF($G675="3.重度",1,0),IF($G675="4.極重度",1,0)),IF($K675="部分工時",1,0),IF($L675&gt;=基本工資設定!$B$2,1,0)),1,0)</f>
        <v>0</v>
      </c>
      <c r="U675" s="19">
        <f>IF(AND($Q675,OR(IF($G675="3.重度",1,0),IF($G675="4.極重度",1,0)),IF($K675="部分工時",1,0),IF(AND(基本工資設定!$B$2&gt;$L675,$L675&gt;=基本工資設定!$B$3),1,0)),1,0)</f>
        <v>0</v>
      </c>
      <c r="V675" s="19">
        <f>IF(AND($Q675,OR(IF($G675="3.重度",1,0),IF($G675="4.極重度",1,0)),IF($K675="部分工時",1,0),IF(基本工資設定!$B$3&gt;$L675,1,0)),1,0)</f>
        <v>0</v>
      </c>
      <c r="W675" s="19">
        <f>IF(AND($Q675,OR(IF($G675="1.輕度",1,0),IF($G675="2.中度",1,0)),IF($K675="全時",1,0),IF($L675&gt;=基本工資設定!$B$2,1,0)),1,0)</f>
        <v>0</v>
      </c>
      <c r="X675" s="19">
        <f>IF(AND($Q675,OR(IF($G675="1.輕度",1,0),IF($G675="2.中度",1,0)),IF($K675="全時",1,0),IF(基本工資設定!$B$2&gt;$L675,1,0)),1,0)</f>
        <v>0</v>
      </c>
      <c r="Y675" s="19">
        <f>IF(AND($Q675,OR(IF($G675="1.輕度",1,0),IF($G675="2.中度",1,0)),IF($K675="部分工時",1,0),IF($L675&gt;=基本工資設定!$B$2,1,0)),1,0)</f>
        <v>0</v>
      </c>
      <c r="Z675" s="19">
        <f>IF(AND($Q675,OR(IF($G675="1.輕度",1,0),IF($G675="2.中度",1,0)),IF($K675="部分工時",1,0),IF(AND(基本工資設定!$B$2&gt;$L675,$L675&gt;=基本工資設定!$B$3),1,0)),1,0)</f>
        <v>0</v>
      </c>
      <c r="AA675" s="19">
        <f>IF(AND($Q675,OR(IF($G675="1.輕度",1,0),IF($G675="2.中度",1,0)),IF($K675="部分工時",1,0),IF(基本工資設定!$B$3&gt;$L675,1,0)),1,0)</f>
        <v>0</v>
      </c>
    </row>
    <row r="676" spans="1:27" ht="14.25">
      <c r="A676" s="19">
        <f t="shared" si="8"/>
        <v>674</v>
      </c>
      <c r="B676" s="8"/>
      <c r="C676" s="8"/>
      <c r="D676" s="9"/>
      <c r="E676" s="8"/>
      <c r="F676" s="8"/>
      <c r="G676" s="8"/>
      <c r="H676" s="9"/>
      <c r="I676" s="9"/>
      <c r="J676" s="9"/>
      <c r="K676" s="8"/>
      <c r="L676" s="10"/>
      <c r="M676" s="19" t="b">
        <f t="shared" si="6"/>
        <v>0</v>
      </c>
      <c r="N676" s="19">
        <f>IF(AND($M676,IF($H676&lt;=DATE(身障定額檢核總表!$F$7,身障定額檢核總表!$F$8,1),1,0)),1,0)</f>
        <v>0</v>
      </c>
      <c r="O676" s="19">
        <f>IF(AND(ISBLANK($I676),$M676),1,IF($E676="1.公保",
IF($I676&gt;DATE(身障定額檢核總表!$F$7,身障定額檢核總表!$F$8,1),1,0),
IF($I676&gt;=DATE(身障定額檢核總表!$F$7,身障定額檢核總表!$F$8,1),1,0)))</f>
        <v>0</v>
      </c>
      <c r="P676" s="19">
        <f>IF(AND($M676,IF($J676&lt;=DATE(身障定額檢核總表!$F$7,身障定額檢核總表!$F$8,1),1,0)),1,0)</f>
        <v>0</v>
      </c>
      <c r="Q676" s="19">
        <f t="shared" si="7"/>
        <v>0</v>
      </c>
      <c r="R676" s="19">
        <f>IF(AND($Q676,OR(IF($G676="3.重度",1,0),IF($G676="4.極重度",1,0)),IF($K676="全時",1,0),IF($L676&gt;=基本工資設定!$B$2,1,0)),1,0)</f>
        <v>0</v>
      </c>
      <c r="S676" s="19">
        <f>IF(AND($Q676,OR(IF($G676="3.重度",1,0),IF($G676="4.極重度",1,0)),IF($K676="全時",1,0),IF(基本工資設定!$B$2&gt;$L676,1,0)),1,0)</f>
        <v>0</v>
      </c>
      <c r="T676" s="19">
        <f>IF(AND($Q676,OR(IF($G676="3.重度",1,0),IF($G676="4.極重度",1,0)),IF($K676="部分工時",1,0),IF($L676&gt;=基本工資設定!$B$2,1,0)),1,0)</f>
        <v>0</v>
      </c>
      <c r="U676" s="19">
        <f>IF(AND($Q676,OR(IF($G676="3.重度",1,0),IF($G676="4.極重度",1,0)),IF($K676="部分工時",1,0),IF(AND(基本工資設定!$B$2&gt;$L676,$L676&gt;=基本工資設定!$B$3),1,0)),1,0)</f>
        <v>0</v>
      </c>
      <c r="V676" s="19">
        <f>IF(AND($Q676,OR(IF($G676="3.重度",1,0),IF($G676="4.極重度",1,0)),IF($K676="部分工時",1,0),IF(基本工資設定!$B$3&gt;$L676,1,0)),1,0)</f>
        <v>0</v>
      </c>
      <c r="W676" s="19">
        <f>IF(AND($Q676,OR(IF($G676="1.輕度",1,0),IF($G676="2.中度",1,0)),IF($K676="全時",1,0),IF($L676&gt;=基本工資設定!$B$2,1,0)),1,0)</f>
        <v>0</v>
      </c>
      <c r="X676" s="19">
        <f>IF(AND($Q676,OR(IF($G676="1.輕度",1,0),IF($G676="2.中度",1,0)),IF($K676="全時",1,0),IF(基本工資設定!$B$2&gt;$L676,1,0)),1,0)</f>
        <v>0</v>
      </c>
      <c r="Y676" s="19">
        <f>IF(AND($Q676,OR(IF($G676="1.輕度",1,0),IF($G676="2.中度",1,0)),IF($K676="部分工時",1,0),IF($L676&gt;=基本工資設定!$B$2,1,0)),1,0)</f>
        <v>0</v>
      </c>
      <c r="Z676" s="19">
        <f>IF(AND($Q676,OR(IF($G676="1.輕度",1,0),IF($G676="2.中度",1,0)),IF($K676="部分工時",1,0),IF(AND(基本工資設定!$B$2&gt;$L676,$L676&gt;=基本工資設定!$B$3),1,0)),1,0)</f>
        <v>0</v>
      </c>
      <c r="AA676" s="19">
        <f>IF(AND($Q676,OR(IF($G676="1.輕度",1,0),IF($G676="2.中度",1,0)),IF($K676="部分工時",1,0),IF(基本工資設定!$B$3&gt;$L676,1,0)),1,0)</f>
        <v>0</v>
      </c>
    </row>
    <row r="677" spans="1:27" ht="14.25">
      <c r="A677" s="19">
        <f t="shared" si="8"/>
        <v>675</v>
      </c>
      <c r="B677" s="8"/>
      <c r="C677" s="8"/>
      <c r="D677" s="9"/>
      <c r="E677" s="8"/>
      <c r="F677" s="8"/>
      <c r="G677" s="8"/>
      <c r="H677" s="9"/>
      <c r="I677" s="9"/>
      <c r="J677" s="9"/>
      <c r="K677" s="8"/>
      <c r="L677" s="10"/>
      <c r="M677" s="19" t="b">
        <f t="shared" si="6"/>
        <v>0</v>
      </c>
      <c r="N677" s="19">
        <f>IF(AND($M677,IF($H677&lt;=DATE(身障定額檢核總表!$F$7,身障定額檢核總表!$F$8,1),1,0)),1,0)</f>
        <v>0</v>
      </c>
      <c r="O677" s="19">
        <f>IF(AND(ISBLANK($I677),$M677),1,IF($E677="1.公保",
IF($I677&gt;DATE(身障定額檢核總表!$F$7,身障定額檢核總表!$F$8,1),1,0),
IF($I677&gt;=DATE(身障定額檢核總表!$F$7,身障定額檢核總表!$F$8,1),1,0)))</f>
        <v>0</v>
      </c>
      <c r="P677" s="19">
        <f>IF(AND($M677,IF($J677&lt;=DATE(身障定額檢核總表!$F$7,身障定額檢核總表!$F$8,1),1,0)),1,0)</f>
        <v>0</v>
      </c>
      <c r="Q677" s="19">
        <f t="shared" si="7"/>
        <v>0</v>
      </c>
      <c r="R677" s="19">
        <f>IF(AND($Q677,OR(IF($G677="3.重度",1,0),IF($G677="4.極重度",1,0)),IF($K677="全時",1,0),IF($L677&gt;=基本工資設定!$B$2,1,0)),1,0)</f>
        <v>0</v>
      </c>
      <c r="S677" s="19">
        <f>IF(AND($Q677,OR(IF($G677="3.重度",1,0),IF($G677="4.極重度",1,0)),IF($K677="全時",1,0),IF(基本工資設定!$B$2&gt;$L677,1,0)),1,0)</f>
        <v>0</v>
      </c>
      <c r="T677" s="19">
        <f>IF(AND($Q677,OR(IF($G677="3.重度",1,0),IF($G677="4.極重度",1,0)),IF($K677="部分工時",1,0),IF($L677&gt;=基本工資設定!$B$2,1,0)),1,0)</f>
        <v>0</v>
      </c>
      <c r="U677" s="19">
        <f>IF(AND($Q677,OR(IF($G677="3.重度",1,0),IF($G677="4.極重度",1,0)),IF($K677="部分工時",1,0),IF(AND(基本工資設定!$B$2&gt;$L677,$L677&gt;=基本工資設定!$B$3),1,0)),1,0)</f>
        <v>0</v>
      </c>
      <c r="V677" s="19">
        <f>IF(AND($Q677,OR(IF($G677="3.重度",1,0),IF($G677="4.極重度",1,0)),IF($K677="部分工時",1,0),IF(基本工資設定!$B$3&gt;$L677,1,0)),1,0)</f>
        <v>0</v>
      </c>
      <c r="W677" s="19">
        <f>IF(AND($Q677,OR(IF($G677="1.輕度",1,0),IF($G677="2.中度",1,0)),IF($K677="全時",1,0),IF($L677&gt;=基本工資設定!$B$2,1,0)),1,0)</f>
        <v>0</v>
      </c>
      <c r="X677" s="19">
        <f>IF(AND($Q677,OR(IF($G677="1.輕度",1,0),IF($G677="2.中度",1,0)),IF($K677="全時",1,0),IF(基本工資設定!$B$2&gt;$L677,1,0)),1,0)</f>
        <v>0</v>
      </c>
      <c r="Y677" s="19">
        <f>IF(AND($Q677,OR(IF($G677="1.輕度",1,0),IF($G677="2.中度",1,0)),IF($K677="部分工時",1,0),IF($L677&gt;=基本工資設定!$B$2,1,0)),1,0)</f>
        <v>0</v>
      </c>
      <c r="Z677" s="19">
        <f>IF(AND($Q677,OR(IF($G677="1.輕度",1,0),IF($G677="2.中度",1,0)),IF($K677="部分工時",1,0),IF(AND(基本工資設定!$B$2&gt;$L677,$L677&gt;=基本工資設定!$B$3),1,0)),1,0)</f>
        <v>0</v>
      </c>
      <c r="AA677" s="19">
        <f>IF(AND($Q677,OR(IF($G677="1.輕度",1,0),IF($G677="2.中度",1,0)),IF($K677="部分工時",1,0),IF(基本工資設定!$B$3&gt;$L677,1,0)),1,0)</f>
        <v>0</v>
      </c>
    </row>
    <row r="678" spans="1:27" ht="14.25">
      <c r="A678" s="19">
        <f t="shared" si="8"/>
        <v>676</v>
      </c>
      <c r="B678" s="8"/>
      <c r="C678" s="8"/>
      <c r="D678" s="9"/>
      <c r="E678" s="8"/>
      <c r="F678" s="8"/>
      <c r="G678" s="8"/>
      <c r="H678" s="9"/>
      <c r="I678" s="9"/>
      <c r="J678" s="9"/>
      <c r="K678" s="8"/>
      <c r="L678" s="10"/>
      <c r="M678" s="19" t="b">
        <f t="shared" si="6"/>
        <v>0</v>
      </c>
      <c r="N678" s="19">
        <f>IF(AND($M678,IF($H678&lt;=DATE(身障定額檢核總表!$F$7,身障定額檢核總表!$F$8,1),1,0)),1,0)</f>
        <v>0</v>
      </c>
      <c r="O678" s="19">
        <f>IF(AND(ISBLANK($I678),$M678),1,IF($E678="1.公保",
IF($I678&gt;DATE(身障定額檢核總表!$F$7,身障定額檢核總表!$F$8,1),1,0),
IF($I678&gt;=DATE(身障定額檢核總表!$F$7,身障定額檢核總表!$F$8,1),1,0)))</f>
        <v>0</v>
      </c>
      <c r="P678" s="19">
        <f>IF(AND($M678,IF($J678&lt;=DATE(身障定額檢核總表!$F$7,身障定額檢核總表!$F$8,1),1,0)),1,0)</f>
        <v>0</v>
      </c>
      <c r="Q678" s="19">
        <f t="shared" si="7"/>
        <v>0</v>
      </c>
      <c r="R678" s="19">
        <f>IF(AND($Q678,OR(IF($G678="3.重度",1,0),IF($G678="4.極重度",1,0)),IF($K678="全時",1,0),IF($L678&gt;=基本工資設定!$B$2,1,0)),1,0)</f>
        <v>0</v>
      </c>
      <c r="S678" s="19">
        <f>IF(AND($Q678,OR(IF($G678="3.重度",1,0),IF($G678="4.極重度",1,0)),IF($K678="全時",1,0),IF(基本工資設定!$B$2&gt;$L678,1,0)),1,0)</f>
        <v>0</v>
      </c>
      <c r="T678" s="19">
        <f>IF(AND($Q678,OR(IF($G678="3.重度",1,0),IF($G678="4.極重度",1,0)),IF($K678="部分工時",1,0),IF($L678&gt;=基本工資設定!$B$2,1,0)),1,0)</f>
        <v>0</v>
      </c>
      <c r="U678" s="19">
        <f>IF(AND($Q678,OR(IF($G678="3.重度",1,0),IF($G678="4.極重度",1,0)),IF($K678="部分工時",1,0),IF(AND(基本工資設定!$B$2&gt;$L678,$L678&gt;=基本工資設定!$B$3),1,0)),1,0)</f>
        <v>0</v>
      </c>
      <c r="V678" s="19">
        <f>IF(AND($Q678,OR(IF($G678="3.重度",1,0),IF($G678="4.極重度",1,0)),IF($K678="部分工時",1,0),IF(基本工資設定!$B$3&gt;$L678,1,0)),1,0)</f>
        <v>0</v>
      </c>
      <c r="W678" s="19">
        <f>IF(AND($Q678,OR(IF($G678="1.輕度",1,0),IF($G678="2.中度",1,0)),IF($K678="全時",1,0),IF($L678&gt;=基本工資設定!$B$2,1,0)),1,0)</f>
        <v>0</v>
      </c>
      <c r="X678" s="19">
        <f>IF(AND($Q678,OR(IF($G678="1.輕度",1,0),IF($G678="2.中度",1,0)),IF($K678="全時",1,0),IF(基本工資設定!$B$2&gt;$L678,1,0)),1,0)</f>
        <v>0</v>
      </c>
      <c r="Y678" s="19">
        <f>IF(AND($Q678,OR(IF($G678="1.輕度",1,0),IF($G678="2.中度",1,0)),IF($K678="部分工時",1,0),IF($L678&gt;=基本工資設定!$B$2,1,0)),1,0)</f>
        <v>0</v>
      </c>
      <c r="Z678" s="19">
        <f>IF(AND($Q678,OR(IF($G678="1.輕度",1,0),IF($G678="2.中度",1,0)),IF($K678="部分工時",1,0),IF(AND(基本工資設定!$B$2&gt;$L678,$L678&gt;=基本工資設定!$B$3),1,0)),1,0)</f>
        <v>0</v>
      </c>
      <c r="AA678" s="19">
        <f>IF(AND($Q678,OR(IF($G678="1.輕度",1,0),IF($G678="2.中度",1,0)),IF($K678="部分工時",1,0),IF(基本工資設定!$B$3&gt;$L678,1,0)),1,0)</f>
        <v>0</v>
      </c>
    </row>
    <row r="679" spans="1:27" ht="14.25">
      <c r="A679" s="19">
        <f t="shared" si="8"/>
        <v>677</v>
      </c>
      <c r="B679" s="8"/>
      <c r="C679" s="8"/>
      <c r="D679" s="9"/>
      <c r="E679" s="8"/>
      <c r="F679" s="8"/>
      <c r="G679" s="8"/>
      <c r="H679" s="9"/>
      <c r="I679" s="9"/>
      <c r="J679" s="9"/>
      <c r="K679" s="8"/>
      <c r="L679" s="10"/>
      <c r="M679" s="19" t="b">
        <f t="shared" si="6"/>
        <v>0</v>
      </c>
      <c r="N679" s="19">
        <f>IF(AND($M679,IF($H679&lt;=DATE(身障定額檢核總表!$F$7,身障定額檢核總表!$F$8,1),1,0)),1,0)</f>
        <v>0</v>
      </c>
      <c r="O679" s="19">
        <f>IF(AND(ISBLANK($I679),$M679),1,IF($E679="1.公保",
IF($I679&gt;DATE(身障定額檢核總表!$F$7,身障定額檢核總表!$F$8,1),1,0),
IF($I679&gt;=DATE(身障定額檢核總表!$F$7,身障定額檢核總表!$F$8,1),1,0)))</f>
        <v>0</v>
      </c>
      <c r="P679" s="19">
        <f>IF(AND($M679,IF($J679&lt;=DATE(身障定額檢核總表!$F$7,身障定額檢核總表!$F$8,1),1,0)),1,0)</f>
        <v>0</v>
      </c>
      <c r="Q679" s="19">
        <f t="shared" si="7"/>
        <v>0</v>
      </c>
      <c r="R679" s="19">
        <f>IF(AND($Q679,OR(IF($G679="3.重度",1,0),IF($G679="4.極重度",1,0)),IF($K679="全時",1,0),IF($L679&gt;=基本工資設定!$B$2,1,0)),1,0)</f>
        <v>0</v>
      </c>
      <c r="S679" s="19">
        <f>IF(AND($Q679,OR(IF($G679="3.重度",1,0),IF($G679="4.極重度",1,0)),IF($K679="全時",1,0),IF(基本工資設定!$B$2&gt;$L679,1,0)),1,0)</f>
        <v>0</v>
      </c>
      <c r="T679" s="19">
        <f>IF(AND($Q679,OR(IF($G679="3.重度",1,0),IF($G679="4.極重度",1,0)),IF($K679="部分工時",1,0),IF($L679&gt;=基本工資設定!$B$2,1,0)),1,0)</f>
        <v>0</v>
      </c>
      <c r="U679" s="19">
        <f>IF(AND($Q679,OR(IF($G679="3.重度",1,0),IF($G679="4.極重度",1,0)),IF($K679="部分工時",1,0),IF(AND(基本工資設定!$B$2&gt;$L679,$L679&gt;=基本工資設定!$B$3),1,0)),1,0)</f>
        <v>0</v>
      </c>
      <c r="V679" s="19">
        <f>IF(AND($Q679,OR(IF($G679="3.重度",1,0),IF($G679="4.極重度",1,0)),IF($K679="部分工時",1,0),IF(基本工資設定!$B$3&gt;$L679,1,0)),1,0)</f>
        <v>0</v>
      </c>
      <c r="W679" s="19">
        <f>IF(AND($Q679,OR(IF($G679="1.輕度",1,0),IF($G679="2.中度",1,0)),IF($K679="全時",1,0),IF($L679&gt;=基本工資設定!$B$2,1,0)),1,0)</f>
        <v>0</v>
      </c>
      <c r="X679" s="19">
        <f>IF(AND($Q679,OR(IF($G679="1.輕度",1,0),IF($G679="2.中度",1,0)),IF($K679="全時",1,0),IF(基本工資設定!$B$2&gt;$L679,1,0)),1,0)</f>
        <v>0</v>
      </c>
      <c r="Y679" s="19">
        <f>IF(AND($Q679,OR(IF($G679="1.輕度",1,0),IF($G679="2.中度",1,0)),IF($K679="部分工時",1,0),IF($L679&gt;=基本工資設定!$B$2,1,0)),1,0)</f>
        <v>0</v>
      </c>
      <c r="Z679" s="19">
        <f>IF(AND($Q679,OR(IF($G679="1.輕度",1,0),IF($G679="2.中度",1,0)),IF($K679="部分工時",1,0),IF(AND(基本工資設定!$B$2&gt;$L679,$L679&gt;=基本工資設定!$B$3),1,0)),1,0)</f>
        <v>0</v>
      </c>
      <c r="AA679" s="19">
        <f>IF(AND($Q679,OR(IF($G679="1.輕度",1,0),IF($G679="2.中度",1,0)),IF($K679="部分工時",1,0),IF(基本工資設定!$B$3&gt;$L679,1,0)),1,0)</f>
        <v>0</v>
      </c>
    </row>
    <row r="680" spans="1:27" ht="14.25">
      <c r="A680" s="19">
        <f t="shared" si="8"/>
        <v>678</v>
      </c>
      <c r="B680" s="8"/>
      <c r="C680" s="8"/>
      <c r="D680" s="9"/>
      <c r="E680" s="8"/>
      <c r="F680" s="8"/>
      <c r="G680" s="8"/>
      <c r="H680" s="9"/>
      <c r="I680" s="9"/>
      <c r="J680" s="9"/>
      <c r="K680" s="8"/>
      <c r="L680" s="10"/>
      <c r="M680" s="19" t="b">
        <f t="shared" si="6"/>
        <v>0</v>
      </c>
      <c r="N680" s="19">
        <f>IF(AND($M680,IF($H680&lt;=DATE(身障定額檢核總表!$F$7,身障定額檢核總表!$F$8,1),1,0)),1,0)</f>
        <v>0</v>
      </c>
      <c r="O680" s="19">
        <f>IF(AND(ISBLANK($I680),$M680),1,IF($E680="1.公保",
IF($I680&gt;DATE(身障定額檢核總表!$F$7,身障定額檢核總表!$F$8,1),1,0),
IF($I680&gt;=DATE(身障定額檢核總表!$F$7,身障定額檢核總表!$F$8,1),1,0)))</f>
        <v>0</v>
      </c>
      <c r="P680" s="19">
        <f>IF(AND($M680,IF($J680&lt;=DATE(身障定額檢核總表!$F$7,身障定額檢核總表!$F$8,1),1,0)),1,0)</f>
        <v>0</v>
      </c>
      <c r="Q680" s="19">
        <f t="shared" si="7"/>
        <v>0</v>
      </c>
      <c r="R680" s="19">
        <f>IF(AND($Q680,OR(IF($G680="3.重度",1,0),IF($G680="4.極重度",1,0)),IF($K680="全時",1,0),IF($L680&gt;=基本工資設定!$B$2,1,0)),1,0)</f>
        <v>0</v>
      </c>
      <c r="S680" s="19">
        <f>IF(AND($Q680,OR(IF($G680="3.重度",1,0),IF($G680="4.極重度",1,0)),IF($K680="全時",1,0),IF(基本工資設定!$B$2&gt;$L680,1,0)),1,0)</f>
        <v>0</v>
      </c>
      <c r="T680" s="19">
        <f>IF(AND($Q680,OR(IF($G680="3.重度",1,0),IF($G680="4.極重度",1,0)),IF($K680="部分工時",1,0),IF($L680&gt;=基本工資設定!$B$2,1,0)),1,0)</f>
        <v>0</v>
      </c>
      <c r="U680" s="19">
        <f>IF(AND($Q680,OR(IF($G680="3.重度",1,0),IF($G680="4.極重度",1,0)),IF($K680="部分工時",1,0),IF(AND(基本工資設定!$B$2&gt;$L680,$L680&gt;=基本工資設定!$B$3),1,0)),1,0)</f>
        <v>0</v>
      </c>
      <c r="V680" s="19">
        <f>IF(AND($Q680,OR(IF($G680="3.重度",1,0),IF($G680="4.極重度",1,0)),IF($K680="部分工時",1,0),IF(基本工資設定!$B$3&gt;$L680,1,0)),1,0)</f>
        <v>0</v>
      </c>
      <c r="W680" s="19">
        <f>IF(AND($Q680,OR(IF($G680="1.輕度",1,0),IF($G680="2.中度",1,0)),IF($K680="全時",1,0),IF($L680&gt;=基本工資設定!$B$2,1,0)),1,0)</f>
        <v>0</v>
      </c>
      <c r="X680" s="19">
        <f>IF(AND($Q680,OR(IF($G680="1.輕度",1,0),IF($G680="2.中度",1,0)),IF($K680="全時",1,0),IF(基本工資設定!$B$2&gt;$L680,1,0)),1,0)</f>
        <v>0</v>
      </c>
      <c r="Y680" s="19">
        <f>IF(AND($Q680,OR(IF($G680="1.輕度",1,0),IF($G680="2.中度",1,0)),IF($K680="部分工時",1,0),IF($L680&gt;=基本工資設定!$B$2,1,0)),1,0)</f>
        <v>0</v>
      </c>
      <c r="Z680" s="19">
        <f>IF(AND($Q680,OR(IF($G680="1.輕度",1,0),IF($G680="2.中度",1,0)),IF($K680="部分工時",1,0),IF(AND(基本工資設定!$B$2&gt;$L680,$L680&gt;=基本工資設定!$B$3),1,0)),1,0)</f>
        <v>0</v>
      </c>
      <c r="AA680" s="19">
        <f>IF(AND($Q680,OR(IF($G680="1.輕度",1,0),IF($G680="2.中度",1,0)),IF($K680="部分工時",1,0),IF(基本工資設定!$B$3&gt;$L680,1,0)),1,0)</f>
        <v>0</v>
      </c>
    </row>
    <row r="681" spans="1:27" ht="14.25">
      <c r="A681" s="19">
        <f t="shared" si="8"/>
        <v>679</v>
      </c>
      <c r="B681" s="8"/>
      <c r="C681" s="8"/>
      <c r="D681" s="9"/>
      <c r="E681" s="8"/>
      <c r="F681" s="8"/>
      <c r="G681" s="8"/>
      <c r="H681" s="9"/>
      <c r="I681" s="9"/>
      <c r="J681" s="9"/>
      <c r="K681" s="8"/>
      <c r="L681" s="10"/>
      <c r="M681" s="19" t="b">
        <f t="shared" si="6"/>
        <v>0</v>
      </c>
      <c r="N681" s="19">
        <f>IF(AND($M681,IF($H681&lt;=DATE(身障定額檢核總表!$F$7,身障定額檢核總表!$F$8,1),1,0)),1,0)</f>
        <v>0</v>
      </c>
      <c r="O681" s="19">
        <f>IF(AND(ISBLANK($I681),$M681),1,IF($E681="1.公保",
IF($I681&gt;DATE(身障定額檢核總表!$F$7,身障定額檢核總表!$F$8,1),1,0),
IF($I681&gt;=DATE(身障定額檢核總表!$F$7,身障定額檢核總表!$F$8,1),1,0)))</f>
        <v>0</v>
      </c>
      <c r="P681" s="19">
        <f>IF(AND($M681,IF($J681&lt;=DATE(身障定額檢核總表!$F$7,身障定額檢核總表!$F$8,1),1,0)),1,0)</f>
        <v>0</v>
      </c>
      <c r="Q681" s="19">
        <f t="shared" si="7"/>
        <v>0</v>
      </c>
      <c r="R681" s="19">
        <f>IF(AND($Q681,OR(IF($G681="3.重度",1,0),IF($G681="4.極重度",1,0)),IF($K681="全時",1,0),IF($L681&gt;=基本工資設定!$B$2,1,0)),1,0)</f>
        <v>0</v>
      </c>
      <c r="S681" s="19">
        <f>IF(AND($Q681,OR(IF($G681="3.重度",1,0),IF($G681="4.極重度",1,0)),IF($K681="全時",1,0),IF(基本工資設定!$B$2&gt;$L681,1,0)),1,0)</f>
        <v>0</v>
      </c>
      <c r="T681" s="19">
        <f>IF(AND($Q681,OR(IF($G681="3.重度",1,0),IF($G681="4.極重度",1,0)),IF($K681="部分工時",1,0),IF($L681&gt;=基本工資設定!$B$2,1,0)),1,0)</f>
        <v>0</v>
      </c>
      <c r="U681" s="19">
        <f>IF(AND($Q681,OR(IF($G681="3.重度",1,0),IF($G681="4.極重度",1,0)),IF($K681="部分工時",1,0),IF(AND(基本工資設定!$B$2&gt;$L681,$L681&gt;=基本工資設定!$B$3),1,0)),1,0)</f>
        <v>0</v>
      </c>
      <c r="V681" s="19">
        <f>IF(AND($Q681,OR(IF($G681="3.重度",1,0),IF($G681="4.極重度",1,0)),IF($K681="部分工時",1,0),IF(基本工資設定!$B$3&gt;$L681,1,0)),1,0)</f>
        <v>0</v>
      </c>
      <c r="W681" s="19">
        <f>IF(AND($Q681,OR(IF($G681="1.輕度",1,0),IF($G681="2.中度",1,0)),IF($K681="全時",1,0),IF($L681&gt;=基本工資設定!$B$2,1,0)),1,0)</f>
        <v>0</v>
      </c>
      <c r="X681" s="19">
        <f>IF(AND($Q681,OR(IF($G681="1.輕度",1,0),IF($G681="2.中度",1,0)),IF($K681="全時",1,0),IF(基本工資設定!$B$2&gt;$L681,1,0)),1,0)</f>
        <v>0</v>
      </c>
      <c r="Y681" s="19">
        <f>IF(AND($Q681,OR(IF($G681="1.輕度",1,0),IF($G681="2.中度",1,0)),IF($K681="部分工時",1,0),IF($L681&gt;=基本工資設定!$B$2,1,0)),1,0)</f>
        <v>0</v>
      </c>
      <c r="Z681" s="19">
        <f>IF(AND($Q681,OR(IF($G681="1.輕度",1,0),IF($G681="2.中度",1,0)),IF($K681="部分工時",1,0),IF(AND(基本工資設定!$B$2&gt;$L681,$L681&gt;=基本工資設定!$B$3),1,0)),1,0)</f>
        <v>0</v>
      </c>
      <c r="AA681" s="19">
        <f>IF(AND($Q681,OR(IF($G681="1.輕度",1,0),IF($G681="2.中度",1,0)),IF($K681="部分工時",1,0),IF(基本工資設定!$B$3&gt;$L681,1,0)),1,0)</f>
        <v>0</v>
      </c>
    </row>
    <row r="682" spans="1:27" ht="14.25">
      <c r="A682" s="19">
        <f t="shared" si="8"/>
        <v>680</v>
      </c>
      <c r="B682" s="8"/>
      <c r="C682" s="8"/>
      <c r="D682" s="9"/>
      <c r="E682" s="8"/>
      <c r="F682" s="8"/>
      <c r="G682" s="8"/>
      <c r="H682" s="9"/>
      <c r="I682" s="9"/>
      <c r="J682" s="9"/>
      <c r="K682" s="8"/>
      <c r="L682" s="10"/>
      <c r="M682" s="19" t="b">
        <f t="shared" si="6"/>
        <v>0</v>
      </c>
      <c r="N682" s="19">
        <f>IF(AND($M682,IF($H682&lt;=DATE(身障定額檢核總表!$F$7,身障定額檢核總表!$F$8,1),1,0)),1,0)</f>
        <v>0</v>
      </c>
      <c r="O682" s="19">
        <f>IF(AND(ISBLANK($I682),$M682),1,IF($E682="1.公保",
IF($I682&gt;DATE(身障定額檢核總表!$F$7,身障定額檢核總表!$F$8,1),1,0),
IF($I682&gt;=DATE(身障定額檢核總表!$F$7,身障定額檢核總表!$F$8,1),1,0)))</f>
        <v>0</v>
      </c>
      <c r="P682" s="19">
        <f>IF(AND($M682,IF($J682&lt;=DATE(身障定額檢核總表!$F$7,身障定額檢核總表!$F$8,1),1,0)),1,0)</f>
        <v>0</v>
      </c>
      <c r="Q682" s="19">
        <f t="shared" si="7"/>
        <v>0</v>
      </c>
      <c r="R682" s="19">
        <f>IF(AND($Q682,OR(IF($G682="3.重度",1,0),IF($G682="4.極重度",1,0)),IF($K682="全時",1,0),IF($L682&gt;=基本工資設定!$B$2,1,0)),1,0)</f>
        <v>0</v>
      </c>
      <c r="S682" s="19">
        <f>IF(AND($Q682,OR(IF($G682="3.重度",1,0),IF($G682="4.極重度",1,0)),IF($K682="全時",1,0),IF(基本工資設定!$B$2&gt;$L682,1,0)),1,0)</f>
        <v>0</v>
      </c>
      <c r="T682" s="19">
        <f>IF(AND($Q682,OR(IF($G682="3.重度",1,0),IF($G682="4.極重度",1,0)),IF($K682="部分工時",1,0),IF($L682&gt;=基本工資設定!$B$2,1,0)),1,0)</f>
        <v>0</v>
      </c>
      <c r="U682" s="19">
        <f>IF(AND($Q682,OR(IF($G682="3.重度",1,0),IF($G682="4.極重度",1,0)),IF($K682="部分工時",1,0),IF(AND(基本工資設定!$B$2&gt;$L682,$L682&gt;=基本工資設定!$B$3),1,0)),1,0)</f>
        <v>0</v>
      </c>
      <c r="V682" s="19">
        <f>IF(AND($Q682,OR(IF($G682="3.重度",1,0),IF($G682="4.極重度",1,0)),IF($K682="部分工時",1,0),IF(基本工資設定!$B$3&gt;$L682,1,0)),1,0)</f>
        <v>0</v>
      </c>
      <c r="W682" s="19">
        <f>IF(AND($Q682,OR(IF($G682="1.輕度",1,0),IF($G682="2.中度",1,0)),IF($K682="全時",1,0),IF($L682&gt;=基本工資設定!$B$2,1,0)),1,0)</f>
        <v>0</v>
      </c>
      <c r="X682" s="19">
        <f>IF(AND($Q682,OR(IF($G682="1.輕度",1,0),IF($G682="2.中度",1,0)),IF($K682="全時",1,0),IF(基本工資設定!$B$2&gt;$L682,1,0)),1,0)</f>
        <v>0</v>
      </c>
      <c r="Y682" s="19">
        <f>IF(AND($Q682,OR(IF($G682="1.輕度",1,0),IF($G682="2.中度",1,0)),IF($K682="部分工時",1,0),IF($L682&gt;=基本工資設定!$B$2,1,0)),1,0)</f>
        <v>0</v>
      </c>
      <c r="Z682" s="19">
        <f>IF(AND($Q682,OR(IF($G682="1.輕度",1,0),IF($G682="2.中度",1,0)),IF($K682="部分工時",1,0),IF(AND(基本工資設定!$B$2&gt;$L682,$L682&gt;=基本工資設定!$B$3),1,0)),1,0)</f>
        <v>0</v>
      </c>
      <c r="AA682" s="19">
        <f>IF(AND($Q682,OR(IF($G682="1.輕度",1,0),IF($G682="2.中度",1,0)),IF($K682="部分工時",1,0),IF(基本工資設定!$B$3&gt;$L682,1,0)),1,0)</f>
        <v>0</v>
      </c>
    </row>
    <row r="683" spans="1:27" ht="14.25">
      <c r="A683" s="19">
        <f t="shared" si="8"/>
        <v>681</v>
      </c>
      <c r="B683" s="8"/>
      <c r="C683" s="8"/>
      <c r="D683" s="9"/>
      <c r="E683" s="8"/>
      <c r="F683" s="8"/>
      <c r="G683" s="8"/>
      <c r="H683" s="9"/>
      <c r="I683" s="9"/>
      <c r="J683" s="9"/>
      <c r="K683" s="8"/>
      <c r="L683" s="10"/>
      <c r="M683" s="19" t="b">
        <f t="shared" si="6"/>
        <v>0</v>
      </c>
      <c r="N683" s="19">
        <f>IF(AND($M683,IF($H683&lt;=DATE(身障定額檢核總表!$F$7,身障定額檢核總表!$F$8,1),1,0)),1,0)</f>
        <v>0</v>
      </c>
      <c r="O683" s="19">
        <f>IF(AND(ISBLANK($I683),$M683),1,IF($E683="1.公保",
IF($I683&gt;DATE(身障定額檢核總表!$F$7,身障定額檢核總表!$F$8,1),1,0),
IF($I683&gt;=DATE(身障定額檢核總表!$F$7,身障定額檢核總表!$F$8,1),1,0)))</f>
        <v>0</v>
      </c>
      <c r="P683" s="19">
        <f>IF(AND($M683,IF($J683&lt;=DATE(身障定額檢核總表!$F$7,身障定額檢核總表!$F$8,1),1,0)),1,0)</f>
        <v>0</v>
      </c>
      <c r="Q683" s="19">
        <f t="shared" si="7"/>
        <v>0</v>
      </c>
      <c r="R683" s="19">
        <f>IF(AND($Q683,OR(IF($G683="3.重度",1,0),IF($G683="4.極重度",1,0)),IF($K683="全時",1,0),IF($L683&gt;=基本工資設定!$B$2,1,0)),1,0)</f>
        <v>0</v>
      </c>
      <c r="S683" s="19">
        <f>IF(AND($Q683,OR(IF($G683="3.重度",1,0),IF($G683="4.極重度",1,0)),IF($K683="全時",1,0),IF(基本工資設定!$B$2&gt;$L683,1,0)),1,0)</f>
        <v>0</v>
      </c>
      <c r="T683" s="19">
        <f>IF(AND($Q683,OR(IF($G683="3.重度",1,0),IF($G683="4.極重度",1,0)),IF($K683="部分工時",1,0),IF($L683&gt;=基本工資設定!$B$2,1,0)),1,0)</f>
        <v>0</v>
      </c>
      <c r="U683" s="19">
        <f>IF(AND($Q683,OR(IF($G683="3.重度",1,0),IF($G683="4.極重度",1,0)),IF($K683="部分工時",1,0),IF(AND(基本工資設定!$B$2&gt;$L683,$L683&gt;=基本工資設定!$B$3),1,0)),1,0)</f>
        <v>0</v>
      </c>
      <c r="V683" s="19">
        <f>IF(AND($Q683,OR(IF($G683="3.重度",1,0),IF($G683="4.極重度",1,0)),IF($K683="部分工時",1,0),IF(基本工資設定!$B$3&gt;$L683,1,0)),1,0)</f>
        <v>0</v>
      </c>
      <c r="W683" s="19">
        <f>IF(AND($Q683,OR(IF($G683="1.輕度",1,0),IF($G683="2.中度",1,0)),IF($K683="全時",1,0),IF($L683&gt;=基本工資設定!$B$2,1,0)),1,0)</f>
        <v>0</v>
      </c>
      <c r="X683" s="19">
        <f>IF(AND($Q683,OR(IF($G683="1.輕度",1,0),IF($G683="2.中度",1,0)),IF($K683="全時",1,0),IF(基本工資設定!$B$2&gt;$L683,1,0)),1,0)</f>
        <v>0</v>
      </c>
      <c r="Y683" s="19">
        <f>IF(AND($Q683,OR(IF($G683="1.輕度",1,0),IF($G683="2.中度",1,0)),IF($K683="部分工時",1,0),IF($L683&gt;=基本工資設定!$B$2,1,0)),1,0)</f>
        <v>0</v>
      </c>
      <c r="Z683" s="19">
        <f>IF(AND($Q683,OR(IF($G683="1.輕度",1,0),IF($G683="2.中度",1,0)),IF($K683="部分工時",1,0),IF(AND(基本工資設定!$B$2&gt;$L683,$L683&gt;=基本工資設定!$B$3),1,0)),1,0)</f>
        <v>0</v>
      </c>
      <c r="AA683" s="19">
        <f>IF(AND($Q683,OR(IF($G683="1.輕度",1,0),IF($G683="2.中度",1,0)),IF($K683="部分工時",1,0),IF(基本工資設定!$B$3&gt;$L683,1,0)),1,0)</f>
        <v>0</v>
      </c>
    </row>
    <row r="684" spans="1:27" ht="14.25">
      <c r="A684" s="19">
        <f t="shared" si="8"/>
        <v>682</v>
      </c>
      <c r="B684" s="8"/>
      <c r="C684" s="8"/>
      <c r="D684" s="9"/>
      <c r="E684" s="8"/>
      <c r="F684" s="8"/>
      <c r="G684" s="8"/>
      <c r="H684" s="9"/>
      <c r="I684" s="9"/>
      <c r="J684" s="9"/>
      <c r="K684" s="8"/>
      <c r="L684" s="10"/>
      <c r="M684" s="19" t="b">
        <f t="shared" si="6"/>
        <v>0</v>
      </c>
      <c r="N684" s="19">
        <f>IF(AND($M684,IF($H684&lt;=DATE(身障定額檢核總表!$F$7,身障定額檢核總表!$F$8,1),1,0)),1,0)</f>
        <v>0</v>
      </c>
      <c r="O684" s="19">
        <f>IF(AND(ISBLANK($I684),$M684),1,IF($E684="1.公保",
IF($I684&gt;DATE(身障定額檢核總表!$F$7,身障定額檢核總表!$F$8,1),1,0),
IF($I684&gt;=DATE(身障定額檢核總表!$F$7,身障定額檢核總表!$F$8,1),1,0)))</f>
        <v>0</v>
      </c>
      <c r="P684" s="19">
        <f>IF(AND($M684,IF($J684&lt;=DATE(身障定額檢核總表!$F$7,身障定額檢核總表!$F$8,1),1,0)),1,0)</f>
        <v>0</v>
      </c>
      <c r="Q684" s="19">
        <f t="shared" si="7"/>
        <v>0</v>
      </c>
      <c r="R684" s="19">
        <f>IF(AND($Q684,OR(IF($G684="3.重度",1,0),IF($G684="4.極重度",1,0)),IF($K684="全時",1,0),IF($L684&gt;=基本工資設定!$B$2,1,0)),1,0)</f>
        <v>0</v>
      </c>
      <c r="S684" s="19">
        <f>IF(AND($Q684,OR(IF($G684="3.重度",1,0),IF($G684="4.極重度",1,0)),IF($K684="全時",1,0),IF(基本工資設定!$B$2&gt;$L684,1,0)),1,0)</f>
        <v>0</v>
      </c>
      <c r="T684" s="19">
        <f>IF(AND($Q684,OR(IF($G684="3.重度",1,0),IF($G684="4.極重度",1,0)),IF($K684="部分工時",1,0),IF($L684&gt;=基本工資設定!$B$2,1,0)),1,0)</f>
        <v>0</v>
      </c>
      <c r="U684" s="19">
        <f>IF(AND($Q684,OR(IF($G684="3.重度",1,0),IF($G684="4.極重度",1,0)),IF($K684="部分工時",1,0),IF(AND(基本工資設定!$B$2&gt;$L684,$L684&gt;=基本工資設定!$B$3),1,0)),1,0)</f>
        <v>0</v>
      </c>
      <c r="V684" s="19">
        <f>IF(AND($Q684,OR(IF($G684="3.重度",1,0),IF($G684="4.極重度",1,0)),IF($K684="部分工時",1,0),IF(基本工資設定!$B$3&gt;$L684,1,0)),1,0)</f>
        <v>0</v>
      </c>
      <c r="W684" s="19">
        <f>IF(AND($Q684,OR(IF($G684="1.輕度",1,0),IF($G684="2.中度",1,0)),IF($K684="全時",1,0),IF($L684&gt;=基本工資設定!$B$2,1,0)),1,0)</f>
        <v>0</v>
      </c>
      <c r="X684" s="19">
        <f>IF(AND($Q684,OR(IF($G684="1.輕度",1,0),IF($G684="2.中度",1,0)),IF($K684="全時",1,0),IF(基本工資設定!$B$2&gt;$L684,1,0)),1,0)</f>
        <v>0</v>
      </c>
      <c r="Y684" s="19">
        <f>IF(AND($Q684,OR(IF($G684="1.輕度",1,0),IF($G684="2.中度",1,0)),IF($K684="部分工時",1,0),IF($L684&gt;=基本工資設定!$B$2,1,0)),1,0)</f>
        <v>0</v>
      </c>
      <c r="Z684" s="19">
        <f>IF(AND($Q684,OR(IF($G684="1.輕度",1,0),IF($G684="2.中度",1,0)),IF($K684="部分工時",1,0),IF(AND(基本工資設定!$B$2&gt;$L684,$L684&gt;=基本工資設定!$B$3),1,0)),1,0)</f>
        <v>0</v>
      </c>
      <c r="AA684" s="19">
        <f>IF(AND($Q684,OR(IF($G684="1.輕度",1,0),IF($G684="2.中度",1,0)),IF($K684="部分工時",1,0),IF(基本工資設定!$B$3&gt;$L684,1,0)),1,0)</f>
        <v>0</v>
      </c>
    </row>
    <row r="685" spans="1:27" ht="14.25">
      <c r="A685" s="19">
        <f t="shared" si="8"/>
        <v>683</v>
      </c>
      <c r="B685" s="8"/>
      <c r="C685" s="8"/>
      <c r="D685" s="9"/>
      <c r="E685" s="8"/>
      <c r="F685" s="8"/>
      <c r="G685" s="8"/>
      <c r="H685" s="9"/>
      <c r="I685" s="9"/>
      <c r="J685" s="9"/>
      <c r="K685" s="8"/>
      <c r="L685" s="10"/>
      <c r="M685" s="19" t="b">
        <f t="shared" si="6"/>
        <v>0</v>
      </c>
      <c r="N685" s="19">
        <f>IF(AND($M685,IF($H685&lt;=DATE(身障定額檢核總表!$F$7,身障定額檢核總表!$F$8,1),1,0)),1,0)</f>
        <v>0</v>
      </c>
      <c r="O685" s="19">
        <f>IF(AND(ISBLANK($I685),$M685),1,IF($E685="1.公保",
IF($I685&gt;DATE(身障定額檢核總表!$F$7,身障定額檢核總表!$F$8,1),1,0),
IF($I685&gt;=DATE(身障定額檢核總表!$F$7,身障定額檢核總表!$F$8,1),1,0)))</f>
        <v>0</v>
      </c>
      <c r="P685" s="19">
        <f>IF(AND($M685,IF($J685&lt;=DATE(身障定額檢核總表!$F$7,身障定額檢核總表!$F$8,1),1,0)),1,0)</f>
        <v>0</v>
      </c>
      <c r="Q685" s="19">
        <f t="shared" si="7"/>
        <v>0</v>
      </c>
      <c r="R685" s="19">
        <f>IF(AND($Q685,OR(IF($G685="3.重度",1,0),IF($G685="4.極重度",1,0)),IF($K685="全時",1,0),IF($L685&gt;=基本工資設定!$B$2,1,0)),1,0)</f>
        <v>0</v>
      </c>
      <c r="S685" s="19">
        <f>IF(AND($Q685,OR(IF($G685="3.重度",1,0),IF($G685="4.極重度",1,0)),IF($K685="全時",1,0),IF(基本工資設定!$B$2&gt;$L685,1,0)),1,0)</f>
        <v>0</v>
      </c>
      <c r="T685" s="19">
        <f>IF(AND($Q685,OR(IF($G685="3.重度",1,0),IF($G685="4.極重度",1,0)),IF($K685="部分工時",1,0),IF($L685&gt;=基本工資設定!$B$2,1,0)),1,0)</f>
        <v>0</v>
      </c>
      <c r="U685" s="19">
        <f>IF(AND($Q685,OR(IF($G685="3.重度",1,0),IF($G685="4.極重度",1,0)),IF($K685="部分工時",1,0),IF(AND(基本工資設定!$B$2&gt;$L685,$L685&gt;=基本工資設定!$B$3),1,0)),1,0)</f>
        <v>0</v>
      </c>
      <c r="V685" s="19">
        <f>IF(AND($Q685,OR(IF($G685="3.重度",1,0),IF($G685="4.極重度",1,0)),IF($K685="部分工時",1,0),IF(基本工資設定!$B$3&gt;$L685,1,0)),1,0)</f>
        <v>0</v>
      </c>
      <c r="W685" s="19">
        <f>IF(AND($Q685,OR(IF($G685="1.輕度",1,0),IF($G685="2.中度",1,0)),IF($K685="全時",1,0),IF($L685&gt;=基本工資設定!$B$2,1,0)),1,0)</f>
        <v>0</v>
      </c>
      <c r="X685" s="19">
        <f>IF(AND($Q685,OR(IF($G685="1.輕度",1,0),IF($G685="2.中度",1,0)),IF($K685="全時",1,0),IF(基本工資設定!$B$2&gt;$L685,1,0)),1,0)</f>
        <v>0</v>
      </c>
      <c r="Y685" s="19">
        <f>IF(AND($Q685,OR(IF($G685="1.輕度",1,0),IF($G685="2.中度",1,0)),IF($K685="部分工時",1,0),IF($L685&gt;=基本工資設定!$B$2,1,0)),1,0)</f>
        <v>0</v>
      </c>
      <c r="Z685" s="19">
        <f>IF(AND($Q685,OR(IF($G685="1.輕度",1,0),IF($G685="2.中度",1,0)),IF($K685="部分工時",1,0),IF(AND(基本工資設定!$B$2&gt;$L685,$L685&gt;=基本工資設定!$B$3),1,0)),1,0)</f>
        <v>0</v>
      </c>
      <c r="AA685" s="19">
        <f>IF(AND($Q685,OR(IF($G685="1.輕度",1,0),IF($G685="2.中度",1,0)),IF($K685="部分工時",1,0),IF(基本工資設定!$B$3&gt;$L685,1,0)),1,0)</f>
        <v>0</v>
      </c>
    </row>
    <row r="686" spans="1:27" ht="14.25">
      <c r="A686" s="19">
        <f t="shared" si="8"/>
        <v>684</v>
      </c>
      <c r="B686" s="8"/>
      <c r="C686" s="8"/>
      <c r="D686" s="9"/>
      <c r="E686" s="8"/>
      <c r="F686" s="8"/>
      <c r="G686" s="8"/>
      <c r="H686" s="9"/>
      <c r="I686" s="9"/>
      <c r="J686" s="9"/>
      <c r="K686" s="8"/>
      <c r="L686" s="10"/>
      <c r="M686" s="19" t="b">
        <f t="shared" si="6"/>
        <v>0</v>
      </c>
      <c r="N686" s="19">
        <f>IF(AND($M686,IF($H686&lt;=DATE(身障定額檢核總表!$F$7,身障定額檢核總表!$F$8,1),1,0)),1,0)</f>
        <v>0</v>
      </c>
      <c r="O686" s="19">
        <f>IF(AND(ISBLANK($I686),$M686),1,IF($E686="1.公保",
IF($I686&gt;DATE(身障定額檢核總表!$F$7,身障定額檢核總表!$F$8,1),1,0),
IF($I686&gt;=DATE(身障定額檢核總表!$F$7,身障定額檢核總表!$F$8,1),1,0)))</f>
        <v>0</v>
      </c>
      <c r="P686" s="19">
        <f>IF(AND($M686,IF($J686&lt;=DATE(身障定額檢核總表!$F$7,身障定額檢核總表!$F$8,1),1,0)),1,0)</f>
        <v>0</v>
      </c>
      <c r="Q686" s="19">
        <f t="shared" si="7"/>
        <v>0</v>
      </c>
      <c r="R686" s="19">
        <f>IF(AND($Q686,OR(IF($G686="3.重度",1,0),IF($G686="4.極重度",1,0)),IF($K686="全時",1,0),IF($L686&gt;=基本工資設定!$B$2,1,0)),1,0)</f>
        <v>0</v>
      </c>
      <c r="S686" s="19">
        <f>IF(AND($Q686,OR(IF($G686="3.重度",1,0),IF($G686="4.極重度",1,0)),IF($K686="全時",1,0),IF(基本工資設定!$B$2&gt;$L686,1,0)),1,0)</f>
        <v>0</v>
      </c>
      <c r="T686" s="19">
        <f>IF(AND($Q686,OR(IF($G686="3.重度",1,0),IF($G686="4.極重度",1,0)),IF($K686="部分工時",1,0),IF($L686&gt;=基本工資設定!$B$2,1,0)),1,0)</f>
        <v>0</v>
      </c>
      <c r="U686" s="19">
        <f>IF(AND($Q686,OR(IF($G686="3.重度",1,0),IF($G686="4.極重度",1,0)),IF($K686="部分工時",1,0),IF(AND(基本工資設定!$B$2&gt;$L686,$L686&gt;=基本工資設定!$B$3),1,0)),1,0)</f>
        <v>0</v>
      </c>
      <c r="V686" s="19">
        <f>IF(AND($Q686,OR(IF($G686="3.重度",1,0),IF($G686="4.極重度",1,0)),IF($K686="部分工時",1,0),IF(基本工資設定!$B$3&gt;$L686,1,0)),1,0)</f>
        <v>0</v>
      </c>
      <c r="W686" s="19">
        <f>IF(AND($Q686,OR(IF($G686="1.輕度",1,0),IF($G686="2.中度",1,0)),IF($K686="全時",1,0),IF($L686&gt;=基本工資設定!$B$2,1,0)),1,0)</f>
        <v>0</v>
      </c>
      <c r="X686" s="19">
        <f>IF(AND($Q686,OR(IF($G686="1.輕度",1,0),IF($G686="2.中度",1,0)),IF($K686="全時",1,0),IF(基本工資設定!$B$2&gt;$L686,1,0)),1,0)</f>
        <v>0</v>
      </c>
      <c r="Y686" s="19">
        <f>IF(AND($Q686,OR(IF($G686="1.輕度",1,0),IF($G686="2.中度",1,0)),IF($K686="部分工時",1,0),IF($L686&gt;=基本工資設定!$B$2,1,0)),1,0)</f>
        <v>0</v>
      </c>
      <c r="Z686" s="19">
        <f>IF(AND($Q686,OR(IF($G686="1.輕度",1,0),IF($G686="2.中度",1,0)),IF($K686="部分工時",1,0),IF(AND(基本工資設定!$B$2&gt;$L686,$L686&gt;=基本工資設定!$B$3),1,0)),1,0)</f>
        <v>0</v>
      </c>
      <c r="AA686" s="19">
        <f>IF(AND($Q686,OR(IF($G686="1.輕度",1,0),IF($G686="2.中度",1,0)),IF($K686="部分工時",1,0),IF(基本工資設定!$B$3&gt;$L686,1,0)),1,0)</f>
        <v>0</v>
      </c>
    </row>
    <row r="687" spans="1:27" ht="14.25">
      <c r="A687" s="19">
        <f t="shared" si="8"/>
        <v>685</v>
      </c>
      <c r="B687" s="8"/>
      <c r="C687" s="8"/>
      <c r="D687" s="9"/>
      <c r="E687" s="8"/>
      <c r="F687" s="8"/>
      <c r="G687" s="8"/>
      <c r="H687" s="9"/>
      <c r="I687" s="9"/>
      <c r="J687" s="9"/>
      <c r="K687" s="8"/>
      <c r="L687" s="10"/>
      <c r="M687" s="19" t="b">
        <f t="shared" si="6"/>
        <v>0</v>
      </c>
      <c r="N687" s="19">
        <f>IF(AND($M687,IF($H687&lt;=DATE(身障定額檢核總表!$F$7,身障定額檢核總表!$F$8,1),1,0)),1,0)</f>
        <v>0</v>
      </c>
      <c r="O687" s="19">
        <f>IF(AND(ISBLANK($I687),$M687),1,IF($E687="1.公保",
IF($I687&gt;DATE(身障定額檢核總表!$F$7,身障定額檢核總表!$F$8,1),1,0),
IF($I687&gt;=DATE(身障定額檢核總表!$F$7,身障定額檢核總表!$F$8,1),1,0)))</f>
        <v>0</v>
      </c>
      <c r="P687" s="19">
        <f>IF(AND($M687,IF($J687&lt;=DATE(身障定額檢核總表!$F$7,身障定額檢核總表!$F$8,1),1,0)),1,0)</f>
        <v>0</v>
      </c>
      <c r="Q687" s="19">
        <f t="shared" si="7"/>
        <v>0</v>
      </c>
      <c r="R687" s="19">
        <f>IF(AND($Q687,OR(IF($G687="3.重度",1,0),IF($G687="4.極重度",1,0)),IF($K687="全時",1,0),IF($L687&gt;=基本工資設定!$B$2,1,0)),1,0)</f>
        <v>0</v>
      </c>
      <c r="S687" s="19">
        <f>IF(AND($Q687,OR(IF($G687="3.重度",1,0),IF($G687="4.極重度",1,0)),IF($K687="全時",1,0),IF(基本工資設定!$B$2&gt;$L687,1,0)),1,0)</f>
        <v>0</v>
      </c>
      <c r="T687" s="19">
        <f>IF(AND($Q687,OR(IF($G687="3.重度",1,0),IF($G687="4.極重度",1,0)),IF($K687="部分工時",1,0),IF($L687&gt;=基本工資設定!$B$2,1,0)),1,0)</f>
        <v>0</v>
      </c>
      <c r="U687" s="19">
        <f>IF(AND($Q687,OR(IF($G687="3.重度",1,0),IF($G687="4.極重度",1,0)),IF($K687="部分工時",1,0),IF(AND(基本工資設定!$B$2&gt;$L687,$L687&gt;=基本工資設定!$B$3),1,0)),1,0)</f>
        <v>0</v>
      </c>
      <c r="V687" s="19">
        <f>IF(AND($Q687,OR(IF($G687="3.重度",1,0),IF($G687="4.極重度",1,0)),IF($K687="部分工時",1,0),IF(基本工資設定!$B$3&gt;$L687,1,0)),1,0)</f>
        <v>0</v>
      </c>
      <c r="W687" s="19">
        <f>IF(AND($Q687,OR(IF($G687="1.輕度",1,0),IF($G687="2.中度",1,0)),IF($K687="全時",1,0),IF($L687&gt;=基本工資設定!$B$2,1,0)),1,0)</f>
        <v>0</v>
      </c>
      <c r="X687" s="19">
        <f>IF(AND($Q687,OR(IF($G687="1.輕度",1,0),IF($G687="2.中度",1,0)),IF($K687="全時",1,0),IF(基本工資設定!$B$2&gt;$L687,1,0)),1,0)</f>
        <v>0</v>
      </c>
      <c r="Y687" s="19">
        <f>IF(AND($Q687,OR(IF($G687="1.輕度",1,0),IF($G687="2.中度",1,0)),IF($K687="部分工時",1,0),IF($L687&gt;=基本工資設定!$B$2,1,0)),1,0)</f>
        <v>0</v>
      </c>
      <c r="Z687" s="19">
        <f>IF(AND($Q687,OR(IF($G687="1.輕度",1,0),IF($G687="2.中度",1,0)),IF($K687="部分工時",1,0),IF(AND(基本工資設定!$B$2&gt;$L687,$L687&gt;=基本工資設定!$B$3),1,0)),1,0)</f>
        <v>0</v>
      </c>
      <c r="AA687" s="19">
        <f>IF(AND($Q687,OR(IF($G687="1.輕度",1,0),IF($G687="2.中度",1,0)),IF($K687="部分工時",1,0),IF(基本工資設定!$B$3&gt;$L687,1,0)),1,0)</f>
        <v>0</v>
      </c>
    </row>
    <row r="688" spans="1:27" ht="14.25">
      <c r="A688" s="19">
        <f t="shared" si="8"/>
        <v>686</v>
      </c>
      <c r="B688" s="8"/>
      <c r="C688" s="8"/>
      <c r="D688" s="9"/>
      <c r="E688" s="8"/>
      <c r="F688" s="8"/>
      <c r="G688" s="8"/>
      <c r="H688" s="9"/>
      <c r="I688" s="9"/>
      <c r="J688" s="9"/>
      <c r="K688" s="8"/>
      <c r="L688" s="10"/>
      <c r="M688" s="19" t="b">
        <f t="shared" si="6"/>
        <v>0</v>
      </c>
      <c r="N688" s="19">
        <f>IF(AND($M688,IF($H688&lt;=DATE(身障定額檢核總表!$F$7,身障定額檢核總表!$F$8,1),1,0)),1,0)</f>
        <v>0</v>
      </c>
      <c r="O688" s="19">
        <f>IF(AND(ISBLANK($I688),$M688),1,IF($E688="1.公保",
IF($I688&gt;DATE(身障定額檢核總表!$F$7,身障定額檢核總表!$F$8,1),1,0),
IF($I688&gt;=DATE(身障定額檢核總表!$F$7,身障定額檢核總表!$F$8,1),1,0)))</f>
        <v>0</v>
      </c>
      <c r="P688" s="19">
        <f>IF(AND($M688,IF($J688&lt;=DATE(身障定額檢核總表!$F$7,身障定額檢核總表!$F$8,1),1,0)),1,0)</f>
        <v>0</v>
      </c>
      <c r="Q688" s="19">
        <f t="shared" si="7"/>
        <v>0</v>
      </c>
      <c r="R688" s="19">
        <f>IF(AND($Q688,OR(IF($G688="3.重度",1,0),IF($G688="4.極重度",1,0)),IF($K688="全時",1,0),IF($L688&gt;=基本工資設定!$B$2,1,0)),1,0)</f>
        <v>0</v>
      </c>
      <c r="S688" s="19">
        <f>IF(AND($Q688,OR(IF($G688="3.重度",1,0),IF($G688="4.極重度",1,0)),IF($K688="全時",1,0),IF(基本工資設定!$B$2&gt;$L688,1,0)),1,0)</f>
        <v>0</v>
      </c>
      <c r="T688" s="19">
        <f>IF(AND($Q688,OR(IF($G688="3.重度",1,0),IF($G688="4.極重度",1,0)),IF($K688="部分工時",1,0),IF($L688&gt;=基本工資設定!$B$2,1,0)),1,0)</f>
        <v>0</v>
      </c>
      <c r="U688" s="19">
        <f>IF(AND($Q688,OR(IF($G688="3.重度",1,0),IF($G688="4.極重度",1,0)),IF($K688="部分工時",1,0),IF(AND(基本工資設定!$B$2&gt;$L688,$L688&gt;=基本工資設定!$B$3),1,0)),1,0)</f>
        <v>0</v>
      </c>
      <c r="V688" s="19">
        <f>IF(AND($Q688,OR(IF($G688="3.重度",1,0),IF($G688="4.極重度",1,0)),IF($K688="部分工時",1,0),IF(基本工資設定!$B$3&gt;$L688,1,0)),1,0)</f>
        <v>0</v>
      </c>
      <c r="W688" s="19">
        <f>IF(AND($Q688,OR(IF($G688="1.輕度",1,0),IF($G688="2.中度",1,0)),IF($K688="全時",1,0),IF($L688&gt;=基本工資設定!$B$2,1,0)),1,0)</f>
        <v>0</v>
      </c>
      <c r="X688" s="19">
        <f>IF(AND($Q688,OR(IF($G688="1.輕度",1,0),IF($G688="2.中度",1,0)),IF($K688="全時",1,0),IF(基本工資設定!$B$2&gt;$L688,1,0)),1,0)</f>
        <v>0</v>
      </c>
      <c r="Y688" s="19">
        <f>IF(AND($Q688,OR(IF($G688="1.輕度",1,0),IF($G688="2.中度",1,0)),IF($K688="部分工時",1,0),IF($L688&gt;=基本工資設定!$B$2,1,0)),1,0)</f>
        <v>0</v>
      </c>
      <c r="Z688" s="19">
        <f>IF(AND($Q688,OR(IF($G688="1.輕度",1,0),IF($G688="2.中度",1,0)),IF($K688="部分工時",1,0),IF(AND(基本工資設定!$B$2&gt;$L688,$L688&gt;=基本工資設定!$B$3),1,0)),1,0)</f>
        <v>0</v>
      </c>
      <c r="AA688" s="19">
        <f>IF(AND($Q688,OR(IF($G688="1.輕度",1,0),IF($G688="2.中度",1,0)),IF($K688="部分工時",1,0),IF(基本工資設定!$B$3&gt;$L688,1,0)),1,0)</f>
        <v>0</v>
      </c>
    </row>
    <row r="689" spans="1:27" ht="14.25">
      <c r="A689" s="19">
        <f t="shared" si="8"/>
        <v>687</v>
      </c>
      <c r="B689" s="8"/>
      <c r="C689" s="8"/>
      <c r="D689" s="9"/>
      <c r="E689" s="8"/>
      <c r="F689" s="8"/>
      <c r="G689" s="8"/>
      <c r="H689" s="9"/>
      <c r="I689" s="9"/>
      <c r="J689" s="9"/>
      <c r="K689" s="8"/>
      <c r="L689" s="10"/>
      <c r="M689" s="19" t="b">
        <f t="shared" si="6"/>
        <v>0</v>
      </c>
      <c r="N689" s="19">
        <f>IF(AND($M689,IF($H689&lt;=DATE(身障定額檢核總表!$F$7,身障定額檢核總表!$F$8,1),1,0)),1,0)</f>
        <v>0</v>
      </c>
      <c r="O689" s="19">
        <f>IF(AND(ISBLANK($I689),$M689),1,IF($E689="1.公保",
IF($I689&gt;DATE(身障定額檢核總表!$F$7,身障定額檢核總表!$F$8,1),1,0),
IF($I689&gt;=DATE(身障定額檢核總表!$F$7,身障定額檢核總表!$F$8,1),1,0)))</f>
        <v>0</v>
      </c>
      <c r="P689" s="19">
        <f>IF(AND($M689,IF($J689&lt;=DATE(身障定額檢核總表!$F$7,身障定額檢核總表!$F$8,1),1,0)),1,0)</f>
        <v>0</v>
      </c>
      <c r="Q689" s="19">
        <f t="shared" si="7"/>
        <v>0</v>
      </c>
      <c r="R689" s="19">
        <f>IF(AND($Q689,OR(IF($G689="3.重度",1,0),IF($G689="4.極重度",1,0)),IF($K689="全時",1,0),IF($L689&gt;=基本工資設定!$B$2,1,0)),1,0)</f>
        <v>0</v>
      </c>
      <c r="S689" s="19">
        <f>IF(AND($Q689,OR(IF($G689="3.重度",1,0),IF($G689="4.極重度",1,0)),IF($K689="全時",1,0),IF(基本工資設定!$B$2&gt;$L689,1,0)),1,0)</f>
        <v>0</v>
      </c>
      <c r="T689" s="19">
        <f>IF(AND($Q689,OR(IF($G689="3.重度",1,0),IF($G689="4.極重度",1,0)),IF($K689="部分工時",1,0),IF($L689&gt;=基本工資設定!$B$2,1,0)),1,0)</f>
        <v>0</v>
      </c>
      <c r="U689" s="19">
        <f>IF(AND($Q689,OR(IF($G689="3.重度",1,0),IF($G689="4.極重度",1,0)),IF($K689="部分工時",1,0),IF(AND(基本工資設定!$B$2&gt;$L689,$L689&gt;=基本工資設定!$B$3),1,0)),1,0)</f>
        <v>0</v>
      </c>
      <c r="V689" s="19">
        <f>IF(AND($Q689,OR(IF($G689="3.重度",1,0),IF($G689="4.極重度",1,0)),IF($K689="部分工時",1,0),IF(基本工資設定!$B$3&gt;$L689,1,0)),1,0)</f>
        <v>0</v>
      </c>
      <c r="W689" s="19">
        <f>IF(AND($Q689,OR(IF($G689="1.輕度",1,0),IF($G689="2.中度",1,0)),IF($K689="全時",1,0),IF($L689&gt;=基本工資設定!$B$2,1,0)),1,0)</f>
        <v>0</v>
      </c>
      <c r="X689" s="19">
        <f>IF(AND($Q689,OR(IF($G689="1.輕度",1,0),IF($G689="2.中度",1,0)),IF($K689="全時",1,0),IF(基本工資設定!$B$2&gt;$L689,1,0)),1,0)</f>
        <v>0</v>
      </c>
      <c r="Y689" s="19">
        <f>IF(AND($Q689,OR(IF($G689="1.輕度",1,0),IF($G689="2.中度",1,0)),IF($K689="部分工時",1,0),IF($L689&gt;=基本工資設定!$B$2,1,0)),1,0)</f>
        <v>0</v>
      </c>
      <c r="Z689" s="19">
        <f>IF(AND($Q689,OR(IF($G689="1.輕度",1,0),IF($G689="2.中度",1,0)),IF($K689="部分工時",1,0),IF(AND(基本工資設定!$B$2&gt;$L689,$L689&gt;=基本工資設定!$B$3),1,0)),1,0)</f>
        <v>0</v>
      </c>
      <c r="AA689" s="19">
        <f>IF(AND($Q689,OR(IF($G689="1.輕度",1,0),IF($G689="2.中度",1,0)),IF($K689="部分工時",1,0),IF(基本工資設定!$B$3&gt;$L689,1,0)),1,0)</f>
        <v>0</v>
      </c>
    </row>
    <row r="690" spans="1:27" ht="14.25">
      <c r="A690" s="19">
        <f t="shared" si="8"/>
        <v>688</v>
      </c>
      <c r="B690" s="8"/>
      <c r="C690" s="8"/>
      <c r="D690" s="9"/>
      <c r="E690" s="8"/>
      <c r="F690" s="8"/>
      <c r="G690" s="8"/>
      <c r="H690" s="9"/>
      <c r="I690" s="9"/>
      <c r="J690" s="9"/>
      <c r="K690" s="8"/>
      <c r="L690" s="10"/>
      <c r="M690" s="19" t="b">
        <f t="shared" si="6"/>
        <v>0</v>
      </c>
      <c r="N690" s="19">
        <f>IF(AND($M690,IF($H690&lt;=DATE(身障定額檢核總表!$F$7,身障定額檢核總表!$F$8,1),1,0)),1,0)</f>
        <v>0</v>
      </c>
      <c r="O690" s="19">
        <f>IF(AND(ISBLANK($I690),$M690),1,IF($E690="1.公保",
IF($I690&gt;DATE(身障定額檢核總表!$F$7,身障定額檢核總表!$F$8,1),1,0),
IF($I690&gt;=DATE(身障定額檢核總表!$F$7,身障定額檢核總表!$F$8,1),1,0)))</f>
        <v>0</v>
      </c>
      <c r="P690" s="19">
        <f>IF(AND($M690,IF($J690&lt;=DATE(身障定額檢核總表!$F$7,身障定額檢核總表!$F$8,1),1,0)),1,0)</f>
        <v>0</v>
      </c>
      <c r="Q690" s="19">
        <f t="shared" si="7"/>
        <v>0</v>
      </c>
      <c r="R690" s="19">
        <f>IF(AND($Q690,OR(IF($G690="3.重度",1,0),IF($G690="4.極重度",1,0)),IF($K690="全時",1,0),IF($L690&gt;=基本工資設定!$B$2,1,0)),1,0)</f>
        <v>0</v>
      </c>
      <c r="S690" s="19">
        <f>IF(AND($Q690,OR(IF($G690="3.重度",1,0),IF($G690="4.極重度",1,0)),IF($K690="全時",1,0),IF(基本工資設定!$B$2&gt;$L690,1,0)),1,0)</f>
        <v>0</v>
      </c>
      <c r="T690" s="19">
        <f>IF(AND($Q690,OR(IF($G690="3.重度",1,0),IF($G690="4.極重度",1,0)),IF($K690="部分工時",1,0),IF($L690&gt;=基本工資設定!$B$2,1,0)),1,0)</f>
        <v>0</v>
      </c>
      <c r="U690" s="19">
        <f>IF(AND($Q690,OR(IF($G690="3.重度",1,0),IF($G690="4.極重度",1,0)),IF($K690="部分工時",1,0),IF(AND(基本工資設定!$B$2&gt;$L690,$L690&gt;=基本工資設定!$B$3),1,0)),1,0)</f>
        <v>0</v>
      </c>
      <c r="V690" s="19">
        <f>IF(AND($Q690,OR(IF($G690="3.重度",1,0),IF($G690="4.極重度",1,0)),IF($K690="部分工時",1,0),IF(基本工資設定!$B$3&gt;$L690,1,0)),1,0)</f>
        <v>0</v>
      </c>
      <c r="W690" s="19">
        <f>IF(AND($Q690,OR(IF($G690="1.輕度",1,0),IF($G690="2.中度",1,0)),IF($K690="全時",1,0),IF($L690&gt;=基本工資設定!$B$2,1,0)),1,0)</f>
        <v>0</v>
      </c>
      <c r="X690" s="19">
        <f>IF(AND($Q690,OR(IF($G690="1.輕度",1,0),IF($G690="2.中度",1,0)),IF($K690="全時",1,0),IF(基本工資設定!$B$2&gt;$L690,1,0)),1,0)</f>
        <v>0</v>
      </c>
      <c r="Y690" s="19">
        <f>IF(AND($Q690,OR(IF($G690="1.輕度",1,0),IF($G690="2.中度",1,0)),IF($K690="部分工時",1,0),IF($L690&gt;=基本工資設定!$B$2,1,0)),1,0)</f>
        <v>0</v>
      </c>
      <c r="Z690" s="19">
        <f>IF(AND($Q690,OR(IF($G690="1.輕度",1,0),IF($G690="2.中度",1,0)),IF($K690="部分工時",1,0),IF(AND(基本工資設定!$B$2&gt;$L690,$L690&gt;=基本工資設定!$B$3),1,0)),1,0)</f>
        <v>0</v>
      </c>
      <c r="AA690" s="19">
        <f>IF(AND($Q690,OR(IF($G690="1.輕度",1,0),IF($G690="2.中度",1,0)),IF($K690="部分工時",1,0),IF(基本工資設定!$B$3&gt;$L690,1,0)),1,0)</f>
        <v>0</v>
      </c>
    </row>
    <row r="691" spans="1:27" ht="14.25">
      <c r="A691" s="19">
        <f t="shared" si="8"/>
        <v>689</v>
      </c>
      <c r="B691" s="8"/>
      <c r="C691" s="8"/>
      <c r="D691" s="9"/>
      <c r="E691" s="8"/>
      <c r="F691" s="8"/>
      <c r="G691" s="8"/>
      <c r="H691" s="9"/>
      <c r="I691" s="9"/>
      <c r="J691" s="9"/>
      <c r="K691" s="8"/>
      <c r="L691" s="10"/>
      <c r="M691" s="19" t="b">
        <f t="shared" si="6"/>
        <v>0</v>
      </c>
      <c r="N691" s="19">
        <f>IF(AND($M691,IF($H691&lt;=DATE(身障定額檢核總表!$F$7,身障定額檢核總表!$F$8,1),1,0)),1,0)</f>
        <v>0</v>
      </c>
      <c r="O691" s="19">
        <f>IF(AND(ISBLANK($I691),$M691),1,IF($E691="1.公保",
IF($I691&gt;DATE(身障定額檢核總表!$F$7,身障定額檢核總表!$F$8,1),1,0),
IF($I691&gt;=DATE(身障定額檢核總表!$F$7,身障定額檢核總表!$F$8,1),1,0)))</f>
        <v>0</v>
      </c>
      <c r="P691" s="19">
        <f>IF(AND($M691,IF($J691&lt;=DATE(身障定額檢核總表!$F$7,身障定額檢核總表!$F$8,1),1,0)),1,0)</f>
        <v>0</v>
      </c>
      <c r="Q691" s="19">
        <f t="shared" si="7"/>
        <v>0</v>
      </c>
      <c r="R691" s="19">
        <f>IF(AND($Q691,OR(IF($G691="3.重度",1,0),IF($G691="4.極重度",1,0)),IF($K691="全時",1,0),IF($L691&gt;=基本工資設定!$B$2,1,0)),1,0)</f>
        <v>0</v>
      </c>
      <c r="S691" s="19">
        <f>IF(AND($Q691,OR(IF($G691="3.重度",1,0),IF($G691="4.極重度",1,0)),IF($K691="全時",1,0),IF(基本工資設定!$B$2&gt;$L691,1,0)),1,0)</f>
        <v>0</v>
      </c>
      <c r="T691" s="19">
        <f>IF(AND($Q691,OR(IF($G691="3.重度",1,0),IF($G691="4.極重度",1,0)),IF($K691="部分工時",1,0),IF($L691&gt;=基本工資設定!$B$2,1,0)),1,0)</f>
        <v>0</v>
      </c>
      <c r="U691" s="19">
        <f>IF(AND($Q691,OR(IF($G691="3.重度",1,0),IF($G691="4.極重度",1,0)),IF($K691="部分工時",1,0),IF(AND(基本工資設定!$B$2&gt;$L691,$L691&gt;=基本工資設定!$B$3),1,0)),1,0)</f>
        <v>0</v>
      </c>
      <c r="V691" s="19">
        <f>IF(AND($Q691,OR(IF($G691="3.重度",1,0),IF($G691="4.極重度",1,0)),IF($K691="部分工時",1,0),IF(基本工資設定!$B$3&gt;$L691,1,0)),1,0)</f>
        <v>0</v>
      </c>
      <c r="W691" s="19">
        <f>IF(AND($Q691,OR(IF($G691="1.輕度",1,0),IF($G691="2.中度",1,0)),IF($K691="全時",1,0),IF($L691&gt;=基本工資設定!$B$2,1,0)),1,0)</f>
        <v>0</v>
      </c>
      <c r="X691" s="19">
        <f>IF(AND($Q691,OR(IF($G691="1.輕度",1,0),IF($G691="2.中度",1,0)),IF($K691="全時",1,0),IF(基本工資設定!$B$2&gt;$L691,1,0)),1,0)</f>
        <v>0</v>
      </c>
      <c r="Y691" s="19">
        <f>IF(AND($Q691,OR(IF($G691="1.輕度",1,0),IF($G691="2.中度",1,0)),IF($K691="部分工時",1,0),IF($L691&gt;=基本工資設定!$B$2,1,0)),1,0)</f>
        <v>0</v>
      </c>
      <c r="Z691" s="19">
        <f>IF(AND($Q691,OR(IF($G691="1.輕度",1,0),IF($G691="2.中度",1,0)),IF($K691="部分工時",1,0),IF(AND(基本工資設定!$B$2&gt;$L691,$L691&gt;=基本工資設定!$B$3),1,0)),1,0)</f>
        <v>0</v>
      </c>
      <c r="AA691" s="19">
        <f>IF(AND($Q691,OR(IF($G691="1.輕度",1,0),IF($G691="2.中度",1,0)),IF($K691="部分工時",1,0),IF(基本工資設定!$B$3&gt;$L691,1,0)),1,0)</f>
        <v>0</v>
      </c>
    </row>
    <row r="692" spans="1:27" ht="14.25">
      <c r="A692" s="19">
        <f t="shared" si="8"/>
        <v>690</v>
      </c>
      <c r="B692" s="8"/>
      <c r="C692" s="8"/>
      <c r="D692" s="9"/>
      <c r="E692" s="8"/>
      <c r="F692" s="8"/>
      <c r="G692" s="8"/>
      <c r="H692" s="9"/>
      <c r="I692" s="9"/>
      <c r="J692" s="9"/>
      <c r="K692" s="8"/>
      <c r="L692" s="10"/>
      <c r="M692" s="19" t="b">
        <f t="shared" si="6"/>
        <v>0</v>
      </c>
      <c r="N692" s="19">
        <f>IF(AND($M692,IF($H692&lt;=DATE(身障定額檢核總表!$F$7,身障定額檢核總表!$F$8,1),1,0)),1,0)</f>
        <v>0</v>
      </c>
      <c r="O692" s="19">
        <f>IF(AND(ISBLANK($I692),$M692),1,IF($E692="1.公保",
IF($I692&gt;DATE(身障定額檢核總表!$F$7,身障定額檢核總表!$F$8,1),1,0),
IF($I692&gt;=DATE(身障定額檢核總表!$F$7,身障定額檢核總表!$F$8,1),1,0)))</f>
        <v>0</v>
      </c>
      <c r="P692" s="19">
        <f>IF(AND($M692,IF($J692&lt;=DATE(身障定額檢核總表!$F$7,身障定額檢核總表!$F$8,1),1,0)),1,0)</f>
        <v>0</v>
      </c>
      <c r="Q692" s="19">
        <f t="shared" si="7"/>
        <v>0</v>
      </c>
      <c r="R692" s="19">
        <f>IF(AND($Q692,OR(IF($G692="3.重度",1,0),IF($G692="4.極重度",1,0)),IF($K692="全時",1,0),IF($L692&gt;=基本工資設定!$B$2,1,0)),1,0)</f>
        <v>0</v>
      </c>
      <c r="S692" s="19">
        <f>IF(AND($Q692,OR(IF($G692="3.重度",1,0),IF($G692="4.極重度",1,0)),IF($K692="全時",1,0),IF(基本工資設定!$B$2&gt;$L692,1,0)),1,0)</f>
        <v>0</v>
      </c>
      <c r="T692" s="19">
        <f>IF(AND($Q692,OR(IF($G692="3.重度",1,0),IF($G692="4.極重度",1,0)),IF($K692="部分工時",1,0),IF($L692&gt;=基本工資設定!$B$2,1,0)),1,0)</f>
        <v>0</v>
      </c>
      <c r="U692" s="19">
        <f>IF(AND($Q692,OR(IF($G692="3.重度",1,0),IF($G692="4.極重度",1,0)),IF($K692="部分工時",1,0),IF(AND(基本工資設定!$B$2&gt;$L692,$L692&gt;=基本工資設定!$B$3),1,0)),1,0)</f>
        <v>0</v>
      </c>
      <c r="V692" s="19">
        <f>IF(AND($Q692,OR(IF($G692="3.重度",1,0),IF($G692="4.極重度",1,0)),IF($K692="部分工時",1,0),IF(基本工資設定!$B$3&gt;$L692,1,0)),1,0)</f>
        <v>0</v>
      </c>
      <c r="W692" s="19">
        <f>IF(AND($Q692,OR(IF($G692="1.輕度",1,0),IF($G692="2.中度",1,0)),IF($K692="全時",1,0),IF($L692&gt;=基本工資設定!$B$2,1,0)),1,0)</f>
        <v>0</v>
      </c>
      <c r="X692" s="19">
        <f>IF(AND($Q692,OR(IF($G692="1.輕度",1,0),IF($G692="2.中度",1,0)),IF($K692="全時",1,0),IF(基本工資設定!$B$2&gt;$L692,1,0)),1,0)</f>
        <v>0</v>
      </c>
      <c r="Y692" s="19">
        <f>IF(AND($Q692,OR(IF($G692="1.輕度",1,0),IF($G692="2.中度",1,0)),IF($K692="部分工時",1,0),IF($L692&gt;=基本工資設定!$B$2,1,0)),1,0)</f>
        <v>0</v>
      </c>
      <c r="Z692" s="19">
        <f>IF(AND($Q692,OR(IF($G692="1.輕度",1,0),IF($G692="2.中度",1,0)),IF($K692="部分工時",1,0),IF(AND(基本工資設定!$B$2&gt;$L692,$L692&gt;=基本工資設定!$B$3),1,0)),1,0)</f>
        <v>0</v>
      </c>
      <c r="AA692" s="19">
        <f>IF(AND($Q692,OR(IF($G692="1.輕度",1,0),IF($G692="2.中度",1,0)),IF($K692="部分工時",1,0),IF(基本工資設定!$B$3&gt;$L692,1,0)),1,0)</f>
        <v>0</v>
      </c>
    </row>
    <row r="693" spans="1:27" ht="14.25">
      <c r="A693" s="19">
        <f t="shared" si="8"/>
        <v>691</v>
      </c>
      <c r="B693" s="8"/>
      <c r="C693" s="8"/>
      <c r="D693" s="9"/>
      <c r="E693" s="8"/>
      <c r="F693" s="8"/>
      <c r="G693" s="8"/>
      <c r="H693" s="9"/>
      <c r="I693" s="9"/>
      <c r="J693" s="9"/>
      <c r="K693" s="8"/>
      <c r="L693" s="10"/>
      <c r="M693" s="19" t="b">
        <f t="shared" si="6"/>
        <v>0</v>
      </c>
      <c r="N693" s="19">
        <f>IF(AND($M693,IF($H693&lt;=DATE(身障定額檢核總表!$F$7,身障定額檢核總表!$F$8,1),1,0)),1,0)</f>
        <v>0</v>
      </c>
      <c r="O693" s="19">
        <f>IF(AND(ISBLANK($I693),$M693),1,IF($E693="1.公保",
IF($I693&gt;DATE(身障定額檢核總表!$F$7,身障定額檢核總表!$F$8,1),1,0),
IF($I693&gt;=DATE(身障定額檢核總表!$F$7,身障定額檢核總表!$F$8,1),1,0)))</f>
        <v>0</v>
      </c>
      <c r="P693" s="19">
        <f>IF(AND($M693,IF($J693&lt;=DATE(身障定額檢核總表!$F$7,身障定額檢核總表!$F$8,1),1,0)),1,0)</f>
        <v>0</v>
      </c>
      <c r="Q693" s="19">
        <f t="shared" si="7"/>
        <v>0</v>
      </c>
      <c r="R693" s="19">
        <f>IF(AND($Q693,OR(IF($G693="3.重度",1,0),IF($G693="4.極重度",1,0)),IF($K693="全時",1,0),IF($L693&gt;=基本工資設定!$B$2,1,0)),1,0)</f>
        <v>0</v>
      </c>
      <c r="S693" s="19">
        <f>IF(AND($Q693,OR(IF($G693="3.重度",1,0),IF($G693="4.極重度",1,0)),IF($K693="全時",1,0),IF(基本工資設定!$B$2&gt;$L693,1,0)),1,0)</f>
        <v>0</v>
      </c>
      <c r="T693" s="19">
        <f>IF(AND($Q693,OR(IF($G693="3.重度",1,0),IF($G693="4.極重度",1,0)),IF($K693="部分工時",1,0),IF($L693&gt;=基本工資設定!$B$2,1,0)),1,0)</f>
        <v>0</v>
      </c>
      <c r="U693" s="19">
        <f>IF(AND($Q693,OR(IF($G693="3.重度",1,0),IF($G693="4.極重度",1,0)),IF($K693="部分工時",1,0),IF(AND(基本工資設定!$B$2&gt;$L693,$L693&gt;=基本工資設定!$B$3),1,0)),1,0)</f>
        <v>0</v>
      </c>
      <c r="V693" s="19">
        <f>IF(AND($Q693,OR(IF($G693="3.重度",1,0),IF($G693="4.極重度",1,0)),IF($K693="部分工時",1,0),IF(基本工資設定!$B$3&gt;$L693,1,0)),1,0)</f>
        <v>0</v>
      </c>
      <c r="W693" s="19">
        <f>IF(AND($Q693,OR(IF($G693="1.輕度",1,0),IF($G693="2.中度",1,0)),IF($K693="全時",1,0),IF($L693&gt;=基本工資設定!$B$2,1,0)),1,0)</f>
        <v>0</v>
      </c>
      <c r="X693" s="19">
        <f>IF(AND($Q693,OR(IF($G693="1.輕度",1,0),IF($G693="2.中度",1,0)),IF($K693="全時",1,0),IF(基本工資設定!$B$2&gt;$L693,1,0)),1,0)</f>
        <v>0</v>
      </c>
      <c r="Y693" s="19">
        <f>IF(AND($Q693,OR(IF($G693="1.輕度",1,0),IF($G693="2.中度",1,0)),IF($K693="部分工時",1,0),IF($L693&gt;=基本工資設定!$B$2,1,0)),1,0)</f>
        <v>0</v>
      </c>
      <c r="Z693" s="19">
        <f>IF(AND($Q693,OR(IF($G693="1.輕度",1,0),IF($G693="2.中度",1,0)),IF($K693="部分工時",1,0),IF(AND(基本工資設定!$B$2&gt;$L693,$L693&gt;=基本工資設定!$B$3),1,0)),1,0)</f>
        <v>0</v>
      </c>
      <c r="AA693" s="19">
        <f>IF(AND($Q693,OR(IF($G693="1.輕度",1,0),IF($G693="2.中度",1,0)),IF($K693="部分工時",1,0),IF(基本工資設定!$B$3&gt;$L693,1,0)),1,0)</f>
        <v>0</v>
      </c>
    </row>
    <row r="694" spans="1:27" ht="14.25">
      <c r="A694" s="19">
        <f t="shared" si="8"/>
        <v>692</v>
      </c>
      <c r="B694" s="8"/>
      <c r="C694" s="8"/>
      <c r="D694" s="9"/>
      <c r="E694" s="8"/>
      <c r="F694" s="8"/>
      <c r="G694" s="8"/>
      <c r="H694" s="9"/>
      <c r="I694" s="9"/>
      <c r="J694" s="9"/>
      <c r="K694" s="8"/>
      <c r="L694" s="10"/>
      <c r="M694" s="19" t="b">
        <f t="shared" si="6"/>
        <v>0</v>
      </c>
      <c r="N694" s="19">
        <f>IF(AND($M694,IF($H694&lt;=DATE(身障定額檢核總表!$F$7,身障定額檢核總表!$F$8,1),1,0)),1,0)</f>
        <v>0</v>
      </c>
      <c r="O694" s="19">
        <f>IF(AND(ISBLANK($I694),$M694),1,IF($E694="1.公保",
IF($I694&gt;DATE(身障定額檢核總表!$F$7,身障定額檢核總表!$F$8,1),1,0),
IF($I694&gt;=DATE(身障定額檢核總表!$F$7,身障定額檢核總表!$F$8,1),1,0)))</f>
        <v>0</v>
      </c>
      <c r="P694" s="19">
        <f>IF(AND($M694,IF($J694&lt;=DATE(身障定額檢核總表!$F$7,身障定額檢核總表!$F$8,1),1,0)),1,0)</f>
        <v>0</v>
      </c>
      <c r="Q694" s="19">
        <f t="shared" si="7"/>
        <v>0</v>
      </c>
      <c r="R694" s="19">
        <f>IF(AND($Q694,OR(IF($G694="3.重度",1,0),IF($G694="4.極重度",1,0)),IF($K694="全時",1,0),IF($L694&gt;=基本工資設定!$B$2,1,0)),1,0)</f>
        <v>0</v>
      </c>
      <c r="S694" s="19">
        <f>IF(AND($Q694,OR(IF($G694="3.重度",1,0),IF($G694="4.極重度",1,0)),IF($K694="全時",1,0),IF(基本工資設定!$B$2&gt;$L694,1,0)),1,0)</f>
        <v>0</v>
      </c>
      <c r="T694" s="19">
        <f>IF(AND($Q694,OR(IF($G694="3.重度",1,0),IF($G694="4.極重度",1,0)),IF($K694="部分工時",1,0),IF($L694&gt;=基本工資設定!$B$2,1,0)),1,0)</f>
        <v>0</v>
      </c>
      <c r="U694" s="19">
        <f>IF(AND($Q694,OR(IF($G694="3.重度",1,0),IF($G694="4.極重度",1,0)),IF($K694="部分工時",1,0),IF(AND(基本工資設定!$B$2&gt;$L694,$L694&gt;=基本工資設定!$B$3),1,0)),1,0)</f>
        <v>0</v>
      </c>
      <c r="V694" s="19">
        <f>IF(AND($Q694,OR(IF($G694="3.重度",1,0),IF($G694="4.極重度",1,0)),IF($K694="部分工時",1,0),IF(基本工資設定!$B$3&gt;$L694,1,0)),1,0)</f>
        <v>0</v>
      </c>
      <c r="W694" s="19">
        <f>IF(AND($Q694,OR(IF($G694="1.輕度",1,0),IF($G694="2.中度",1,0)),IF($K694="全時",1,0),IF($L694&gt;=基本工資設定!$B$2,1,0)),1,0)</f>
        <v>0</v>
      </c>
      <c r="X694" s="19">
        <f>IF(AND($Q694,OR(IF($G694="1.輕度",1,0),IF($G694="2.中度",1,0)),IF($K694="全時",1,0),IF(基本工資設定!$B$2&gt;$L694,1,0)),1,0)</f>
        <v>0</v>
      </c>
      <c r="Y694" s="19">
        <f>IF(AND($Q694,OR(IF($G694="1.輕度",1,0),IF($G694="2.中度",1,0)),IF($K694="部分工時",1,0),IF($L694&gt;=基本工資設定!$B$2,1,0)),1,0)</f>
        <v>0</v>
      </c>
      <c r="Z694" s="19">
        <f>IF(AND($Q694,OR(IF($G694="1.輕度",1,0),IF($G694="2.中度",1,0)),IF($K694="部分工時",1,0),IF(AND(基本工資設定!$B$2&gt;$L694,$L694&gt;=基本工資設定!$B$3),1,0)),1,0)</f>
        <v>0</v>
      </c>
      <c r="AA694" s="19">
        <f>IF(AND($Q694,OR(IF($G694="1.輕度",1,0),IF($G694="2.中度",1,0)),IF($K694="部分工時",1,0),IF(基本工資設定!$B$3&gt;$L694,1,0)),1,0)</f>
        <v>0</v>
      </c>
    </row>
    <row r="695" spans="1:27" ht="14.25">
      <c r="A695" s="19">
        <f t="shared" si="8"/>
        <v>693</v>
      </c>
      <c r="B695" s="8"/>
      <c r="C695" s="8"/>
      <c r="D695" s="9"/>
      <c r="E695" s="8"/>
      <c r="F695" s="8"/>
      <c r="G695" s="8"/>
      <c r="H695" s="9"/>
      <c r="I695" s="9"/>
      <c r="J695" s="9"/>
      <c r="K695" s="8"/>
      <c r="L695" s="10"/>
      <c r="M695" s="19" t="b">
        <f t="shared" si="6"/>
        <v>0</v>
      </c>
      <c r="N695" s="19">
        <f>IF(AND($M695,IF($H695&lt;=DATE(身障定額檢核總表!$F$7,身障定額檢核總表!$F$8,1),1,0)),1,0)</f>
        <v>0</v>
      </c>
      <c r="O695" s="19">
        <f>IF(AND(ISBLANK($I695),$M695),1,IF($E695="1.公保",
IF($I695&gt;DATE(身障定額檢核總表!$F$7,身障定額檢核總表!$F$8,1),1,0),
IF($I695&gt;=DATE(身障定額檢核總表!$F$7,身障定額檢核總表!$F$8,1),1,0)))</f>
        <v>0</v>
      </c>
      <c r="P695" s="19">
        <f>IF(AND($M695,IF($J695&lt;=DATE(身障定額檢核總表!$F$7,身障定額檢核總表!$F$8,1),1,0)),1,0)</f>
        <v>0</v>
      </c>
      <c r="Q695" s="19">
        <f t="shared" si="7"/>
        <v>0</v>
      </c>
      <c r="R695" s="19">
        <f>IF(AND($Q695,OR(IF($G695="3.重度",1,0),IF($G695="4.極重度",1,0)),IF($K695="全時",1,0),IF($L695&gt;=基本工資設定!$B$2,1,0)),1,0)</f>
        <v>0</v>
      </c>
      <c r="S695" s="19">
        <f>IF(AND($Q695,OR(IF($G695="3.重度",1,0),IF($G695="4.極重度",1,0)),IF($K695="全時",1,0),IF(基本工資設定!$B$2&gt;$L695,1,0)),1,0)</f>
        <v>0</v>
      </c>
      <c r="T695" s="19">
        <f>IF(AND($Q695,OR(IF($G695="3.重度",1,0),IF($G695="4.極重度",1,0)),IF($K695="部分工時",1,0),IF($L695&gt;=基本工資設定!$B$2,1,0)),1,0)</f>
        <v>0</v>
      </c>
      <c r="U695" s="19">
        <f>IF(AND($Q695,OR(IF($G695="3.重度",1,0),IF($G695="4.極重度",1,0)),IF($K695="部分工時",1,0),IF(AND(基本工資設定!$B$2&gt;$L695,$L695&gt;=基本工資設定!$B$3),1,0)),1,0)</f>
        <v>0</v>
      </c>
      <c r="V695" s="19">
        <f>IF(AND($Q695,OR(IF($G695="3.重度",1,0),IF($G695="4.極重度",1,0)),IF($K695="部分工時",1,0),IF(基本工資設定!$B$3&gt;$L695,1,0)),1,0)</f>
        <v>0</v>
      </c>
      <c r="W695" s="19">
        <f>IF(AND($Q695,OR(IF($G695="1.輕度",1,0),IF($G695="2.中度",1,0)),IF($K695="全時",1,0),IF($L695&gt;=基本工資設定!$B$2,1,0)),1,0)</f>
        <v>0</v>
      </c>
      <c r="X695" s="19">
        <f>IF(AND($Q695,OR(IF($G695="1.輕度",1,0),IF($G695="2.中度",1,0)),IF($K695="全時",1,0),IF(基本工資設定!$B$2&gt;$L695,1,0)),1,0)</f>
        <v>0</v>
      </c>
      <c r="Y695" s="19">
        <f>IF(AND($Q695,OR(IF($G695="1.輕度",1,0),IF($G695="2.中度",1,0)),IF($K695="部分工時",1,0),IF($L695&gt;=基本工資設定!$B$2,1,0)),1,0)</f>
        <v>0</v>
      </c>
      <c r="Z695" s="19">
        <f>IF(AND($Q695,OR(IF($G695="1.輕度",1,0),IF($G695="2.中度",1,0)),IF($K695="部分工時",1,0),IF(AND(基本工資設定!$B$2&gt;$L695,$L695&gt;=基本工資設定!$B$3),1,0)),1,0)</f>
        <v>0</v>
      </c>
      <c r="AA695" s="19">
        <f>IF(AND($Q695,OR(IF($G695="1.輕度",1,0),IF($G695="2.中度",1,0)),IF($K695="部分工時",1,0),IF(基本工資設定!$B$3&gt;$L695,1,0)),1,0)</f>
        <v>0</v>
      </c>
    </row>
    <row r="696" spans="1:27" ht="14.25">
      <c r="A696" s="19">
        <f t="shared" si="8"/>
        <v>694</v>
      </c>
      <c r="B696" s="8"/>
      <c r="C696" s="8"/>
      <c r="D696" s="9"/>
      <c r="E696" s="8"/>
      <c r="F696" s="8"/>
      <c r="G696" s="8"/>
      <c r="H696" s="9"/>
      <c r="I696" s="9"/>
      <c r="J696" s="9"/>
      <c r="K696" s="8"/>
      <c r="L696" s="10"/>
      <c r="M696" s="19" t="b">
        <f t="shared" si="6"/>
        <v>0</v>
      </c>
      <c r="N696" s="19">
        <f>IF(AND($M696,IF($H696&lt;=DATE(身障定額檢核總表!$F$7,身障定額檢核總表!$F$8,1),1,0)),1,0)</f>
        <v>0</v>
      </c>
      <c r="O696" s="19">
        <f>IF(AND(ISBLANK($I696),$M696),1,IF($E696="1.公保",
IF($I696&gt;DATE(身障定額檢核總表!$F$7,身障定額檢核總表!$F$8,1),1,0),
IF($I696&gt;=DATE(身障定額檢核總表!$F$7,身障定額檢核總表!$F$8,1),1,0)))</f>
        <v>0</v>
      </c>
      <c r="P696" s="19">
        <f>IF(AND($M696,IF($J696&lt;=DATE(身障定額檢核總表!$F$7,身障定額檢核總表!$F$8,1),1,0)),1,0)</f>
        <v>0</v>
      </c>
      <c r="Q696" s="19">
        <f t="shared" si="7"/>
        <v>0</v>
      </c>
      <c r="R696" s="19">
        <f>IF(AND($Q696,OR(IF($G696="3.重度",1,0),IF($G696="4.極重度",1,0)),IF($K696="全時",1,0),IF($L696&gt;=基本工資設定!$B$2,1,0)),1,0)</f>
        <v>0</v>
      </c>
      <c r="S696" s="19">
        <f>IF(AND($Q696,OR(IF($G696="3.重度",1,0),IF($G696="4.極重度",1,0)),IF($K696="全時",1,0),IF(基本工資設定!$B$2&gt;$L696,1,0)),1,0)</f>
        <v>0</v>
      </c>
      <c r="T696" s="19">
        <f>IF(AND($Q696,OR(IF($G696="3.重度",1,0),IF($G696="4.極重度",1,0)),IF($K696="部分工時",1,0),IF($L696&gt;=基本工資設定!$B$2,1,0)),1,0)</f>
        <v>0</v>
      </c>
      <c r="U696" s="19">
        <f>IF(AND($Q696,OR(IF($G696="3.重度",1,0),IF($G696="4.極重度",1,0)),IF($K696="部分工時",1,0),IF(AND(基本工資設定!$B$2&gt;$L696,$L696&gt;=基本工資設定!$B$3),1,0)),1,0)</f>
        <v>0</v>
      </c>
      <c r="V696" s="19">
        <f>IF(AND($Q696,OR(IF($G696="3.重度",1,0),IF($G696="4.極重度",1,0)),IF($K696="部分工時",1,0),IF(基本工資設定!$B$3&gt;$L696,1,0)),1,0)</f>
        <v>0</v>
      </c>
      <c r="W696" s="19">
        <f>IF(AND($Q696,OR(IF($G696="1.輕度",1,0),IF($G696="2.中度",1,0)),IF($K696="全時",1,0),IF($L696&gt;=基本工資設定!$B$2,1,0)),1,0)</f>
        <v>0</v>
      </c>
      <c r="X696" s="19">
        <f>IF(AND($Q696,OR(IF($G696="1.輕度",1,0),IF($G696="2.中度",1,0)),IF($K696="全時",1,0),IF(基本工資設定!$B$2&gt;$L696,1,0)),1,0)</f>
        <v>0</v>
      </c>
      <c r="Y696" s="19">
        <f>IF(AND($Q696,OR(IF($G696="1.輕度",1,0),IF($G696="2.中度",1,0)),IF($K696="部分工時",1,0),IF($L696&gt;=基本工資設定!$B$2,1,0)),1,0)</f>
        <v>0</v>
      </c>
      <c r="Z696" s="19">
        <f>IF(AND($Q696,OR(IF($G696="1.輕度",1,0),IF($G696="2.中度",1,0)),IF($K696="部分工時",1,0),IF(AND(基本工資設定!$B$2&gt;$L696,$L696&gt;=基本工資設定!$B$3),1,0)),1,0)</f>
        <v>0</v>
      </c>
      <c r="AA696" s="19">
        <f>IF(AND($Q696,OR(IF($G696="1.輕度",1,0),IF($G696="2.中度",1,0)),IF($K696="部分工時",1,0),IF(基本工資設定!$B$3&gt;$L696,1,0)),1,0)</f>
        <v>0</v>
      </c>
    </row>
    <row r="697" spans="1:27" ht="14.25">
      <c r="A697" s="19">
        <f t="shared" si="8"/>
        <v>695</v>
      </c>
      <c r="B697" s="8"/>
      <c r="C697" s="8"/>
      <c r="D697" s="9"/>
      <c r="E697" s="8"/>
      <c r="F697" s="8"/>
      <c r="G697" s="8"/>
      <c r="H697" s="9"/>
      <c r="I697" s="9"/>
      <c r="J697" s="9"/>
      <c r="K697" s="8"/>
      <c r="L697" s="10"/>
      <c r="M697" s="19" t="b">
        <f t="shared" si="6"/>
        <v>0</v>
      </c>
      <c r="N697" s="19">
        <f>IF(AND($M697,IF($H697&lt;=DATE(身障定額檢核總表!$F$7,身障定額檢核總表!$F$8,1),1,0)),1,0)</f>
        <v>0</v>
      </c>
      <c r="O697" s="19">
        <f>IF(AND(ISBLANK($I697),$M697),1,IF($E697="1.公保",
IF($I697&gt;DATE(身障定額檢核總表!$F$7,身障定額檢核總表!$F$8,1),1,0),
IF($I697&gt;=DATE(身障定額檢核總表!$F$7,身障定額檢核總表!$F$8,1),1,0)))</f>
        <v>0</v>
      </c>
      <c r="P697" s="19">
        <f>IF(AND($M697,IF($J697&lt;=DATE(身障定額檢核總表!$F$7,身障定額檢核總表!$F$8,1),1,0)),1,0)</f>
        <v>0</v>
      </c>
      <c r="Q697" s="19">
        <f t="shared" si="7"/>
        <v>0</v>
      </c>
      <c r="R697" s="19">
        <f>IF(AND($Q697,OR(IF($G697="3.重度",1,0),IF($G697="4.極重度",1,0)),IF($K697="全時",1,0),IF($L697&gt;=基本工資設定!$B$2,1,0)),1,0)</f>
        <v>0</v>
      </c>
      <c r="S697" s="19">
        <f>IF(AND($Q697,OR(IF($G697="3.重度",1,0),IF($G697="4.極重度",1,0)),IF($K697="全時",1,0),IF(基本工資設定!$B$2&gt;$L697,1,0)),1,0)</f>
        <v>0</v>
      </c>
      <c r="T697" s="19">
        <f>IF(AND($Q697,OR(IF($G697="3.重度",1,0),IF($G697="4.極重度",1,0)),IF($K697="部分工時",1,0),IF($L697&gt;=基本工資設定!$B$2,1,0)),1,0)</f>
        <v>0</v>
      </c>
      <c r="U697" s="19">
        <f>IF(AND($Q697,OR(IF($G697="3.重度",1,0),IF($G697="4.極重度",1,0)),IF($K697="部分工時",1,0),IF(AND(基本工資設定!$B$2&gt;$L697,$L697&gt;=基本工資設定!$B$3),1,0)),1,0)</f>
        <v>0</v>
      </c>
      <c r="V697" s="19">
        <f>IF(AND($Q697,OR(IF($G697="3.重度",1,0),IF($G697="4.極重度",1,0)),IF($K697="部分工時",1,0),IF(基本工資設定!$B$3&gt;$L697,1,0)),1,0)</f>
        <v>0</v>
      </c>
      <c r="W697" s="19">
        <f>IF(AND($Q697,OR(IF($G697="1.輕度",1,0),IF($G697="2.中度",1,0)),IF($K697="全時",1,0),IF($L697&gt;=基本工資設定!$B$2,1,0)),1,0)</f>
        <v>0</v>
      </c>
      <c r="X697" s="19">
        <f>IF(AND($Q697,OR(IF($G697="1.輕度",1,0),IF($G697="2.中度",1,0)),IF($K697="全時",1,0),IF(基本工資設定!$B$2&gt;$L697,1,0)),1,0)</f>
        <v>0</v>
      </c>
      <c r="Y697" s="19">
        <f>IF(AND($Q697,OR(IF($G697="1.輕度",1,0),IF($G697="2.中度",1,0)),IF($K697="部分工時",1,0),IF($L697&gt;=基本工資設定!$B$2,1,0)),1,0)</f>
        <v>0</v>
      </c>
      <c r="Z697" s="19">
        <f>IF(AND($Q697,OR(IF($G697="1.輕度",1,0),IF($G697="2.中度",1,0)),IF($K697="部分工時",1,0),IF(AND(基本工資設定!$B$2&gt;$L697,$L697&gt;=基本工資設定!$B$3),1,0)),1,0)</f>
        <v>0</v>
      </c>
      <c r="AA697" s="19">
        <f>IF(AND($Q697,OR(IF($G697="1.輕度",1,0),IF($G697="2.中度",1,0)),IF($K697="部分工時",1,0),IF(基本工資設定!$B$3&gt;$L697,1,0)),1,0)</f>
        <v>0</v>
      </c>
    </row>
    <row r="698" spans="1:27" ht="14.25">
      <c r="A698" s="19">
        <f t="shared" si="8"/>
        <v>696</v>
      </c>
      <c r="B698" s="8"/>
      <c r="C698" s="8"/>
      <c r="D698" s="9"/>
      <c r="E698" s="8"/>
      <c r="F698" s="8"/>
      <c r="G698" s="8"/>
      <c r="H698" s="9"/>
      <c r="I698" s="9"/>
      <c r="J698" s="9"/>
      <c r="K698" s="8"/>
      <c r="L698" s="10"/>
      <c r="M698" s="19" t="b">
        <f t="shared" si="6"/>
        <v>0</v>
      </c>
      <c r="N698" s="19">
        <f>IF(AND($M698,IF($H698&lt;=DATE(身障定額檢核總表!$F$7,身障定額檢核總表!$F$8,1),1,0)),1,0)</f>
        <v>0</v>
      </c>
      <c r="O698" s="19">
        <f>IF(AND(ISBLANK($I698),$M698),1,IF($E698="1.公保",
IF($I698&gt;DATE(身障定額檢核總表!$F$7,身障定額檢核總表!$F$8,1),1,0),
IF($I698&gt;=DATE(身障定額檢核總表!$F$7,身障定額檢核總表!$F$8,1),1,0)))</f>
        <v>0</v>
      </c>
      <c r="P698" s="19">
        <f>IF(AND($M698,IF($J698&lt;=DATE(身障定額檢核總表!$F$7,身障定額檢核總表!$F$8,1),1,0)),1,0)</f>
        <v>0</v>
      </c>
      <c r="Q698" s="19">
        <f t="shared" si="7"/>
        <v>0</v>
      </c>
      <c r="R698" s="19">
        <f>IF(AND($Q698,OR(IF($G698="3.重度",1,0),IF($G698="4.極重度",1,0)),IF($K698="全時",1,0),IF($L698&gt;=基本工資設定!$B$2,1,0)),1,0)</f>
        <v>0</v>
      </c>
      <c r="S698" s="19">
        <f>IF(AND($Q698,OR(IF($G698="3.重度",1,0),IF($G698="4.極重度",1,0)),IF($K698="全時",1,0),IF(基本工資設定!$B$2&gt;$L698,1,0)),1,0)</f>
        <v>0</v>
      </c>
      <c r="T698" s="19">
        <f>IF(AND($Q698,OR(IF($G698="3.重度",1,0),IF($G698="4.極重度",1,0)),IF($K698="部分工時",1,0),IF($L698&gt;=基本工資設定!$B$2,1,0)),1,0)</f>
        <v>0</v>
      </c>
      <c r="U698" s="19">
        <f>IF(AND($Q698,OR(IF($G698="3.重度",1,0),IF($G698="4.極重度",1,0)),IF($K698="部分工時",1,0),IF(AND(基本工資設定!$B$2&gt;$L698,$L698&gt;=基本工資設定!$B$3),1,0)),1,0)</f>
        <v>0</v>
      </c>
      <c r="V698" s="19">
        <f>IF(AND($Q698,OR(IF($G698="3.重度",1,0),IF($G698="4.極重度",1,0)),IF($K698="部分工時",1,0),IF(基本工資設定!$B$3&gt;$L698,1,0)),1,0)</f>
        <v>0</v>
      </c>
      <c r="W698" s="19">
        <f>IF(AND($Q698,OR(IF($G698="1.輕度",1,0),IF($G698="2.中度",1,0)),IF($K698="全時",1,0),IF($L698&gt;=基本工資設定!$B$2,1,0)),1,0)</f>
        <v>0</v>
      </c>
      <c r="X698" s="19">
        <f>IF(AND($Q698,OR(IF($G698="1.輕度",1,0),IF($G698="2.中度",1,0)),IF($K698="全時",1,0),IF(基本工資設定!$B$2&gt;$L698,1,0)),1,0)</f>
        <v>0</v>
      </c>
      <c r="Y698" s="19">
        <f>IF(AND($Q698,OR(IF($G698="1.輕度",1,0),IF($G698="2.中度",1,0)),IF($K698="部分工時",1,0),IF($L698&gt;=基本工資設定!$B$2,1,0)),1,0)</f>
        <v>0</v>
      </c>
      <c r="Z698" s="19">
        <f>IF(AND($Q698,OR(IF($G698="1.輕度",1,0),IF($G698="2.中度",1,0)),IF($K698="部分工時",1,0),IF(AND(基本工資設定!$B$2&gt;$L698,$L698&gt;=基本工資設定!$B$3),1,0)),1,0)</f>
        <v>0</v>
      </c>
      <c r="AA698" s="19">
        <f>IF(AND($Q698,OR(IF($G698="1.輕度",1,0),IF($G698="2.中度",1,0)),IF($K698="部分工時",1,0),IF(基本工資設定!$B$3&gt;$L698,1,0)),1,0)</f>
        <v>0</v>
      </c>
    </row>
    <row r="699" spans="1:27" ht="14.25">
      <c r="A699" s="19">
        <f t="shared" si="8"/>
        <v>697</v>
      </c>
      <c r="B699" s="8"/>
      <c r="C699" s="8"/>
      <c r="D699" s="9"/>
      <c r="E699" s="8"/>
      <c r="F699" s="8"/>
      <c r="G699" s="8"/>
      <c r="H699" s="9"/>
      <c r="I699" s="9"/>
      <c r="J699" s="9"/>
      <c r="K699" s="8"/>
      <c r="L699" s="10"/>
      <c r="M699" s="19" t="b">
        <f t="shared" si="6"/>
        <v>0</v>
      </c>
      <c r="N699" s="19">
        <f>IF(AND($M699,IF($H699&lt;=DATE(身障定額檢核總表!$F$7,身障定額檢核總表!$F$8,1),1,0)),1,0)</f>
        <v>0</v>
      </c>
      <c r="O699" s="19">
        <f>IF(AND(ISBLANK($I699),$M699),1,IF($E699="1.公保",
IF($I699&gt;DATE(身障定額檢核總表!$F$7,身障定額檢核總表!$F$8,1),1,0),
IF($I699&gt;=DATE(身障定額檢核總表!$F$7,身障定額檢核總表!$F$8,1),1,0)))</f>
        <v>0</v>
      </c>
      <c r="P699" s="19">
        <f>IF(AND($M699,IF($J699&lt;=DATE(身障定額檢核總表!$F$7,身障定額檢核總表!$F$8,1),1,0)),1,0)</f>
        <v>0</v>
      </c>
      <c r="Q699" s="19">
        <f t="shared" si="7"/>
        <v>0</v>
      </c>
      <c r="R699" s="19">
        <f>IF(AND($Q699,OR(IF($G699="3.重度",1,0),IF($G699="4.極重度",1,0)),IF($K699="全時",1,0),IF($L699&gt;=基本工資設定!$B$2,1,0)),1,0)</f>
        <v>0</v>
      </c>
      <c r="S699" s="19">
        <f>IF(AND($Q699,OR(IF($G699="3.重度",1,0),IF($G699="4.極重度",1,0)),IF($K699="全時",1,0),IF(基本工資設定!$B$2&gt;$L699,1,0)),1,0)</f>
        <v>0</v>
      </c>
      <c r="T699" s="19">
        <f>IF(AND($Q699,OR(IF($G699="3.重度",1,0),IF($G699="4.極重度",1,0)),IF($K699="部分工時",1,0),IF($L699&gt;=基本工資設定!$B$2,1,0)),1,0)</f>
        <v>0</v>
      </c>
      <c r="U699" s="19">
        <f>IF(AND($Q699,OR(IF($G699="3.重度",1,0),IF($G699="4.極重度",1,0)),IF($K699="部分工時",1,0),IF(AND(基本工資設定!$B$2&gt;$L699,$L699&gt;=基本工資設定!$B$3),1,0)),1,0)</f>
        <v>0</v>
      </c>
      <c r="V699" s="19">
        <f>IF(AND($Q699,OR(IF($G699="3.重度",1,0),IF($G699="4.極重度",1,0)),IF($K699="部分工時",1,0),IF(基本工資設定!$B$3&gt;$L699,1,0)),1,0)</f>
        <v>0</v>
      </c>
      <c r="W699" s="19">
        <f>IF(AND($Q699,OR(IF($G699="1.輕度",1,0),IF($G699="2.中度",1,0)),IF($K699="全時",1,0),IF($L699&gt;=基本工資設定!$B$2,1,0)),1,0)</f>
        <v>0</v>
      </c>
      <c r="X699" s="19">
        <f>IF(AND($Q699,OR(IF($G699="1.輕度",1,0),IF($G699="2.中度",1,0)),IF($K699="全時",1,0),IF(基本工資設定!$B$2&gt;$L699,1,0)),1,0)</f>
        <v>0</v>
      </c>
      <c r="Y699" s="19">
        <f>IF(AND($Q699,OR(IF($G699="1.輕度",1,0),IF($G699="2.中度",1,0)),IF($K699="部分工時",1,0),IF($L699&gt;=基本工資設定!$B$2,1,0)),1,0)</f>
        <v>0</v>
      </c>
      <c r="Z699" s="19">
        <f>IF(AND($Q699,OR(IF($G699="1.輕度",1,0),IF($G699="2.中度",1,0)),IF($K699="部分工時",1,0),IF(AND(基本工資設定!$B$2&gt;$L699,$L699&gt;=基本工資設定!$B$3),1,0)),1,0)</f>
        <v>0</v>
      </c>
      <c r="AA699" s="19">
        <f>IF(AND($Q699,OR(IF($G699="1.輕度",1,0),IF($G699="2.中度",1,0)),IF($K699="部分工時",1,0),IF(基本工資設定!$B$3&gt;$L699,1,0)),1,0)</f>
        <v>0</v>
      </c>
    </row>
    <row r="700" spans="1:27" ht="14.25">
      <c r="A700" s="19">
        <f t="shared" si="8"/>
        <v>698</v>
      </c>
      <c r="B700" s="8"/>
      <c r="C700" s="8"/>
      <c r="D700" s="9"/>
      <c r="E700" s="8"/>
      <c r="F700" s="8"/>
      <c r="G700" s="8"/>
      <c r="H700" s="9"/>
      <c r="I700" s="9"/>
      <c r="J700" s="9"/>
      <c r="K700" s="8"/>
      <c r="L700" s="10"/>
      <c r="M700" s="19" t="b">
        <f t="shared" si="6"/>
        <v>0</v>
      </c>
      <c r="N700" s="19">
        <f>IF(AND($M700,IF($H700&lt;=DATE(身障定額檢核總表!$F$7,身障定額檢核總表!$F$8,1),1,0)),1,0)</f>
        <v>0</v>
      </c>
      <c r="O700" s="19">
        <f>IF(AND(ISBLANK($I700),$M700),1,IF($E700="1.公保",
IF($I700&gt;DATE(身障定額檢核總表!$F$7,身障定額檢核總表!$F$8,1),1,0),
IF($I700&gt;=DATE(身障定額檢核總表!$F$7,身障定額檢核總表!$F$8,1),1,0)))</f>
        <v>0</v>
      </c>
      <c r="P700" s="19">
        <f>IF(AND($M700,IF($J700&lt;=DATE(身障定額檢核總表!$F$7,身障定額檢核總表!$F$8,1),1,0)),1,0)</f>
        <v>0</v>
      </c>
      <c r="Q700" s="19">
        <f t="shared" si="7"/>
        <v>0</v>
      </c>
      <c r="R700" s="19">
        <f>IF(AND($Q700,OR(IF($G700="3.重度",1,0),IF($G700="4.極重度",1,0)),IF($K700="全時",1,0),IF($L700&gt;=基本工資設定!$B$2,1,0)),1,0)</f>
        <v>0</v>
      </c>
      <c r="S700" s="19">
        <f>IF(AND($Q700,OR(IF($G700="3.重度",1,0),IF($G700="4.極重度",1,0)),IF($K700="全時",1,0),IF(基本工資設定!$B$2&gt;$L700,1,0)),1,0)</f>
        <v>0</v>
      </c>
      <c r="T700" s="19">
        <f>IF(AND($Q700,OR(IF($G700="3.重度",1,0),IF($G700="4.極重度",1,0)),IF($K700="部分工時",1,0),IF($L700&gt;=基本工資設定!$B$2,1,0)),1,0)</f>
        <v>0</v>
      </c>
      <c r="U700" s="19">
        <f>IF(AND($Q700,OR(IF($G700="3.重度",1,0),IF($G700="4.極重度",1,0)),IF($K700="部分工時",1,0),IF(AND(基本工資設定!$B$2&gt;$L700,$L700&gt;=基本工資設定!$B$3),1,0)),1,0)</f>
        <v>0</v>
      </c>
      <c r="V700" s="19">
        <f>IF(AND($Q700,OR(IF($G700="3.重度",1,0),IF($G700="4.極重度",1,0)),IF($K700="部分工時",1,0),IF(基本工資設定!$B$3&gt;$L700,1,0)),1,0)</f>
        <v>0</v>
      </c>
      <c r="W700" s="19">
        <f>IF(AND($Q700,OR(IF($G700="1.輕度",1,0),IF($G700="2.中度",1,0)),IF($K700="全時",1,0),IF($L700&gt;=基本工資設定!$B$2,1,0)),1,0)</f>
        <v>0</v>
      </c>
      <c r="X700" s="19">
        <f>IF(AND($Q700,OR(IF($G700="1.輕度",1,0),IF($G700="2.中度",1,0)),IF($K700="全時",1,0),IF(基本工資設定!$B$2&gt;$L700,1,0)),1,0)</f>
        <v>0</v>
      </c>
      <c r="Y700" s="19">
        <f>IF(AND($Q700,OR(IF($G700="1.輕度",1,0),IF($G700="2.中度",1,0)),IF($K700="部分工時",1,0),IF($L700&gt;=基本工資設定!$B$2,1,0)),1,0)</f>
        <v>0</v>
      </c>
      <c r="Z700" s="19">
        <f>IF(AND($Q700,OR(IF($G700="1.輕度",1,0),IF($G700="2.中度",1,0)),IF($K700="部分工時",1,0),IF(AND(基本工資設定!$B$2&gt;$L700,$L700&gt;=基本工資設定!$B$3),1,0)),1,0)</f>
        <v>0</v>
      </c>
      <c r="AA700" s="19">
        <f>IF(AND($Q700,OR(IF($G700="1.輕度",1,0),IF($G700="2.中度",1,0)),IF($K700="部分工時",1,0),IF(基本工資設定!$B$3&gt;$L700,1,0)),1,0)</f>
        <v>0</v>
      </c>
    </row>
    <row r="701" spans="1:27" ht="14.25">
      <c r="A701" s="19">
        <f t="shared" si="8"/>
        <v>699</v>
      </c>
      <c r="B701" s="8"/>
      <c r="C701" s="8"/>
      <c r="D701" s="9"/>
      <c r="E701" s="8"/>
      <c r="F701" s="8"/>
      <c r="G701" s="8"/>
      <c r="H701" s="9"/>
      <c r="I701" s="9"/>
      <c r="J701" s="9"/>
      <c r="K701" s="8"/>
      <c r="L701" s="10"/>
      <c r="M701" s="19" t="b">
        <f t="shared" si="6"/>
        <v>0</v>
      </c>
      <c r="N701" s="19">
        <f>IF(AND($M701,IF($H701&lt;=DATE(身障定額檢核總表!$F$7,身障定額檢核總表!$F$8,1),1,0)),1,0)</f>
        <v>0</v>
      </c>
      <c r="O701" s="19">
        <f>IF(AND(ISBLANK($I701),$M701),1,IF($E701="1.公保",
IF($I701&gt;DATE(身障定額檢核總表!$F$7,身障定額檢核總表!$F$8,1),1,0),
IF($I701&gt;=DATE(身障定額檢核總表!$F$7,身障定額檢核總表!$F$8,1),1,0)))</f>
        <v>0</v>
      </c>
      <c r="P701" s="19">
        <f>IF(AND($M701,IF($J701&lt;=DATE(身障定額檢核總表!$F$7,身障定額檢核總表!$F$8,1),1,0)),1,0)</f>
        <v>0</v>
      </c>
      <c r="Q701" s="19">
        <f t="shared" si="7"/>
        <v>0</v>
      </c>
      <c r="R701" s="19">
        <f>IF(AND($Q701,OR(IF($G701="3.重度",1,0),IF($G701="4.極重度",1,0)),IF($K701="全時",1,0),IF($L701&gt;=基本工資設定!$B$2,1,0)),1,0)</f>
        <v>0</v>
      </c>
      <c r="S701" s="19">
        <f>IF(AND($Q701,OR(IF($G701="3.重度",1,0),IF($G701="4.極重度",1,0)),IF($K701="全時",1,0),IF(基本工資設定!$B$2&gt;$L701,1,0)),1,0)</f>
        <v>0</v>
      </c>
      <c r="T701" s="19">
        <f>IF(AND($Q701,OR(IF($G701="3.重度",1,0),IF($G701="4.極重度",1,0)),IF($K701="部分工時",1,0),IF($L701&gt;=基本工資設定!$B$2,1,0)),1,0)</f>
        <v>0</v>
      </c>
      <c r="U701" s="19">
        <f>IF(AND($Q701,OR(IF($G701="3.重度",1,0),IF($G701="4.極重度",1,0)),IF($K701="部分工時",1,0),IF(AND(基本工資設定!$B$2&gt;$L701,$L701&gt;=基本工資設定!$B$3),1,0)),1,0)</f>
        <v>0</v>
      </c>
      <c r="V701" s="19">
        <f>IF(AND($Q701,OR(IF($G701="3.重度",1,0),IF($G701="4.極重度",1,0)),IF($K701="部分工時",1,0),IF(基本工資設定!$B$3&gt;$L701,1,0)),1,0)</f>
        <v>0</v>
      </c>
      <c r="W701" s="19">
        <f>IF(AND($Q701,OR(IF($G701="1.輕度",1,0),IF($G701="2.中度",1,0)),IF($K701="全時",1,0),IF($L701&gt;=基本工資設定!$B$2,1,0)),1,0)</f>
        <v>0</v>
      </c>
      <c r="X701" s="19">
        <f>IF(AND($Q701,OR(IF($G701="1.輕度",1,0),IF($G701="2.中度",1,0)),IF($K701="全時",1,0),IF(基本工資設定!$B$2&gt;$L701,1,0)),1,0)</f>
        <v>0</v>
      </c>
      <c r="Y701" s="19">
        <f>IF(AND($Q701,OR(IF($G701="1.輕度",1,0),IF($G701="2.中度",1,0)),IF($K701="部分工時",1,0),IF($L701&gt;=基本工資設定!$B$2,1,0)),1,0)</f>
        <v>0</v>
      </c>
      <c r="Z701" s="19">
        <f>IF(AND($Q701,OR(IF($G701="1.輕度",1,0),IF($G701="2.中度",1,0)),IF($K701="部分工時",1,0),IF(AND(基本工資設定!$B$2&gt;$L701,$L701&gt;=基本工資設定!$B$3),1,0)),1,0)</f>
        <v>0</v>
      </c>
      <c r="AA701" s="19">
        <f>IF(AND($Q701,OR(IF($G701="1.輕度",1,0),IF($G701="2.中度",1,0)),IF($K701="部分工時",1,0),IF(基本工資設定!$B$3&gt;$L701,1,0)),1,0)</f>
        <v>0</v>
      </c>
    </row>
    <row r="702" spans="1:27" ht="14.25">
      <c r="A702" s="19">
        <f t="shared" si="8"/>
        <v>700</v>
      </c>
      <c r="B702" s="8"/>
      <c r="C702" s="8"/>
      <c r="D702" s="9"/>
      <c r="E702" s="8"/>
      <c r="F702" s="8"/>
      <c r="G702" s="8"/>
      <c r="H702" s="9"/>
      <c r="I702" s="9"/>
      <c r="J702" s="9"/>
      <c r="K702" s="8"/>
      <c r="L702" s="10"/>
      <c r="M702" s="19" t="b">
        <f t="shared" si="6"/>
        <v>0</v>
      </c>
      <c r="N702" s="19">
        <f>IF(AND($M702,IF($H702&lt;=DATE(身障定額檢核總表!$F$7,身障定額檢核總表!$F$8,1),1,0)),1,0)</f>
        <v>0</v>
      </c>
      <c r="O702" s="19">
        <f>IF(AND(ISBLANK($I702),$M702),1,IF($E702="1.公保",
IF($I702&gt;DATE(身障定額檢核總表!$F$7,身障定額檢核總表!$F$8,1),1,0),
IF($I702&gt;=DATE(身障定額檢核總表!$F$7,身障定額檢核總表!$F$8,1),1,0)))</f>
        <v>0</v>
      </c>
      <c r="P702" s="19">
        <f>IF(AND($M702,IF($J702&lt;=DATE(身障定額檢核總表!$F$7,身障定額檢核總表!$F$8,1),1,0)),1,0)</f>
        <v>0</v>
      </c>
      <c r="Q702" s="19">
        <f t="shared" si="7"/>
        <v>0</v>
      </c>
      <c r="R702" s="19">
        <f>IF(AND($Q702,OR(IF($G702="3.重度",1,0),IF($G702="4.極重度",1,0)),IF($K702="全時",1,0),IF($L702&gt;=基本工資設定!$B$2,1,0)),1,0)</f>
        <v>0</v>
      </c>
      <c r="S702" s="19">
        <f>IF(AND($Q702,OR(IF($G702="3.重度",1,0),IF($G702="4.極重度",1,0)),IF($K702="全時",1,0),IF(基本工資設定!$B$2&gt;$L702,1,0)),1,0)</f>
        <v>0</v>
      </c>
      <c r="T702" s="19">
        <f>IF(AND($Q702,OR(IF($G702="3.重度",1,0),IF($G702="4.極重度",1,0)),IF($K702="部分工時",1,0),IF($L702&gt;=基本工資設定!$B$2,1,0)),1,0)</f>
        <v>0</v>
      </c>
      <c r="U702" s="19">
        <f>IF(AND($Q702,OR(IF($G702="3.重度",1,0),IF($G702="4.極重度",1,0)),IF($K702="部分工時",1,0),IF(AND(基本工資設定!$B$2&gt;$L702,$L702&gt;=基本工資設定!$B$3),1,0)),1,0)</f>
        <v>0</v>
      </c>
      <c r="V702" s="19">
        <f>IF(AND($Q702,OR(IF($G702="3.重度",1,0),IF($G702="4.極重度",1,0)),IF($K702="部分工時",1,0),IF(基本工資設定!$B$3&gt;$L702,1,0)),1,0)</f>
        <v>0</v>
      </c>
      <c r="W702" s="19">
        <f>IF(AND($Q702,OR(IF($G702="1.輕度",1,0),IF($G702="2.中度",1,0)),IF($K702="全時",1,0),IF($L702&gt;=基本工資設定!$B$2,1,0)),1,0)</f>
        <v>0</v>
      </c>
      <c r="X702" s="19">
        <f>IF(AND($Q702,OR(IF($G702="1.輕度",1,0),IF($G702="2.中度",1,0)),IF($K702="全時",1,0),IF(基本工資設定!$B$2&gt;$L702,1,0)),1,0)</f>
        <v>0</v>
      </c>
      <c r="Y702" s="19">
        <f>IF(AND($Q702,OR(IF($G702="1.輕度",1,0),IF($G702="2.中度",1,0)),IF($K702="部分工時",1,0),IF($L702&gt;=基本工資設定!$B$2,1,0)),1,0)</f>
        <v>0</v>
      </c>
      <c r="Z702" s="19">
        <f>IF(AND($Q702,OR(IF($G702="1.輕度",1,0),IF($G702="2.中度",1,0)),IF($K702="部分工時",1,0),IF(AND(基本工資設定!$B$2&gt;$L702,$L702&gt;=基本工資設定!$B$3),1,0)),1,0)</f>
        <v>0</v>
      </c>
      <c r="AA702" s="19">
        <f>IF(AND($Q702,OR(IF($G702="1.輕度",1,0),IF($G702="2.中度",1,0)),IF($K702="部分工時",1,0),IF(基本工資設定!$B$3&gt;$L702,1,0)),1,0)</f>
        <v>0</v>
      </c>
    </row>
    <row r="703" spans="1:27" ht="14.25">
      <c r="A703" s="19">
        <f t="shared" si="8"/>
        <v>701</v>
      </c>
      <c r="B703" s="8"/>
      <c r="C703" s="8"/>
      <c r="D703" s="9"/>
      <c r="E703" s="8"/>
      <c r="F703" s="8"/>
      <c r="G703" s="8"/>
      <c r="H703" s="9"/>
      <c r="I703" s="9"/>
      <c r="J703" s="9"/>
      <c r="K703" s="8"/>
      <c r="L703" s="10"/>
      <c r="M703" s="19" t="b">
        <f t="shared" si="6"/>
        <v>0</v>
      </c>
      <c r="N703" s="19">
        <f>IF(AND($M703,IF($H703&lt;=DATE(身障定額檢核總表!$F$7,身障定額檢核總表!$F$8,1),1,0)),1,0)</f>
        <v>0</v>
      </c>
      <c r="O703" s="19">
        <f>IF(AND(ISBLANK($I703),$M703),1,IF($E703="1.公保",
IF($I703&gt;DATE(身障定額檢核總表!$F$7,身障定額檢核總表!$F$8,1),1,0),
IF($I703&gt;=DATE(身障定額檢核總表!$F$7,身障定額檢核總表!$F$8,1),1,0)))</f>
        <v>0</v>
      </c>
      <c r="P703" s="19">
        <f>IF(AND($M703,IF($J703&lt;=DATE(身障定額檢核總表!$F$7,身障定額檢核總表!$F$8,1),1,0)),1,0)</f>
        <v>0</v>
      </c>
      <c r="Q703" s="19">
        <f t="shared" si="7"/>
        <v>0</v>
      </c>
      <c r="R703" s="19">
        <f>IF(AND($Q703,OR(IF($G703="3.重度",1,0),IF($G703="4.極重度",1,0)),IF($K703="全時",1,0),IF($L703&gt;=基本工資設定!$B$2,1,0)),1,0)</f>
        <v>0</v>
      </c>
      <c r="S703" s="19">
        <f>IF(AND($Q703,OR(IF($G703="3.重度",1,0),IF($G703="4.極重度",1,0)),IF($K703="全時",1,0),IF(基本工資設定!$B$2&gt;$L703,1,0)),1,0)</f>
        <v>0</v>
      </c>
      <c r="T703" s="19">
        <f>IF(AND($Q703,OR(IF($G703="3.重度",1,0),IF($G703="4.極重度",1,0)),IF($K703="部分工時",1,0),IF($L703&gt;=基本工資設定!$B$2,1,0)),1,0)</f>
        <v>0</v>
      </c>
      <c r="U703" s="19">
        <f>IF(AND($Q703,OR(IF($G703="3.重度",1,0),IF($G703="4.極重度",1,0)),IF($K703="部分工時",1,0),IF(AND(基本工資設定!$B$2&gt;$L703,$L703&gt;=基本工資設定!$B$3),1,0)),1,0)</f>
        <v>0</v>
      </c>
      <c r="V703" s="19">
        <f>IF(AND($Q703,OR(IF($G703="3.重度",1,0),IF($G703="4.極重度",1,0)),IF($K703="部分工時",1,0),IF(基本工資設定!$B$3&gt;$L703,1,0)),1,0)</f>
        <v>0</v>
      </c>
      <c r="W703" s="19">
        <f>IF(AND($Q703,OR(IF($G703="1.輕度",1,0),IF($G703="2.中度",1,0)),IF($K703="全時",1,0),IF($L703&gt;=基本工資設定!$B$2,1,0)),1,0)</f>
        <v>0</v>
      </c>
      <c r="X703" s="19">
        <f>IF(AND($Q703,OR(IF($G703="1.輕度",1,0),IF($G703="2.中度",1,0)),IF($K703="全時",1,0),IF(基本工資設定!$B$2&gt;$L703,1,0)),1,0)</f>
        <v>0</v>
      </c>
      <c r="Y703" s="19">
        <f>IF(AND($Q703,OR(IF($G703="1.輕度",1,0),IF($G703="2.中度",1,0)),IF($K703="部分工時",1,0),IF($L703&gt;=基本工資設定!$B$2,1,0)),1,0)</f>
        <v>0</v>
      </c>
      <c r="Z703" s="19">
        <f>IF(AND($Q703,OR(IF($G703="1.輕度",1,0),IF($G703="2.中度",1,0)),IF($K703="部分工時",1,0),IF(AND(基本工資設定!$B$2&gt;$L703,$L703&gt;=基本工資設定!$B$3),1,0)),1,0)</f>
        <v>0</v>
      </c>
      <c r="AA703" s="19">
        <f>IF(AND($Q703,OR(IF($G703="1.輕度",1,0),IF($G703="2.中度",1,0)),IF($K703="部分工時",1,0),IF(基本工資設定!$B$3&gt;$L703,1,0)),1,0)</f>
        <v>0</v>
      </c>
    </row>
    <row r="704" spans="1:27" ht="14.25">
      <c r="A704" s="19">
        <f t="shared" si="8"/>
        <v>702</v>
      </c>
      <c r="B704" s="8"/>
      <c r="C704" s="8"/>
      <c r="D704" s="9"/>
      <c r="E704" s="8"/>
      <c r="F704" s="8"/>
      <c r="G704" s="8"/>
      <c r="H704" s="9"/>
      <c r="I704" s="9"/>
      <c r="J704" s="9"/>
      <c r="K704" s="8"/>
      <c r="L704" s="10"/>
      <c r="M704" s="19" t="b">
        <f t="shared" si="6"/>
        <v>0</v>
      </c>
      <c r="N704" s="19">
        <f>IF(AND($M704,IF($H704&lt;=DATE(身障定額檢核總表!$F$7,身障定額檢核總表!$F$8,1),1,0)),1,0)</f>
        <v>0</v>
      </c>
      <c r="O704" s="19">
        <f>IF(AND(ISBLANK($I704),$M704),1,IF($E704="1.公保",
IF($I704&gt;DATE(身障定額檢核總表!$F$7,身障定額檢核總表!$F$8,1),1,0),
IF($I704&gt;=DATE(身障定額檢核總表!$F$7,身障定額檢核總表!$F$8,1),1,0)))</f>
        <v>0</v>
      </c>
      <c r="P704" s="19">
        <f>IF(AND($M704,IF($J704&lt;=DATE(身障定額檢核總表!$F$7,身障定額檢核總表!$F$8,1),1,0)),1,0)</f>
        <v>0</v>
      </c>
      <c r="Q704" s="19">
        <f t="shared" si="7"/>
        <v>0</v>
      </c>
      <c r="R704" s="19">
        <f>IF(AND($Q704,OR(IF($G704="3.重度",1,0),IF($G704="4.極重度",1,0)),IF($K704="全時",1,0),IF($L704&gt;=基本工資設定!$B$2,1,0)),1,0)</f>
        <v>0</v>
      </c>
      <c r="S704" s="19">
        <f>IF(AND($Q704,OR(IF($G704="3.重度",1,0),IF($G704="4.極重度",1,0)),IF($K704="全時",1,0),IF(基本工資設定!$B$2&gt;$L704,1,0)),1,0)</f>
        <v>0</v>
      </c>
      <c r="T704" s="19">
        <f>IF(AND($Q704,OR(IF($G704="3.重度",1,0),IF($G704="4.極重度",1,0)),IF($K704="部分工時",1,0),IF($L704&gt;=基本工資設定!$B$2,1,0)),1,0)</f>
        <v>0</v>
      </c>
      <c r="U704" s="19">
        <f>IF(AND($Q704,OR(IF($G704="3.重度",1,0),IF($G704="4.極重度",1,0)),IF($K704="部分工時",1,0),IF(AND(基本工資設定!$B$2&gt;$L704,$L704&gt;=基本工資設定!$B$3),1,0)),1,0)</f>
        <v>0</v>
      </c>
      <c r="V704" s="19">
        <f>IF(AND($Q704,OR(IF($G704="3.重度",1,0),IF($G704="4.極重度",1,0)),IF($K704="部分工時",1,0),IF(基本工資設定!$B$3&gt;$L704,1,0)),1,0)</f>
        <v>0</v>
      </c>
      <c r="W704" s="19">
        <f>IF(AND($Q704,OR(IF($G704="1.輕度",1,0),IF($G704="2.中度",1,0)),IF($K704="全時",1,0),IF($L704&gt;=基本工資設定!$B$2,1,0)),1,0)</f>
        <v>0</v>
      </c>
      <c r="X704" s="19">
        <f>IF(AND($Q704,OR(IF($G704="1.輕度",1,0),IF($G704="2.中度",1,0)),IF($K704="全時",1,0),IF(基本工資設定!$B$2&gt;$L704,1,0)),1,0)</f>
        <v>0</v>
      </c>
      <c r="Y704" s="19">
        <f>IF(AND($Q704,OR(IF($G704="1.輕度",1,0),IF($G704="2.中度",1,0)),IF($K704="部分工時",1,0),IF($L704&gt;=基本工資設定!$B$2,1,0)),1,0)</f>
        <v>0</v>
      </c>
      <c r="Z704" s="19">
        <f>IF(AND($Q704,OR(IF($G704="1.輕度",1,0),IF($G704="2.中度",1,0)),IF($K704="部分工時",1,0),IF(AND(基本工資設定!$B$2&gt;$L704,$L704&gt;=基本工資設定!$B$3),1,0)),1,0)</f>
        <v>0</v>
      </c>
      <c r="AA704" s="19">
        <f>IF(AND($Q704,OR(IF($G704="1.輕度",1,0),IF($G704="2.中度",1,0)),IF($K704="部分工時",1,0),IF(基本工資設定!$B$3&gt;$L704,1,0)),1,0)</f>
        <v>0</v>
      </c>
    </row>
    <row r="705" spans="1:27" ht="14.25">
      <c r="A705" s="19">
        <f t="shared" si="8"/>
        <v>703</v>
      </c>
      <c r="B705" s="8"/>
      <c r="C705" s="8"/>
      <c r="D705" s="9"/>
      <c r="E705" s="8"/>
      <c r="F705" s="8"/>
      <c r="G705" s="8"/>
      <c r="H705" s="9"/>
      <c r="I705" s="9"/>
      <c r="J705" s="9"/>
      <c r="K705" s="8"/>
      <c r="L705" s="10"/>
      <c r="M705" s="19" t="b">
        <f t="shared" si="6"/>
        <v>0</v>
      </c>
      <c r="N705" s="19">
        <f>IF(AND($M705,IF($H705&lt;=DATE(身障定額檢核總表!$F$7,身障定額檢核總表!$F$8,1),1,0)),1,0)</f>
        <v>0</v>
      </c>
      <c r="O705" s="19">
        <f>IF(AND(ISBLANK($I705),$M705),1,IF($E705="1.公保",
IF($I705&gt;DATE(身障定額檢核總表!$F$7,身障定額檢核總表!$F$8,1),1,0),
IF($I705&gt;=DATE(身障定額檢核總表!$F$7,身障定額檢核總表!$F$8,1),1,0)))</f>
        <v>0</v>
      </c>
      <c r="P705" s="19">
        <f>IF(AND($M705,IF($J705&lt;=DATE(身障定額檢核總表!$F$7,身障定額檢核總表!$F$8,1),1,0)),1,0)</f>
        <v>0</v>
      </c>
      <c r="Q705" s="19">
        <f t="shared" si="7"/>
        <v>0</v>
      </c>
      <c r="R705" s="19">
        <f>IF(AND($Q705,OR(IF($G705="3.重度",1,0),IF($G705="4.極重度",1,0)),IF($K705="全時",1,0),IF($L705&gt;=基本工資設定!$B$2,1,0)),1,0)</f>
        <v>0</v>
      </c>
      <c r="S705" s="19">
        <f>IF(AND($Q705,OR(IF($G705="3.重度",1,0),IF($G705="4.極重度",1,0)),IF($K705="全時",1,0),IF(基本工資設定!$B$2&gt;$L705,1,0)),1,0)</f>
        <v>0</v>
      </c>
      <c r="T705" s="19">
        <f>IF(AND($Q705,OR(IF($G705="3.重度",1,0),IF($G705="4.極重度",1,0)),IF($K705="部分工時",1,0),IF($L705&gt;=基本工資設定!$B$2,1,0)),1,0)</f>
        <v>0</v>
      </c>
      <c r="U705" s="19">
        <f>IF(AND($Q705,OR(IF($G705="3.重度",1,0),IF($G705="4.極重度",1,0)),IF($K705="部分工時",1,0),IF(AND(基本工資設定!$B$2&gt;$L705,$L705&gt;=基本工資設定!$B$3),1,0)),1,0)</f>
        <v>0</v>
      </c>
      <c r="V705" s="19">
        <f>IF(AND($Q705,OR(IF($G705="3.重度",1,0),IF($G705="4.極重度",1,0)),IF($K705="部分工時",1,0),IF(基本工資設定!$B$3&gt;$L705,1,0)),1,0)</f>
        <v>0</v>
      </c>
      <c r="W705" s="19">
        <f>IF(AND($Q705,OR(IF($G705="1.輕度",1,0),IF($G705="2.中度",1,0)),IF($K705="全時",1,0),IF($L705&gt;=基本工資設定!$B$2,1,0)),1,0)</f>
        <v>0</v>
      </c>
      <c r="X705" s="19">
        <f>IF(AND($Q705,OR(IF($G705="1.輕度",1,0),IF($G705="2.中度",1,0)),IF($K705="全時",1,0),IF(基本工資設定!$B$2&gt;$L705,1,0)),1,0)</f>
        <v>0</v>
      </c>
      <c r="Y705" s="19">
        <f>IF(AND($Q705,OR(IF($G705="1.輕度",1,0),IF($G705="2.中度",1,0)),IF($K705="部分工時",1,0),IF($L705&gt;=基本工資設定!$B$2,1,0)),1,0)</f>
        <v>0</v>
      </c>
      <c r="Z705" s="19">
        <f>IF(AND($Q705,OR(IF($G705="1.輕度",1,0),IF($G705="2.中度",1,0)),IF($K705="部分工時",1,0),IF(AND(基本工資設定!$B$2&gt;$L705,$L705&gt;=基本工資設定!$B$3),1,0)),1,0)</f>
        <v>0</v>
      </c>
      <c r="AA705" s="19">
        <f>IF(AND($Q705,OR(IF($G705="1.輕度",1,0),IF($G705="2.中度",1,0)),IF($K705="部分工時",1,0),IF(基本工資設定!$B$3&gt;$L705,1,0)),1,0)</f>
        <v>0</v>
      </c>
    </row>
    <row r="706" spans="1:27" ht="14.25">
      <c r="A706" s="19">
        <f t="shared" si="8"/>
        <v>704</v>
      </c>
      <c r="B706" s="8"/>
      <c r="C706" s="8"/>
      <c r="D706" s="9"/>
      <c r="E706" s="8"/>
      <c r="F706" s="8"/>
      <c r="G706" s="8"/>
      <c r="H706" s="9"/>
      <c r="I706" s="9"/>
      <c r="J706" s="9"/>
      <c r="K706" s="8"/>
      <c r="L706" s="10"/>
      <c r="M706" s="19" t="b">
        <f t="shared" si="6"/>
        <v>0</v>
      </c>
      <c r="N706" s="19">
        <f>IF(AND($M706,IF($H706&lt;=DATE(身障定額檢核總表!$F$7,身障定額檢核總表!$F$8,1),1,0)),1,0)</f>
        <v>0</v>
      </c>
      <c r="O706" s="19">
        <f>IF(AND(ISBLANK($I706),$M706),1,IF($E706="1.公保",
IF($I706&gt;DATE(身障定額檢核總表!$F$7,身障定額檢核總表!$F$8,1),1,0),
IF($I706&gt;=DATE(身障定額檢核總表!$F$7,身障定額檢核總表!$F$8,1),1,0)))</f>
        <v>0</v>
      </c>
      <c r="P706" s="19">
        <f>IF(AND($M706,IF($J706&lt;=DATE(身障定額檢核總表!$F$7,身障定額檢核總表!$F$8,1),1,0)),1,0)</f>
        <v>0</v>
      </c>
      <c r="Q706" s="19">
        <f t="shared" si="7"/>
        <v>0</v>
      </c>
      <c r="R706" s="19">
        <f>IF(AND($Q706,OR(IF($G706="3.重度",1,0),IF($G706="4.極重度",1,0)),IF($K706="全時",1,0),IF($L706&gt;=基本工資設定!$B$2,1,0)),1,0)</f>
        <v>0</v>
      </c>
      <c r="S706" s="19">
        <f>IF(AND($Q706,OR(IF($G706="3.重度",1,0),IF($G706="4.極重度",1,0)),IF($K706="全時",1,0),IF(基本工資設定!$B$2&gt;$L706,1,0)),1,0)</f>
        <v>0</v>
      </c>
      <c r="T706" s="19">
        <f>IF(AND($Q706,OR(IF($G706="3.重度",1,0),IF($G706="4.極重度",1,0)),IF($K706="部分工時",1,0),IF($L706&gt;=基本工資設定!$B$2,1,0)),1,0)</f>
        <v>0</v>
      </c>
      <c r="U706" s="19">
        <f>IF(AND($Q706,OR(IF($G706="3.重度",1,0),IF($G706="4.極重度",1,0)),IF($K706="部分工時",1,0),IF(AND(基本工資設定!$B$2&gt;$L706,$L706&gt;=基本工資設定!$B$3),1,0)),1,0)</f>
        <v>0</v>
      </c>
      <c r="V706" s="19">
        <f>IF(AND($Q706,OR(IF($G706="3.重度",1,0),IF($G706="4.極重度",1,0)),IF($K706="部分工時",1,0),IF(基本工資設定!$B$3&gt;$L706,1,0)),1,0)</f>
        <v>0</v>
      </c>
      <c r="W706" s="19">
        <f>IF(AND($Q706,OR(IF($G706="1.輕度",1,0),IF($G706="2.中度",1,0)),IF($K706="全時",1,0),IF($L706&gt;=基本工資設定!$B$2,1,0)),1,0)</f>
        <v>0</v>
      </c>
      <c r="X706" s="19">
        <f>IF(AND($Q706,OR(IF($G706="1.輕度",1,0),IF($G706="2.中度",1,0)),IF($K706="全時",1,0),IF(基本工資設定!$B$2&gt;$L706,1,0)),1,0)</f>
        <v>0</v>
      </c>
      <c r="Y706" s="19">
        <f>IF(AND($Q706,OR(IF($G706="1.輕度",1,0),IF($G706="2.中度",1,0)),IF($K706="部分工時",1,0),IF($L706&gt;=基本工資設定!$B$2,1,0)),1,0)</f>
        <v>0</v>
      </c>
      <c r="Z706" s="19">
        <f>IF(AND($Q706,OR(IF($G706="1.輕度",1,0),IF($G706="2.中度",1,0)),IF($K706="部分工時",1,0),IF(AND(基本工資設定!$B$2&gt;$L706,$L706&gt;=基本工資設定!$B$3),1,0)),1,0)</f>
        <v>0</v>
      </c>
      <c r="AA706" s="19">
        <f>IF(AND($Q706,OR(IF($G706="1.輕度",1,0),IF($G706="2.中度",1,0)),IF($K706="部分工時",1,0),IF(基本工資設定!$B$3&gt;$L706,1,0)),1,0)</f>
        <v>0</v>
      </c>
    </row>
    <row r="707" spans="1:27" ht="14.25">
      <c r="A707" s="19">
        <f t="shared" si="8"/>
        <v>705</v>
      </c>
      <c r="B707" s="8"/>
      <c r="C707" s="8"/>
      <c r="D707" s="9"/>
      <c r="E707" s="8"/>
      <c r="F707" s="8"/>
      <c r="G707" s="8"/>
      <c r="H707" s="9"/>
      <c r="I707" s="9"/>
      <c r="J707" s="9"/>
      <c r="K707" s="8"/>
      <c r="L707" s="10"/>
      <c r="M707" s="19" t="b">
        <f t="shared" si="6"/>
        <v>0</v>
      </c>
      <c r="N707" s="19">
        <f>IF(AND($M707,IF($H707&lt;=DATE(身障定額檢核總表!$F$7,身障定額檢核總表!$F$8,1),1,0)),1,0)</f>
        <v>0</v>
      </c>
      <c r="O707" s="19">
        <f>IF(AND(ISBLANK($I707),$M707),1,IF($E707="1.公保",
IF($I707&gt;DATE(身障定額檢核總表!$F$7,身障定額檢核總表!$F$8,1),1,0),
IF($I707&gt;=DATE(身障定額檢核總表!$F$7,身障定額檢核總表!$F$8,1),1,0)))</f>
        <v>0</v>
      </c>
      <c r="P707" s="19">
        <f>IF(AND($M707,IF($J707&lt;=DATE(身障定額檢核總表!$F$7,身障定額檢核總表!$F$8,1),1,0)),1,0)</f>
        <v>0</v>
      </c>
      <c r="Q707" s="19">
        <f t="shared" si="7"/>
        <v>0</v>
      </c>
      <c r="R707" s="19">
        <f>IF(AND($Q707,OR(IF($G707="3.重度",1,0),IF($G707="4.極重度",1,0)),IF($K707="全時",1,0),IF($L707&gt;=基本工資設定!$B$2,1,0)),1,0)</f>
        <v>0</v>
      </c>
      <c r="S707" s="19">
        <f>IF(AND($Q707,OR(IF($G707="3.重度",1,0),IF($G707="4.極重度",1,0)),IF($K707="全時",1,0),IF(基本工資設定!$B$2&gt;$L707,1,0)),1,0)</f>
        <v>0</v>
      </c>
      <c r="T707" s="19">
        <f>IF(AND($Q707,OR(IF($G707="3.重度",1,0),IF($G707="4.極重度",1,0)),IF($K707="部分工時",1,0),IF($L707&gt;=基本工資設定!$B$2,1,0)),1,0)</f>
        <v>0</v>
      </c>
      <c r="U707" s="19">
        <f>IF(AND($Q707,OR(IF($G707="3.重度",1,0),IF($G707="4.極重度",1,0)),IF($K707="部分工時",1,0),IF(AND(基本工資設定!$B$2&gt;$L707,$L707&gt;=基本工資設定!$B$3),1,0)),1,0)</f>
        <v>0</v>
      </c>
      <c r="V707" s="19">
        <f>IF(AND($Q707,OR(IF($G707="3.重度",1,0),IF($G707="4.極重度",1,0)),IF($K707="部分工時",1,0),IF(基本工資設定!$B$3&gt;$L707,1,0)),1,0)</f>
        <v>0</v>
      </c>
      <c r="W707" s="19">
        <f>IF(AND($Q707,OR(IF($G707="1.輕度",1,0),IF($G707="2.中度",1,0)),IF($K707="全時",1,0),IF($L707&gt;=基本工資設定!$B$2,1,0)),1,0)</f>
        <v>0</v>
      </c>
      <c r="X707" s="19">
        <f>IF(AND($Q707,OR(IF($G707="1.輕度",1,0),IF($G707="2.中度",1,0)),IF($K707="全時",1,0),IF(基本工資設定!$B$2&gt;$L707,1,0)),1,0)</f>
        <v>0</v>
      </c>
      <c r="Y707" s="19">
        <f>IF(AND($Q707,OR(IF($G707="1.輕度",1,0),IF($G707="2.中度",1,0)),IF($K707="部分工時",1,0),IF($L707&gt;=基本工資設定!$B$2,1,0)),1,0)</f>
        <v>0</v>
      </c>
      <c r="Z707" s="19">
        <f>IF(AND($Q707,OR(IF($G707="1.輕度",1,0),IF($G707="2.中度",1,0)),IF($K707="部分工時",1,0),IF(AND(基本工資設定!$B$2&gt;$L707,$L707&gt;=基本工資設定!$B$3),1,0)),1,0)</f>
        <v>0</v>
      </c>
      <c r="AA707" s="19">
        <f>IF(AND($Q707,OR(IF($G707="1.輕度",1,0),IF($G707="2.中度",1,0)),IF($K707="部分工時",1,0),IF(基本工資設定!$B$3&gt;$L707,1,0)),1,0)</f>
        <v>0</v>
      </c>
    </row>
    <row r="708" spans="1:27" ht="14.25">
      <c r="A708" s="19">
        <f t="shared" si="8"/>
        <v>706</v>
      </c>
      <c r="B708" s="8"/>
      <c r="C708" s="8"/>
      <c r="D708" s="9"/>
      <c r="E708" s="8"/>
      <c r="F708" s="8"/>
      <c r="G708" s="8"/>
      <c r="H708" s="9"/>
      <c r="I708" s="9"/>
      <c r="J708" s="9"/>
      <c r="K708" s="8"/>
      <c r="L708" s="10"/>
      <c r="M708" s="19" t="b">
        <f t="shared" si="6"/>
        <v>0</v>
      </c>
      <c r="N708" s="19">
        <f>IF(AND($M708,IF($H708&lt;=DATE(身障定額檢核總表!$F$7,身障定額檢核總表!$F$8,1),1,0)),1,0)</f>
        <v>0</v>
      </c>
      <c r="O708" s="19">
        <f>IF(AND(ISBLANK($I708),$M708),1,IF($E708="1.公保",
IF($I708&gt;DATE(身障定額檢核總表!$F$7,身障定額檢核總表!$F$8,1),1,0),
IF($I708&gt;=DATE(身障定額檢核總表!$F$7,身障定額檢核總表!$F$8,1),1,0)))</f>
        <v>0</v>
      </c>
      <c r="P708" s="19">
        <f>IF(AND($M708,IF($J708&lt;=DATE(身障定額檢核總表!$F$7,身障定額檢核總表!$F$8,1),1,0)),1,0)</f>
        <v>0</v>
      </c>
      <c r="Q708" s="19">
        <f t="shared" si="7"/>
        <v>0</v>
      </c>
      <c r="R708" s="19">
        <f>IF(AND($Q708,OR(IF($G708="3.重度",1,0),IF($G708="4.極重度",1,0)),IF($K708="全時",1,0),IF($L708&gt;=基本工資設定!$B$2,1,0)),1,0)</f>
        <v>0</v>
      </c>
      <c r="S708" s="19">
        <f>IF(AND($Q708,OR(IF($G708="3.重度",1,0),IF($G708="4.極重度",1,0)),IF($K708="全時",1,0),IF(基本工資設定!$B$2&gt;$L708,1,0)),1,0)</f>
        <v>0</v>
      </c>
      <c r="T708" s="19">
        <f>IF(AND($Q708,OR(IF($G708="3.重度",1,0),IF($G708="4.極重度",1,0)),IF($K708="部分工時",1,0),IF($L708&gt;=基本工資設定!$B$2,1,0)),1,0)</f>
        <v>0</v>
      </c>
      <c r="U708" s="19">
        <f>IF(AND($Q708,OR(IF($G708="3.重度",1,0),IF($G708="4.極重度",1,0)),IF($K708="部分工時",1,0),IF(AND(基本工資設定!$B$2&gt;$L708,$L708&gt;=基本工資設定!$B$3),1,0)),1,0)</f>
        <v>0</v>
      </c>
      <c r="V708" s="19">
        <f>IF(AND($Q708,OR(IF($G708="3.重度",1,0),IF($G708="4.極重度",1,0)),IF($K708="部分工時",1,0),IF(基本工資設定!$B$3&gt;$L708,1,0)),1,0)</f>
        <v>0</v>
      </c>
      <c r="W708" s="19">
        <f>IF(AND($Q708,OR(IF($G708="1.輕度",1,0),IF($G708="2.中度",1,0)),IF($K708="全時",1,0),IF($L708&gt;=基本工資設定!$B$2,1,0)),1,0)</f>
        <v>0</v>
      </c>
      <c r="X708" s="19">
        <f>IF(AND($Q708,OR(IF($G708="1.輕度",1,0),IF($G708="2.中度",1,0)),IF($K708="全時",1,0),IF(基本工資設定!$B$2&gt;$L708,1,0)),1,0)</f>
        <v>0</v>
      </c>
      <c r="Y708" s="19">
        <f>IF(AND($Q708,OR(IF($G708="1.輕度",1,0),IF($G708="2.中度",1,0)),IF($K708="部分工時",1,0),IF($L708&gt;=基本工資設定!$B$2,1,0)),1,0)</f>
        <v>0</v>
      </c>
      <c r="Z708" s="19">
        <f>IF(AND($Q708,OR(IF($G708="1.輕度",1,0),IF($G708="2.中度",1,0)),IF($K708="部分工時",1,0),IF(AND(基本工資設定!$B$2&gt;$L708,$L708&gt;=基本工資設定!$B$3),1,0)),1,0)</f>
        <v>0</v>
      </c>
      <c r="AA708" s="19">
        <f>IF(AND($Q708,OR(IF($G708="1.輕度",1,0),IF($G708="2.中度",1,0)),IF($K708="部分工時",1,0),IF(基本工資設定!$B$3&gt;$L708,1,0)),1,0)</f>
        <v>0</v>
      </c>
    </row>
    <row r="709" spans="1:27" ht="14.25">
      <c r="A709" s="19">
        <f t="shared" si="8"/>
        <v>707</v>
      </c>
      <c r="B709" s="8"/>
      <c r="C709" s="8"/>
      <c r="D709" s="9"/>
      <c r="E709" s="8"/>
      <c r="F709" s="8"/>
      <c r="G709" s="8"/>
      <c r="H709" s="9"/>
      <c r="I709" s="9"/>
      <c r="J709" s="9"/>
      <c r="K709" s="8"/>
      <c r="L709" s="10"/>
      <c r="M709" s="19" t="b">
        <f t="shared" si="6"/>
        <v>0</v>
      </c>
      <c r="N709" s="19">
        <f>IF(AND($M709,IF($H709&lt;=DATE(身障定額檢核總表!$F$7,身障定額檢核總表!$F$8,1),1,0)),1,0)</f>
        <v>0</v>
      </c>
      <c r="O709" s="19">
        <f>IF(AND(ISBLANK($I709),$M709),1,IF($E709="1.公保",
IF($I709&gt;DATE(身障定額檢核總表!$F$7,身障定額檢核總表!$F$8,1),1,0),
IF($I709&gt;=DATE(身障定額檢核總表!$F$7,身障定額檢核總表!$F$8,1),1,0)))</f>
        <v>0</v>
      </c>
      <c r="P709" s="19">
        <f>IF(AND($M709,IF($J709&lt;=DATE(身障定額檢核總表!$F$7,身障定額檢核總表!$F$8,1),1,0)),1,0)</f>
        <v>0</v>
      </c>
      <c r="Q709" s="19">
        <f t="shared" si="7"/>
        <v>0</v>
      </c>
      <c r="R709" s="19">
        <f>IF(AND($Q709,OR(IF($G709="3.重度",1,0),IF($G709="4.極重度",1,0)),IF($K709="全時",1,0),IF($L709&gt;=基本工資設定!$B$2,1,0)),1,0)</f>
        <v>0</v>
      </c>
      <c r="S709" s="19">
        <f>IF(AND($Q709,OR(IF($G709="3.重度",1,0),IF($G709="4.極重度",1,0)),IF($K709="全時",1,0),IF(基本工資設定!$B$2&gt;$L709,1,0)),1,0)</f>
        <v>0</v>
      </c>
      <c r="T709" s="19">
        <f>IF(AND($Q709,OR(IF($G709="3.重度",1,0),IF($G709="4.極重度",1,0)),IF($K709="部分工時",1,0),IF($L709&gt;=基本工資設定!$B$2,1,0)),1,0)</f>
        <v>0</v>
      </c>
      <c r="U709" s="19">
        <f>IF(AND($Q709,OR(IF($G709="3.重度",1,0),IF($G709="4.極重度",1,0)),IF($K709="部分工時",1,0),IF(AND(基本工資設定!$B$2&gt;$L709,$L709&gt;=基本工資設定!$B$3),1,0)),1,0)</f>
        <v>0</v>
      </c>
      <c r="V709" s="19">
        <f>IF(AND($Q709,OR(IF($G709="3.重度",1,0),IF($G709="4.極重度",1,0)),IF($K709="部分工時",1,0),IF(基本工資設定!$B$3&gt;$L709,1,0)),1,0)</f>
        <v>0</v>
      </c>
      <c r="W709" s="19">
        <f>IF(AND($Q709,OR(IF($G709="1.輕度",1,0),IF($G709="2.中度",1,0)),IF($K709="全時",1,0),IF($L709&gt;=基本工資設定!$B$2,1,0)),1,0)</f>
        <v>0</v>
      </c>
      <c r="X709" s="19">
        <f>IF(AND($Q709,OR(IF($G709="1.輕度",1,0),IF($G709="2.中度",1,0)),IF($K709="全時",1,0),IF(基本工資設定!$B$2&gt;$L709,1,0)),1,0)</f>
        <v>0</v>
      </c>
      <c r="Y709" s="19">
        <f>IF(AND($Q709,OR(IF($G709="1.輕度",1,0),IF($G709="2.中度",1,0)),IF($K709="部分工時",1,0),IF($L709&gt;=基本工資設定!$B$2,1,0)),1,0)</f>
        <v>0</v>
      </c>
      <c r="Z709" s="19">
        <f>IF(AND($Q709,OR(IF($G709="1.輕度",1,0),IF($G709="2.中度",1,0)),IF($K709="部分工時",1,0),IF(AND(基本工資設定!$B$2&gt;$L709,$L709&gt;=基本工資設定!$B$3),1,0)),1,0)</f>
        <v>0</v>
      </c>
      <c r="AA709" s="19">
        <f>IF(AND($Q709,OR(IF($G709="1.輕度",1,0),IF($G709="2.中度",1,0)),IF($K709="部分工時",1,0),IF(基本工資設定!$B$3&gt;$L709,1,0)),1,0)</f>
        <v>0</v>
      </c>
    </row>
    <row r="710" spans="1:27" ht="14.25">
      <c r="A710" s="19">
        <f t="shared" si="8"/>
        <v>708</v>
      </c>
      <c r="B710" s="8"/>
      <c r="C710" s="8"/>
      <c r="D710" s="9"/>
      <c r="E710" s="8"/>
      <c r="F710" s="8"/>
      <c r="G710" s="8"/>
      <c r="H710" s="9"/>
      <c r="I710" s="9"/>
      <c r="J710" s="9"/>
      <c r="K710" s="8"/>
      <c r="L710" s="10"/>
      <c r="M710" s="19" t="b">
        <f t="shared" si="6"/>
        <v>0</v>
      </c>
      <c r="N710" s="19">
        <f>IF(AND($M710,IF($H710&lt;=DATE(身障定額檢核總表!$F$7,身障定額檢核總表!$F$8,1),1,0)),1,0)</f>
        <v>0</v>
      </c>
      <c r="O710" s="19">
        <f>IF(AND(ISBLANK($I710),$M710),1,IF($E710="1.公保",
IF($I710&gt;DATE(身障定額檢核總表!$F$7,身障定額檢核總表!$F$8,1),1,0),
IF($I710&gt;=DATE(身障定額檢核總表!$F$7,身障定額檢核總表!$F$8,1),1,0)))</f>
        <v>0</v>
      </c>
      <c r="P710" s="19">
        <f>IF(AND($M710,IF($J710&lt;=DATE(身障定額檢核總表!$F$7,身障定額檢核總表!$F$8,1),1,0)),1,0)</f>
        <v>0</v>
      </c>
      <c r="Q710" s="19">
        <f t="shared" si="7"/>
        <v>0</v>
      </c>
      <c r="R710" s="19">
        <f>IF(AND($Q710,OR(IF($G710="3.重度",1,0),IF($G710="4.極重度",1,0)),IF($K710="全時",1,0),IF($L710&gt;=基本工資設定!$B$2,1,0)),1,0)</f>
        <v>0</v>
      </c>
      <c r="S710" s="19">
        <f>IF(AND($Q710,OR(IF($G710="3.重度",1,0),IF($G710="4.極重度",1,0)),IF($K710="全時",1,0),IF(基本工資設定!$B$2&gt;$L710,1,0)),1,0)</f>
        <v>0</v>
      </c>
      <c r="T710" s="19">
        <f>IF(AND($Q710,OR(IF($G710="3.重度",1,0),IF($G710="4.極重度",1,0)),IF($K710="部分工時",1,0),IF($L710&gt;=基本工資設定!$B$2,1,0)),1,0)</f>
        <v>0</v>
      </c>
      <c r="U710" s="19">
        <f>IF(AND($Q710,OR(IF($G710="3.重度",1,0),IF($G710="4.極重度",1,0)),IF($K710="部分工時",1,0),IF(AND(基本工資設定!$B$2&gt;$L710,$L710&gt;=基本工資設定!$B$3),1,0)),1,0)</f>
        <v>0</v>
      </c>
      <c r="V710" s="19">
        <f>IF(AND($Q710,OR(IF($G710="3.重度",1,0),IF($G710="4.極重度",1,0)),IF($K710="部分工時",1,0),IF(基本工資設定!$B$3&gt;$L710,1,0)),1,0)</f>
        <v>0</v>
      </c>
      <c r="W710" s="19">
        <f>IF(AND($Q710,OR(IF($G710="1.輕度",1,0),IF($G710="2.中度",1,0)),IF($K710="全時",1,0),IF($L710&gt;=基本工資設定!$B$2,1,0)),1,0)</f>
        <v>0</v>
      </c>
      <c r="X710" s="19">
        <f>IF(AND($Q710,OR(IF($G710="1.輕度",1,0),IF($G710="2.中度",1,0)),IF($K710="全時",1,0),IF(基本工資設定!$B$2&gt;$L710,1,0)),1,0)</f>
        <v>0</v>
      </c>
      <c r="Y710" s="19">
        <f>IF(AND($Q710,OR(IF($G710="1.輕度",1,0),IF($G710="2.中度",1,0)),IF($K710="部分工時",1,0),IF($L710&gt;=基本工資設定!$B$2,1,0)),1,0)</f>
        <v>0</v>
      </c>
      <c r="Z710" s="19">
        <f>IF(AND($Q710,OR(IF($G710="1.輕度",1,0),IF($G710="2.中度",1,0)),IF($K710="部分工時",1,0),IF(AND(基本工資設定!$B$2&gt;$L710,$L710&gt;=基本工資設定!$B$3),1,0)),1,0)</f>
        <v>0</v>
      </c>
      <c r="AA710" s="19">
        <f>IF(AND($Q710,OR(IF($G710="1.輕度",1,0),IF($G710="2.中度",1,0)),IF($K710="部分工時",1,0),IF(基本工資設定!$B$3&gt;$L710,1,0)),1,0)</f>
        <v>0</v>
      </c>
    </row>
    <row r="711" spans="1:27" ht="14.25">
      <c r="A711" s="19">
        <f t="shared" si="8"/>
        <v>709</v>
      </c>
      <c r="B711" s="8"/>
      <c r="C711" s="8"/>
      <c r="D711" s="9"/>
      <c r="E711" s="8"/>
      <c r="F711" s="8"/>
      <c r="G711" s="8"/>
      <c r="H711" s="9"/>
      <c r="I711" s="9"/>
      <c r="J711" s="9"/>
      <c r="K711" s="8"/>
      <c r="L711" s="10"/>
      <c r="M711" s="19" t="b">
        <f t="shared" si="6"/>
        <v>0</v>
      </c>
      <c r="N711" s="19">
        <f>IF(AND($M711,IF($H711&lt;=DATE(身障定額檢核總表!$F$7,身障定額檢核總表!$F$8,1),1,0)),1,0)</f>
        <v>0</v>
      </c>
      <c r="O711" s="19">
        <f>IF(AND(ISBLANK($I711),$M711),1,IF($E711="1.公保",
IF($I711&gt;DATE(身障定額檢核總表!$F$7,身障定額檢核總表!$F$8,1),1,0),
IF($I711&gt;=DATE(身障定額檢核總表!$F$7,身障定額檢核總表!$F$8,1),1,0)))</f>
        <v>0</v>
      </c>
      <c r="P711" s="19">
        <f>IF(AND($M711,IF($J711&lt;=DATE(身障定額檢核總表!$F$7,身障定額檢核總表!$F$8,1),1,0)),1,0)</f>
        <v>0</v>
      </c>
      <c r="Q711" s="19">
        <f t="shared" si="7"/>
        <v>0</v>
      </c>
      <c r="R711" s="19">
        <f>IF(AND($Q711,OR(IF($G711="3.重度",1,0),IF($G711="4.極重度",1,0)),IF($K711="全時",1,0),IF($L711&gt;=基本工資設定!$B$2,1,0)),1,0)</f>
        <v>0</v>
      </c>
      <c r="S711" s="19">
        <f>IF(AND($Q711,OR(IF($G711="3.重度",1,0),IF($G711="4.極重度",1,0)),IF($K711="全時",1,0),IF(基本工資設定!$B$2&gt;$L711,1,0)),1,0)</f>
        <v>0</v>
      </c>
      <c r="T711" s="19">
        <f>IF(AND($Q711,OR(IF($G711="3.重度",1,0),IF($G711="4.極重度",1,0)),IF($K711="部分工時",1,0),IF($L711&gt;=基本工資設定!$B$2,1,0)),1,0)</f>
        <v>0</v>
      </c>
      <c r="U711" s="19">
        <f>IF(AND($Q711,OR(IF($G711="3.重度",1,0),IF($G711="4.極重度",1,0)),IF($K711="部分工時",1,0),IF(AND(基本工資設定!$B$2&gt;$L711,$L711&gt;=基本工資設定!$B$3),1,0)),1,0)</f>
        <v>0</v>
      </c>
      <c r="V711" s="19">
        <f>IF(AND($Q711,OR(IF($G711="3.重度",1,0),IF($G711="4.極重度",1,0)),IF($K711="部分工時",1,0),IF(基本工資設定!$B$3&gt;$L711,1,0)),1,0)</f>
        <v>0</v>
      </c>
      <c r="W711" s="19">
        <f>IF(AND($Q711,OR(IF($G711="1.輕度",1,0),IF($G711="2.中度",1,0)),IF($K711="全時",1,0),IF($L711&gt;=基本工資設定!$B$2,1,0)),1,0)</f>
        <v>0</v>
      </c>
      <c r="X711" s="19">
        <f>IF(AND($Q711,OR(IF($G711="1.輕度",1,0),IF($G711="2.中度",1,0)),IF($K711="全時",1,0),IF(基本工資設定!$B$2&gt;$L711,1,0)),1,0)</f>
        <v>0</v>
      </c>
      <c r="Y711" s="19">
        <f>IF(AND($Q711,OR(IF($G711="1.輕度",1,0),IF($G711="2.中度",1,0)),IF($K711="部分工時",1,0),IF($L711&gt;=基本工資設定!$B$2,1,0)),1,0)</f>
        <v>0</v>
      </c>
      <c r="Z711" s="19">
        <f>IF(AND($Q711,OR(IF($G711="1.輕度",1,0),IF($G711="2.中度",1,0)),IF($K711="部分工時",1,0),IF(AND(基本工資設定!$B$2&gt;$L711,$L711&gt;=基本工資設定!$B$3),1,0)),1,0)</f>
        <v>0</v>
      </c>
      <c r="AA711" s="19">
        <f>IF(AND($Q711,OR(IF($G711="1.輕度",1,0),IF($G711="2.中度",1,0)),IF($K711="部分工時",1,0),IF(基本工資設定!$B$3&gt;$L711,1,0)),1,0)</f>
        <v>0</v>
      </c>
    </row>
    <row r="712" spans="1:27" ht="14.25">
      <c r="A712" s="19">
        <f t="shared" si="8"/>
        <v>710</v>
      </c>
      <c r="B712" s="8"/>
      <c r="C712" s="8"/>
      <c r="D712" s="9"/>
      <c r="E712" s="8"/>
      <c r="F712" s="8"/>
      <c r="G712" s="8"/>
      <c r="H712" s="9"/>
      <c r="I712" s="9"/>
      <c r="J712" s="9"/>
      <c r="K712" s="8"/>
      <c r="L712" s="10"/>
      <c r="M712" s="19" t="b">
        <f t="shared" si="6"/>
        <v>0</v>
      </c>
      <c r="N712" s="19">
        <f>IF(AND($M712,IF($H712&lt;=DATE(身障定額檢核總表!$F$7,身障定額檢核總表!$F$8,1),1,0)),1,0)</f>
        <v>0</v>
      </c>
      <c r="O712" s="19">
        <f>IF(AND(ISBLANK($I712),$M712),1,IF($E712="1.公保",
IF($I712&gt;DATE(身障定額檢核總表!$F$7,身障定額檢核總表!$F$8,1),1,0),
IF($I712&gt;=DATE(身障定額檢核總表!$F$7,身障定額檢核總表!$F$8,1),1,0)))</f>
        <v>0</v>
      </c>
      <c r="P712" s="19">
        <f>IF(AND($M712,IF($J712&lt;=DATE(身障定額檢核總表!$F$7,身障定額檢核總表!$F$8,1),1,0)),1,0)</f>
        <v>0</v>
      </c>
      <c r="Q712" s="19">
        <f t="shared" si="7"/>
        <v>0</v>
      </c>
      <c r="R712" s="19">
        <f>IF(AND($Q712,OR(IF($G712="3.重度",1,0),IF($G712="4.極重度",1,0)),IF($K712="全時",1,0),IF($L712&gt;=基本工資設定!$B$2,1,0)),1,0)</f>
        <v>0</v>
      </c>
      <c r="S712" s="19">
        <f>IF(AND($Q712,OR(IF($G712="3.重度",1,0),IF($G712="4.極重度",1,0)),IF($K712="全時",1,0),IF(基本工資設定!$B$2&gt;$L712,1,0)),1,0)</f>
        <v>0</v>
      </c>
      <c r="T712" s="19">
        <f>IF(AND($Q712,OR(IF($G712="3.重度",1,0),IF($G712="4.極重度",1,0)),IF($K712="部分工時",1,0),IF($L712&gt;=基本工資設定!$B$2,1,0)),1,0)</f>
        <v>0</v>
      </c>
      <c r="U712" s="19">
        <f>IF(AND($Q712,OR(IF($G712="3.重度",1,0),IF($G712="4.極重度",1,0)),IF($K712="部分工時",1,0),IF(AND(基本工資設定!$B$2&gt;$L712,$L712&gt;=基本工資設定!$B$3),1,0)),1,0)</f>
        <v>0</v>
      </c>
      <c r="V712" s="19">
        <f>IF(AND($Q712,OR(IF($G712="3.重度",1,0),IF($G712="4.極重度",1,0)),IF($K712="部分工時",1,0),IF(基本工資設定!$B$3&gt;$L712,1,0)),1,0)</f>
        <v>0</v>
      </c>
      <c r="W712" s="19">
        <f>IF(AND($Q712,OR(IF($G712="1.輕度",1,0),IF($G712="2.中度",1,0)),IF($K712="全時",1,0),IF($L712&gt;=基本工資設定!$B$2,1,0)),1,0)</f>
        <v>0</v>
      </c>
      <c r="X712" s="19">
        <f>IF(AND($Q712,OR(IF($G712="1.輕度",1,0),IF($G712="2.中度",1,0)),IF($K712="全時",1,0),IF(基本工資設定!$B$2&gt;$L712,1,0)),1,0)</f>
        <v>0</v>
      </c>
      <c r="Y712" s="19">
        <f>IF(AND($Q712,OR(IF($G712="1.輕度",1,0),IF($G712="2.中度",1,0)),IF($K712="部分工時",1,0),IF($L712&gt;=基本工資設定!$B$2,1,0)),1,0)</f>
        <v>0</v>
      </c>
      <c r="Z712" s="19">
        <f>IF(AND($Q712,OR(IF($G712="1.輕度",1,0),IF($G712="2.中度",1,0)),IF($K712="部分工時",1,0),IF(AND(基本工資設定!$B$2&gt;$L712,$L712&gt;=基本工資設定!$B$3),1,0)),1,0)</f>
        <v>0</v>
      </c>
      <c r="AA712" s="19">
        <f>IF(AND($Q712,OR(IF($G712="1.輕度",1,0),IF($G712="2.中度",1,0)),IF($K712="部分工時",1,0),IF(基本工資設定!$B$3&gt;$L712,1,0)),1,0)</f>
        <v>0</v>
      </c>
    </row>
    <row r="713" spans="1:27" ht="14.25">
      <c r="A713" s="19">
        <f t="shared" si="8"/>
        <v>711</v>
      </c>
      <c r="B713" s="8"/>
      <c r="C713" s="8"/>
      <c r="D713" s="9"/>
      <c r="E713" s="8"/>
      <c r="F713" s="8"/>
      <c r="G713" s="8"/>
      <c r="H713" s="9"/>
      <c r="I713" s="9"/>
      <c r="J713" s="9"/>
      <c r="K713" s="8"/>
      <c r="L713" s="10"/>
      <c r="M713" s="19" t="b">
        <f t="shared" si="6"/>
        <v>0</v>
      </c>
      <c r="N713" s="19">
        <f>IF(AND($M713,IF($H713&lt;=DATE(身障定額檢核總表!$F$7,身障定額檢核總表!$F$8,1),1,0)),1,0)</f>
        <v>0</v>
      </c>
      <c r="O713" s="19">
        <f>IF(AND(ISBLANK($I713),$M713),1,IF($E713="1.公保",
IF($I713&gt;DATE(身障定額檢核總表!$F$7,身障定額檢核總表!$F$8,1),1,0),
IF($I713&gt;=DATE(身障定額檢核總表!$F$7,身障定額檢核總表!$F$8,1),1,0)))</f>
        <v>0</v>
      </c>
      <c r="P713" s="19">
        <f>IF(AND($M713,IF($J713&lt;=DATE(身障定額檢核總表!$F$7,身障定額檢核總表!$F$8,1),1,0)),1,0)</f>
        <v>0</v>
      </c>
      <c r="Q713" s="19">
        <f t="shared" si="7"/>
        <v>0</v>
      </c>
      <c r="R713" s="19">
        <f>IF(AND($Q713,OR(IF($G713="3.重度",1,0),IF($G713="4.極重度",1,0)),IF($K713="全時",1,0),IF($L713&gt;=基本工資設定!$B$2,1,0)),1,0)</f>
        <v>0</v>
      </c>
      <c r="S713" s="19">
        <f>IF(AND($Q713,OR(IF($G713="3.重度",1,0),IF($G713="4.極重度",1,0)),IF($K713="全時",1,0),IF(基本工資設定!$B$2&gt;$L713,1,0)),1,0)</f>
        <v>0</v>
      </c>
      <c r="T713" s="19">
        <f>IF(AND($Q713,OR(IF($G713="3.重度",1,0),IF($G713="4.極重度",1,0)),IF($K713="部分工時",1,0),IF($L713&gt;=基本工資設定!$B$2,1,0)),1,0)</f>
        <v>0</v>
      </c>
      <c r="U713" s="19">
        <f>IF(AND($Q713,OR(IF($G713="3.重度",1,0),IF($G713="4.極重度",1,0)),IF($K713="部分工時",1,0),IF(AND(基本工資設定!$B$2&gt;$L713,$L713&gt;=基本工資設定!$B$3),1,0)),1,0)</f>
        <v>0</v>
      </c>
      <c r="V713" s="19">
        <f>IF(AND($Q713,OR(IF($G713="3.重度",1,0),IF($G713="4.極重度",1,0)),IF($K713="部分工時",1,0),IF(基本工資設定!$B$3&gt;$L713,1,0)),1,0)</f>
        <v>0</v>
      </c>
      <c r="W713" s="19">
        <f>IF(AND($Q713,OR(IF($G713="1.輕度",1,0),IF($G713="2.中度",1,0)),IF($K713="全時",1,0),IF($L713&gt;=基本工資設定!$B$2,1,0)),1,0)</f>
        <v>0</v>
      </c>
      <c r="X713" s="19">
        <f>IF(AND($Q713,OR(IF($G713="1.輕度",1,0),IF($G713="2.中度",1,0)),IF($K713="全時",1,0),IF(基本工資設定!$B$2&gt;$L713,1,0)),1,0)</f>
        <v>0</v>
      </c>
      <c r="Y713" s="19">
        <f>IF(AND($Q713,OR(IF($G713="1.輕度",1,0),IF($G713="2.中度",1,0)),IF($K713="部分工時",1,0),IF($L713&gt;=基本工資設定!$B$2,1,0)),1,0)</f>
        <v>0</v>
      </c>
      <c r="Z713" s="19">
        <f>IF(AND($Q713,OR(IF($G713="1.輕度",1,0),IF($G713="2.中度",1,0)),IF($K713="部分工時",1,0),IF(AND(基本工資設定!$B$2&gt;$L713,$L713&gt;=基本工資設定!$B$3),1,0)),1,0)</f>
        <v>0</v>
      </c>
      <c r="AA713" s="19">
        <f>IF(AND($Q713,OR(IF($G713="1.輕度",1,0),IF($G713="2.中度",1,0)),IF($K713="部分工時",1,0),IF(基本工資設定!$B$3&gt;$L713,1,0)),1,0)</f>
        <v>0</v>
      </c>
    </row>
    <row r="714" spans="1:27" ht="14.25">
      <c r="A714" s="19">
        <f t="shared" si="8"/>
        <v>712</v>
      </c>
      <c r="B714" s="8"/>
      <c r="C714" s="8"/>
      <c r="D714" s="9"/>
      <c r="E714" s="8"/>
      <c r="F714" s="8"/>
      <c r="G714" s="8"/>
      <c r="H714" s="9"/>
      <c r="I714" s="9"/>
      <c r="J714" s="9"/>
      <c r="K714" s="8"/>
      <c r="L714" s="10"/>
      <c r="M714" s="19" t="b">
        <f t="shared" si="6"/>
        <v>0</v>
      </c>
      <c r="N714" s="19">
        <f>IF(AND($M714,IF($H714&lt;=DATE(身障定額檢核總表!$F$7,身障定額檢核總表!$F$8,1),1,0)),1,0)</f>
        <v>0</v>
      </c>
      <c r="O714" s="19">
        <f>IF(AND(ISBLANK($I714),$M714),1,IF($E714="1.公保",
IF($I714&gt;DATE(身障定額檢核總表!$F$7,身障定額檢核總表!$F$8,1),1,0),
IF($I714&gt;=DATE(身障定額檢核總表!$F$7,身障定額檢核總表!$F$8,1),1,0)))</f>
        <v>0</v>
      </c>
      <c r="P714" s="19">
        <f>IF(AND($M714,IF($J714&lt;=DATE(身障定額檢核總表!$F$7,身障定額檢核總表!$F$8,1),1,0)),1,0)</f>
        <v>0</v>
      </c>
      <c r="Q714" s="19">
        <f t="shared" si="7"/>
        <v>0</v>
      </c>
      <c r="R714" s="19">
        <f>IF(AND($Q714,OR(IF($G714="3.重度",1,0),IF($G714="4.極重度",1,0)),IF($K714="全時",1,0),IF($L714&gt;=基本工資設定!$B$2,1,0)),1,0)</f>
        <v>0</v>
      </c>
      <c r="S714" s="19">
        <f>IF(AND($Q714,OR(IF($G714="3.重度",1,0),IF($G714="4.極重度",1,0)),IF($K714="全時",1,0),IF(基本工資設定!$B$2&gt;$L714,1,0)),1,0)</f>
        <v>0</v>
      </c>
      <c r="T714" s="19">
        <f>IF(AND($Q714,OR(IF($G714="3.重度",1,0),IF($G714="4.極重度",1,0)),IF($K714="部分工時",1,0),IF($L714&gt;=基本工資設定!$B$2,1,0)),1,0)</f>
        <v>0</v>
      </c>
      <c r="U714" s="19">
        <f>IF(AND($Q714,OR(IF($G714="3.重度",1,0),IF($G714="4.極重度",1,0)),IF($K714="部分工時",1,0),IF(AND(基本工資設定!$B$2&gt;$L714,$L714&gt;=基本工資設定!$B$3),1,0)),1,0)</f>
        <v>0</v>
      </c>
      <c r="V714" s="19">
        <f>IF(AND($Q714,OR(IF($G714="3.重度",1,0),IF($G714="4.極重度",1,0)),IF($K714="部分工時",1,0),IF(基本工資設定!$B$3&gt;$L714,1,0)),1,0)</f>
        <v>0</v>
      </c>
      <c r="W714" s="19">
        <f>IF(AND($Q714,OR(IF($G714="1.輕度",1,0),IF($G714="2.中度",1,0)),IF($K714="全時",1,0),IF($L714&gt;=基本工資設定!$B$2,1,0)),1,0)</f>
        <v>0</v>
      </c>
      <c r="X714" s="19">
        <f>IF(AND($Q714,OR(IF($G714="1.輕度",1,0),IF($G714="2.中度",1,0)),IF($K714="全時",1,0),IF(基本工資設定!$B$2&gt;$L714,1,0)),1,0)</f>
        <v>0</v>
      </c>
      <c r="Y714" s="19">
        <f>IF(AND($Q714,OR(IF($G714="1.輕度",1,0),IF($G714="2.中度",1,0)),IF($K714="部分工時",1,0),IF($L714&gt;=基本工資設定!$B$2,1,0)),1,0)</f>
        <v>0</v>
      </c>
      <c r="Z714" s="19">
        <f>IF(AND($Q714,OR(IF($G714="1.輕度",1,0),IF($G714="2.中度",1,0)),IF($K714="部分工時",1,0),IF(AND(基本工資設定!$B$2&gt;$L714,$L714&gt;=基本工資設定!$B$3),1,0)),1,0)</f>
        <v>0</v>
      </c>
      <c r="AA714" s="19">
        <f>IF(AND($Q714,OR(IF($G714="1.輕度",1,0),IF($G714="2.中度",1,0)),IF($K714="部分工時",1,0),IF(基本工資設定!$B$3&gt;$L714,1,0)),1,0)</f>
        <v>0</v>
      </c>
    </row>
    <row r="715" spans="1:27" ht="14.25">
      <c r="A715" s="19">
        <f t="shared" si="8"/>
        <v>713</v>
      </c>
      <c r="B715" s="8"/>
      <c r="C715" s="8"/>
      <c r="D715" s="9"/>
      <c r="E715" s="8"/>
      <c r="F715" s="8"/>
      <c r="G715" s="8"/>
      <c r="H715" s="9"/>
      <c r="I715" s="9"/>
      <c r="J715" s="9"/>
      <c r="K715" s="8"/>
      <c r="L715" s="10"/>
      <c r="M715" s="19" t="b">
        <f t="shared" si="6"/>
        <v>0</v>
      </c>
      <c r="N715" s="19">
        <f>IF(AND($M715,IF($H715&lt;=DATE(身障定額檢核總表!$F$7,身障定額檢核總表!$F$8,1),1,0)),1,0)</f>
        <v>0</v>
      </c>
      <c r="O715" s="19">
        <f>IF(AND(ISBLANK($I715),$M715),1,IF($E715="1.公保",
IF($I715&gt;DATE(身障定額檢核總表!$F$7,身障定額檢核總表!$F$8,1),1,0),
IF($I715&gt;=DATE(身障定額檢核總表!$F$7,身障定額檢核總表!$F$8,1),1,0)))</f>
        <v>0</v>
      </c>
      <c r="P715" s="19">
        <f>IF(AND($M715,IF($J715&lt;=DATE(身障定額檢核總表!$F$7,身障定額檢核總表!$F$8,1),1,0)),1,0)</f>
        <v>0</v>
      </c>
      <c r="Q715" s="19">
        <f t="shared" si="7"/>
        <v>0</v>
      </c>
      <c r="R715" s="19">
        <f>IF(AND($Q715,OR(IF($G715="3.重度",1,0),IF($G715="4.極重度",1,0)),IF($K715="全時",1,0),IF($L715&gt;=基本工資設定!$B$2,1,0)),1,0)</f>
        <v>0</v>
      </c>
      <c r="S715" s="19">
        <f>IF(AND($Q715,OR(IF($G715="3.重度",1,0),IF($G715="4.極重度",1,0)),IF($K715="全時",1,0),IF(基本工資設定!$B$2&gt;$L715,1,0)),1,0)</f>
        <v>0</v>
      </c>
      <c r="T715" s="19">
        <f>IF(AND($Q715,OR(IF($G715="3.重度",1,0),IF($G715="4.極重度",1,0)),IF($K715="部分工時",1,0),IF($L715&gt;=基本工資設定!$B$2,1,0)),1,0)</f>
        <v>0</v>
      </c>
      <c r="U715" s="19">
        <f>IF(AND($Q715,OR(IF($G715="3.重度",1,0),IF($G715="4.極重度",1,0)),IF($K715="部分工時",1,0),IF(AND(基本工資設定!$B$2&gt;$L715,$L715&gt;=基本工資設定!$B$3),1,0)),1,0)</f>
        <v>0</v>
      </c>
      <c r="V715" s="19">
        <f>IF(AND($Q715,OR(IF($G715="3.重度",1,0),IF($G715="4.極重度",1,0)),IF($K715="部分工時",1,0),IF(基本工資設定!$B$3&gt;$L715,1,0)),1,0)</f>
        <v>0</v>
      </c>
      <c r="W715" s="19">
        <f>IF(AND($Q715,OR(IF($G715="1.輕度",1,0),IF($G715="2.中度",1,0)),IF($K715="全時",1,0),IF($L715&gt;=基本工資設定!$B$2,1,0)),1,0)</f>
        <v>0</v>
      </c>
      <c r="X715" s="19">
        <f>IF(AND($Q715,OR(IF($G715="1.輕度",1,0),IF($G715="2.中度",1,0)),IF($K715="全時",1,0),IF(基本工資設定!$B$2&gt;$L715,1,0)),1,0)</f>
        <v>0</v>
      </c>
      <c r="Y715" s="19">
        <f>IF(AND($Q715,OR(IF($G715="1.輕度",1,0),IF($G715="2.中度",1,0)),IF($K715="部分工時",1,0),IF($L715&gt;=基本工資設定!$B$2,1,0)),1,0)</f>
        <v>0</v>
      </c>
      <c r="Z715" s="19">
        <f>IF(AND($Q715,OR(IF($G715="1.輕度",1,0),IF($G715="2.中度",1,0)),IF($K715="部分工時",1,0),IF(AND(基本工資設定!$B$2&gt;$L715,$L715&gt;=基本工資設定!$B$3),1,0)),1,0)</f>
        <v>0</v>
      </c>
      <c r="AA715" s="19">
        <f>IF(AND($Q715,OR(IF($G715="1.輕度",1,0),IF($G715="2.中度",1,0)),IF($K715="部分工時",1,0),IF(基本工資設定!$B$3&gt;$L715,1,0)),1,0)</f>
        <v>0</v>
      </c>
    </row>
    <row r="716" spans="1:27" ht="14.25">
      <c r="A716" s="19">
        <f t="shared" si="8"/>
        <v>714</v>
      </c>
      <c r="B716" s="8"/>
      <c r="C716" s="8"/>
      <c r="D716" s="9"/>
      <c r="E716" s="8"/>
      <c r="F716" s="8"/>
      <c r="G716" s="8"/>
      <c r="H716" s="9"/>
      <c r="I716" s="9"/>
      <c r="J716" s="9"/>
      <c r="K716" s="8"/>
      <c r="L716" s="10"/>
      <c r="M716" s="19" t="b">
        <f t="shared" si="6"/>
        <v>0</v>
      </c>
      <c r="N716" s="19">
        <f>IF(AND($M716,IF($H716&lt;=DATE(身障定額檢核總表!$F$7,身障定額檢核總表!$F$8,1),1,0)),1,0)</f>
        <v>0</v>
      </c>
      <c r="O716" s="19">
        <f>IF(AND(ISBLANK($I716),$M716),1,IF($E716="1.公保",
IF($I716&gt;DATE(身障定額檢核總表!$F$7,身障定額檢核總表!$F$8,1),1,0),
IF($I716&gt;=DATE(身障定額檢核總表!$F$7,身障定額檢核總表!$F$8,1),1,0)))</f>
        <v>0</v>
      </c>
      <c r="P716" s="19">
        <f>IF(AND($M716,IF($J716&lt;=DATE(身障定額檢核總表!$F$7,身障定額檢核總表!$F$8,1),1,0)),1,0)</f>
        <v>0</v>
      </c>
      <c r="Q716" s="19">
        <f t="shared" si="7"/>
        <v>0</v>
      </c>
      <c r="R716" s="19">
        <f>IF(AND($Q716,OR(IF($G716="3.重度",1,0),IF($G716="4.極重度",1,0)),IF($K716="全時",1,0),IF($L716&gt;=基本工資設定!$B$2,1,0)),1,0)</f>
        <v>0</v>
      </c>
      <c r="S716" s="19">
        <f>IF(AND($Q716,OR(IF($G716="3.重度",1,0),IF($G716="4.極重度",1,0)),IF($K716="全時",1,0),IF(基本工資設定!$B$2&gt;$L716,1,0)),1,0)</f>
        <v>0</v>
      </c>
      <c r="T716" s="19">
        <f>IF(AND($Q716,OR(IF($G716="3.重度",1,0),IF($G716="4.極重度",1,0)),IF($K716="部分工時",1,0),IF($L716&gt;=基本工資設定!$B$2,1,0)),1,0)</f>
        <v>0</v>
      </c>
      <c r="U716" s="19">
        <f>IF(AND($Q716,OR(IF($G716="3.重度",1,0),IF($G716="4.極重度",1,0)),IF($K716="部分工時",1,0),IF(AND(基本工資設定!$B$2&gt;$L716,$L716&gt;=基本工資設定!$B$3),1,0)),1,0)</f>
        <v>0</v>
      </c>
      <c r="V716" s="19">
        <f>IF(AND($Q716,OR(IF($G716="3.重度",1,0),IF($G716="4.極重度",1,0)),IF($K716="部分工時",1,0),IF(基本工資設定!$B$3&gt;$L716,1,0)),1,0)</f>
        <v>0</v>
      </c>
      <c r="W716" s="19">
        <f>IF(AND($Q716,OR(IF($G716="1.輕度",1,0),IF($G716="2.中度",1,0)),IF($K716="全時",1,0),IF($L716&gt;=基本工資設定!$B$2,1,0)),1,0)</f>
        <v>0</v>
      </c>
      <c r="X716" s="19">
        <f>IF(AND($Q716,OR(IF($G716="1.輕度",1,0),IF($G716="2.中度",1,0)),IF($K716="全時",1,0),IF(基本工資設定!$B$2&gt;$L716,1,0)),1,0)</f>
        <v>0</v>
      </c>
      <c r="Y716" s="19">
        <f>IF(AND($Q716,OR(IF($G716="1.輕度",1,0),IF($G716="2.中度",1,0)),IF($K716="部分工時",1,0),IF($L716&gt;=基本工資設定!$B$2,1,0)),1,0)</f>
        <v>0</v>
      </c>
      <c r="Z716" s="19">
        <f>IF(AND($Q716,OR(IF($G716="1.輕度",1,0),IF($G716="2.中度",1,0)),IF($K716="部分工時",1,0),IF(AND(基本工資設定!$B$2&gt;$L716,$L716&gt;=基本工資設定!$B$3),1,0)),1,0)</f>
        <v>0</v>
      </c>
      <c r="AA716" s="19">
        <f>IF(AND($Q716,OR(IF($G716="1.輕度",1,0),IF($G716="2.中度",1,0)),IF($K716="部分工時",1,0),IF(基本工資設定!$B$3&gt;$L716,1,0)),1,0)</f>
        <v>0</v>
      </c>
    </row>
    <row r="717" spans="1:27" ht="14.25">
      <c r="A717" s="19">
        <f t="shared" si="8"/>
        <v>715</v>
      </c>
      <c r="B717" s="8"/>
      <c r="C717" s="8"/>
      <c r="D717" s="9"/>
      <c r="E717" s="8"/>
      <c r="F717" s="8"/>
      <c r="G717" s="8"/>
      <c r="H717" s="9"/>
      <c r="I717" s="9"/>
      <c r="J717" s="9"/>
      <c r="K717" s="8"/>
      <c r="L717" s="10"/>
      <c r="M717" s="19" t="b">
        <f t="shared" si="6"/>
        <v>0</v>
      </c>
      <c r="N717" s="19">
        <f>IF(AND($M717,IF($H717&lt;=DATE(身障定額檢核總表!$F$7,身障定額檢核總表!$F$8,1),1,0)),1,0)</f>
        <v>0</v>
      </c>
      <c r="O717" s="19">
        <f>IF(AND(ISBLANK($I717),$M717),1,IF($E717="1.公保",
IF($I717&gt;DATE(身障定額檢核總表!$F$7,身障定額檢核總表!$F$8,1),1,0),
IF($I717&gt;=DATE(身障定額檢核總表!$F$7,身障定額檢核總表!$F$8,1),1,0)))</f>
        <v>0</v>
      </c>
      <c r="P717" s="19">
        <f>IF(AND($M717,IF($J717&lt;=DATE(身障定額檢核總表!$F$7,身障定額檢核總表!$F$8,1),1,0)),1,0)</f>
        <v>0</v>
      </c>
      <c r="Q717" s="19">
        <f t="shared" si="7"/>
        <v>0</v>
      </c>
      <c r="R717" s="19">
        <f>IF(AND($Q717,OR(IF($G717="3.重度",1,0),IF($G717="4.極重度",1,0)),IF($K717="全時",1,0),IF($L717&gt;=基本工資設定!$B$2,1,0)),1,0)</f>
        <v>0</v>
      </c>
      <c r="S717" s="19">
        <f>IF(AND($Q717,OR(IF($G717="3.重度",1,0),IF($G717="4.極重度",1,0)),IF($K717="全時",1,0),IF(基本工資設定!$B$2&gt;$L717,1,0)),1,0)</f>
        <v>0</v>
      </c>
      <c r="T717" s="19">
        <f>IF(AND($Q717,OR(IF($G717="3.重度",1,0),IF($G717="4.極重度",1,0)),IF($K717="部分工時",1,0),IF($L717&gt;=基本工資設定!$B$2,1,0)),1,0)</f>
        <v>0</v>
      </c>
      <c r="U717" s="19">
        <f>IF(AND($Q717,OR(IF($G717="3.重度",1,0),IF($G717="4.極重度",1,0)),IF($K717="部分工時",1,0),IF(AND(基本工資設定!$B$2&gt;$L717,$L717&gt;=基本工資設定!$B$3),1,0)),1,0)</f>
        <v>0</v>
      </c>
      <c r="V717" s="19">
        <f>IF(AND($Q717,OR(IF($G717="3.重度",1,0),IF($G717="4.極重度",1,0)),IF($K717="部分工時",1,0),IF(基本工資設定!$B$3&gt;$L717,1,0)),1,0)</f>
        <v>0</v>
      </c>
      <c r="W717" s="19">
        <f>IF(AND($Q717,OR(IF($G717="1.輕度",1,0),IF($G717="2.中度",1,0)),IF($K717="全時",1,0),IF($L717&gt;=基本工資設定!$B$2,1,0)),1,0)</f>
        <v>0</v>
      </c>
      <c r="X717" s="19">
        <f>IF(AND($Q717,OR(IF($G717="1.輕度",1,0),IF($G717="2.中度",1,0)),IF($K717="全時",1,0),IF(基本工資設定!$B$2&gt;$L717,1,0)),1,0)</f>
        <v>0</v>
      </c>
      <c r="Y717" s="19">
        <f>IF(AND($Q717,OR(IF($G717="1.輕度",1,0),IF($G717="2.中度",1,0)),IF($K717="部分工時",1,0),IF($L717&gt;=基本工資設定!$B$2,1,0)),1,0)</f>
        <v>0</v>
      </c>
      <c r="Z717" s="19">
        <f>IF(AND($Q717,OR(IF($G717="1.輕度",1,0),IF($G717="2.中度",1,0)),IF($K717="部分工時",1,0),IF(AND(基本工資設定!$B$2&gt;$L717,$L717&gt;=基本工資設定!$B$3),1,0)),1,0)</f>
        <v>0</v>
      </c>
      <c r="AA717" s="19">
        <f>IF(AND($Q717,OR(IF($G717="1.輕度",1,0),IF($G717="2.中度",1,0)),IF($K717="部分工時",1,0),IF(基本工資設定!$B$3&gt;$L717,1,0)),1,0)</f>
        <v>0</v>
      </c>
    </row>
    <row r="718" spans="1:27" ht="14.25">
      <c r="A718" s="19">
        <f t="shared" si="8"/>
        <v>716</v>
      </c>
      <c r="B718" s="8"/>
      <c r="C718" s="8"/>
      <c r="D718" s="9"/>
      <c r="E718" s="8"/>
      <c r="F718" s="8"/>
      <c r="G718" s="8"/>
      <c r="H718" s="9"/>
      <c r="I718" s="9"/>
      <c r="J718" s="9"/>
      <c r="K718" s="8"/>
      <c r="L718" s="10"/>
      <c r="M718" s="19" t="b">
        <f t="shared" si="6"/>
        <v>0</v>
      </c>
      <c r="N718" s="19">
        <f>IF(AND($M718,IF($H718&lt;=DATE(身障定額檢核總表!$F$7,身障定額檢核總表!$F$8,1),1,0)),1,0)</f>
        <v>0</v>
      </c>
      <c r="O718" s="19">
        <f>IF(AND(ISBLANK($I718),$M718),1,IF($E718="1.公保",
IF($I718&gt;DATE(身障定額檢核總表!$F$7,身障定額檢核總表!$F$8,1),1,0),
IF($I718&gt;=DATE(身障定額檢核總表!$F$7,身障定額檢核總表!$F$8,1),1,0)))</f>
        <v>0</v>
      </c>
      <c r="P718" s="19">
        <f>IF(AND($M718,IF($J718&lt;=DATE(身障定額檢核總表!$F$7,身障定額檢核總表!$F$8,1),1,0)),1,0)</f>
        <v>0</v>
      </c>
      <c r="Q718" s="19">
        <f t="shared" si="7"/>
        <v>0</v>
      </c>
      <c r="R718" s="19">
        <f>IF(AND($Q718,OR(IF($G718="3.重度",1,0),IF($G718="4.極重度",1,0)),IF($K718="全時",1,0),IF($L718&gt;=基本工資設定!$B$2,1,0)),1,0)</f>
        <v>0</v>
      </c>
      <c r="S718" s="19">
        <f>IF(AND($Q718,OR(IF($G718="3.重度",1,0),IF($G718="4.極重度",1,0)),IF($K718="全時",1,0),IF(基本工資設定!$B$2&gt;$L718,1,0)),1,0)</f>
        <v>0</v>
      </c>
      <c r="T718" s="19">
        <f>IF(AND($Q718,OR(IF($G718="3.重度",1,0),IF($G718="4.極重度",1,0)),IF($K718="部分工時",1,0),IF($L718&gt;=基本工資設定!$B$2,1,0)),1,0)</f>
        <v>0</v>
      </c>
      <c r="U718" s="19">
        <f>IF(AND($Q718,OR(IF($G718="3.重度",1,0),IF($G718="4.極重度",1,0)),IF($K718="部分工時",1,0),IF(AND(基本工資設定!$B$2&gt;$L718,$L718&gt;=基本工資設定!$B$3),1,0)),1,0)</f>
        <v>0</v>
      </c>
      <c r="V718" s="19">
        <f>IF(AND($Q718,OR(IF($G718="3.重度",1,0),IF($G718="4.極重度",1,0)),IF($K718="部分工時",1,0),IF(基本工資設定!$B$3&gt;$L718,1,0)),1,0)</f>
        <v>0</v>
      </c>
      <c r="W718" s="19">
        <f>IF(AND($Q718,OR(IF($G718="1.輕度",1,0),IF($G718="2.中度",1,0)),IF($K718="全時",1,0),IF($L718&gt;=基本工資設定!$B$2,1,0)),1,0)</f>
        <v>0</v>
      </c>
      <c r="X718" s="19">
        <f>IF(AND($Q718,OR(IF($G718="1.輕度",1,0),IF($G718="2.中度",1,0)),IF($K718="全時",1,0),IF(基本工資設定!$B$2&gt;$L718,1,0)),1,0)</f>
        <v>0</v>
      </c>
      <c r="Y718" s="19">
        <f>IF(AND($Q718,OR(IF($G718="1.輕度",1,0),IF($G718="2.中度",1,0)),IF($K718="部分工時",1,0),IF($L718&gt;=基本工資設定!$B$2,1,0)),1,0)</f>
        <v>0</v>
      </c>
      <c r="Z718" s="19">
        <f>IF(AND($Q718,OR(IF($G718="1.輕度",1,0),IF($G718="2.中度",1,0)),IF($K718="部分工時",1,0),IF(AND(基本工資設定!$B$2&gt;$L718,$L718&gt;=基本工資設定!$B$3),1,0)),1,0)</f>
        <v>0</v>
      </c>
      <c r="AA718" s="19">
        <f>IF(AND($Q718,OR(IF($G718="1.輕度",1,0),IF($G718="2.中度",1,0)),IF($K718="部分工時",1,0),IF(基本工資設定!$B$3&gt;$L718,1,0)),1,0)</f>
        <v>0</v>
      </c>
    </row>
    <row r="719" spans="1:27" ht="14.25">
      <c r="A719" s="19">
        <f t="shared" si="8"/>
        <v>717</v>
      </c>
      <c r="B719" s="8"/>
      <c r="C719" s="8"/>
      <c r="D719" s="9"/>
      <c r="E719" s="8"/>
      <c r="F719" s="8"/>
      <c r="G719" s="8"/>
      <c r="H719" s="9"/>
      <c r="I719" s="9"/>
      <c r="J719" s="9"/>
      <c r="K719" s="8"/>
      <c r="L719" s="10"/>
      <c r="M719" s="19" t="b">
        <f t="shared" si="6"/>
        <v>0</v>
      </c>
      <c r="N719" s="19">
        <f>IF(AND($M719,IF($H719&lt;=DATE(身障定額檢核總表!$F$7,身障定額檢核總表!$F$8,1),1,0)),1,0)</f>
        <v>0</v>
      </c>
      <c r="O719" s="19">
        <f>IF(AND(ISBLANK($I719),$M719),1,IF($E719="1.公保",
IF($I719&gt;DATE(身障定額檢核總表!$F$7,身障定額檢核總表!$F$8,1),1,0),
IF($I719&gt;=DATE(身障定額檢核總表!$F$7,身障定額檢核總表!$F$8,1),1,0)))</f>
        <v>0</v>
      </c>
      <c r="P719" s="19">
        <f>IF(AND($M719,IF($J719&lt;=DATE(身障定額檢核總表!$F$7,身障定額檢核總表!$F$8,1),1,0)),1,0)</f>
        <v>0</v>
      </c>
      <c r="Q719" s="19">
        <f t="shared" si="7"/>
        <v>0</v>
      </c>
      <c r="R719" s="19">
        <f>IF(AND($Q719,OR(IF($G719="3.重度",1,0),IF($G719="4.極重度",1,0)),IF($K719="全時",1,0),IF($L719&gt;=基本工資設定!$B$2,1,0)),1,0)</f>
        <v>0</v>
      </c>
      <c r="S719" s="19">
        <f>IF(AND($Q719,OR(IF($G719="3.重度",1,0),IF($G719="4.極重度",1,0)),IF($K719="全時",1,0),IF(基本工資設定!$B$2&gt;$L719,1,0)),1,0)</f>
        <v>0</v>
      </c>
      <c r="T719" s="19">
        <f>IF(AND($Q719,OR(IF($G719="3.重度",1,0),IF($G719="4.極重度",1,0)),IF($K719="部分工時",1,0),IF($L719&gt;=基本工資設定!$B$2,1,0)),1,0)</f>
        <v>0</v>
      </c>
      <c r="U719" s="19">
        <f>IF(AND($Q719,OR(IF($G719="3.重度",1,0),IF($G719="4.極重度",1,0)),IF($K719="部分工時",1,0),IF(AND(基本工資設定!$B$2&gt;$L719,$L719&gt;=基本工資設定!$B$3),1,0)),1,0)</f>
        <v>0</v>
      </c>
      <c r="V719" s="19">
        <f>IF(AND($Q719,OR(IF($G719="3.重度",1,0),IF($G719="4.極重度",1,0)),IF($K719="部分工時",1,0),IF(基本工資設定!$B$3&gt;$L719,1,0)),1,0)</f>
        <v>0</v>
      </c>
      <c r="W719" s="19">
        <f>IF(AND($Q719,OR(IF($G719="1.輕度",1,0),IF($G719="2.中度",1,0)),IF($K719="全時",1,0),IF($L719&gt;=基本工資設定!$B$2,1,0)),1,0)</f>
        <v>0</v>
      </c>
      <c r="X719" s="19">
        <f>IF(AND($Q719,OR(IF($G719="1.輕度",1,0),IF($G719="2.中度",1,0)),IF($K719="全時",1,0),IF(基本工資設定!$B$2&gt;$L719,1,0)),1,0)</f>
        <v>0</v>
      </c>
      <c r="Y719" s="19">
        <f>IF(AND($Q719,OR(IF($G719="1.輕度",1,0),IF($G719="2.中度",1,0)),IF($K719="部分工時",1,0),IF($L719&gt;=基本工資設定!$B$2,1,0)),1,0)</f>
        <v>0</v>
      </c>
      <c r="Z719" s="19">
        <f>IF(AND($Q719,OR(IF($G719="1.輕度",1,0),IF($G719="2.中度",1,0)),IF($K719="部分工時",1,0),IF(AND(基本工資設定!$B$2&gt;$L719,$L719&gt;=基本工資設定!$B$3),1,0)),1,0)</f>
        <v>0</v>
      </c>
      <c r="AA719" s="19">
        <f>IF(AND($Q719,OR(IF($G719="1.輕度",1,0),IF($G719="2.中度",1,0)),IF($K719="部分工時",1,0),IF(基本工資設定!$B$3&gt;$L719,1,0)),1,0)</f>
        <v>0</v>
      </c>
    </row>
    <row r="720" spans="1:27" ht="14.25">
      <c r="A720" s="19">
        <f t="shared" si="8"/>
        <v>718</v>
      </c>
      <c r="B720" s="8"/>
      <c r="C720" s="8"/>
      <c r="D720" s="9"/>
      <c r="E720" s="8"/>
      <c r="F720" s="8"/>
      <c r="G720" s="8"/>
      <c r="H720" s="9"/>
      <c r="I720" s="9"/>
      <c r="J720" s="9"/>
      <c r="K720" s="8"/>
      <c r="L720" s="10"/>
      <c r="M720" s="19" t="b">
        <f t="shared" si="6"/>
        <v>0</v>
      </c>
      <c r="N720" s="19">
        <f>IF(AND($M720,IF($H720&lt;=DATE(身障定額檢核總表!$F$7,身障定額檢核總表!$F$8,1),1,0)),1,0)</f>
        <v>0</v>
      </c>
      <c r="O720" s="19">
        <f>IF(AND(ISBLANK($I720),$M720),1,IF($E720="1.公保",
IF($I720&gt;DATE(身障定額檢核總表!$F$7,身障定額檢核總表!$F$8,1),1,0),
IF($I720&gt;=DATE(身障定額檢核總表!$F$7,身障定額檢核總表!$F$8,1),1,0)))</f>
        <v>0</v>
      </c>
      <c r="P720" s="19">
        <f>IF(AND($M720,IF($J720&lt;=DATE(身障定額檢核總表!$F$7,身障定額檢核總表!$F$8,1),1,0)),1,0)</f>
        <v>0</v>
      </c>
      <c r="Q720" s="19">
        <f t="shared" si="7"/>
        <v>0</v>
      </c>
      <c r="R720" s="19">
        <f>IF(AND($Q720,OR(IF($G720="3.重度",1,0),IF($G720="4.極重度",1,0)),IF($K720="全時",1,0),IF($L720&gt;=基本工資設定!$B$2,1,0)),1,0)</f>
        <v>0</v>
      </c>
      <c r="S720" s="19">
        <f>IF(AND($Q720,OR(IF($G720="3.重度",1,0),IF($G720="4.極重度",1,0)),IF($K720="全時",1,0),IF(基本工資設定!$B$2&gt;$L720,1,0)),1,0)</f>
        <v>0</v>
      </c>
      <c r="T720" s="19">
        <f>IF(AND($Q720,OR(IF($G720="3.重度",1,0),IF($G720="4.極重度",1,0)),IF($K720="部分工時",1,0),IF($L720&gt;=基本工資設定!$B$2,1,0)),1,0)</f>
        <v>0</v>
      </c>
      <c r="U720" s="19">
        <f>IF(AND($Q720,OR(IF($G720="3.重度",1,0),IF($G720="4.極重度",1,0)),IF($K720="部分工時",1,0),IF(AND(基本工資設定!$B$2&gt;$L720,$L720&gt;=基本工資設定!$B$3),1,0)),1,0)</f>
        <v>0</v>
      </c>
      <c r="V720" s="19">
        <f>IF(AND($Q720,OR(IF($G720="3.重度",1,0),IF($G720="4.極重度",1,0)),IF($K720="部分工時",1,0),IF(基本工資設定!$B$3&gt;$L720,1,0)),1,0)</f>
        <v>0</v>
      </c>
      <c r="W720" s="19">
        <f>IF(AND($Q720,OR(IF($G720="1.輕度",1,0),IF($G720="2.中度",1,0)),IF($K720="全時",1,0),IF($L720&gt;=基本工資設定!$B$2,1,0)),1,0)</f>
        <v>0</v>
      </c>
      <c r="X720" s="19">
        <f>IF(AND($Q720,OR(IF($G720="1.輕度",1,0),IF($G720="2.中度",1,0)),IF($K720="全時",1,0),IF(基本工資設定!$B$2&gt;$L720,1,0)),1,0)</f>
        <v>0</v>
      </c>
      <c r="Y720" s="19">
        <f>IF(AND($Q720,OR(IF($G720="1.輕度",1,0),IF($G720="2.中度",1,0)),IF($K720="部分工時",1,0),IF($L720&gt;=基本工資設定!$B$2,1,0)),1,0)</f>
        <v>0</v>
      </c>
      <c r="Z720" s="19">
        <f>IF(AND($Q720,OR(IF($G720="1.輕度",1,0),IF($G720="2.中度",1,0)),IF($K720="部分工時",1,0),IF(AND(基本工資設定!$B$2&gt;$L720,$L720&gt;=基本工資設定!$B$3),1,0)),1,0)</f>
        <v>0</v>
      </c>
      <c r="AA720" s="19">
        <f>IF(AND($Q720,OR(IF($G720="1.輕度",1,0),IF($G720="2.中度",1,0)),IF($K720="部分工時",1,0),IF(基本工資設定!$B$3&gt;$L720,1,0)),1,0)</f>
        <v>0</v>
      </c>
    </row>
    <row r="721" spans="1:27" ht="14.25">
      <c r="A721" s="19">
        <f t="shared" si="8"/>
        <v>719</v>
      </c>
      <c r="B721" s="8"/>
      <c r="C721" s="8"/>
      <c r="D721" s="9"/>
      <c r="E721" s="8"/>
      <c r="F721" s="8"/>
      <c r="G721" s="8"/>
      <c r="H721" s="9"/>
      <c r="I721" s="9"/>
      <c r="J721" s="9"/>
      <c r="K721" s="8"/>
      <c r="L721" s="10"/>
      <c r="M721" s="19" t="b">
        <f t="shared" si="6"/>
        <v>0</v>
      </c>
      <c r="N721" s="19">
        <f>IF(AND($M721,IF($H721&lt;=DATE(身障定額檢核總表!$F$7,身障定額檢核總表!$F$8,1),1,0)),1,0)</f>
        <v>0</v>
      </c>
      <c r="O721" s="19">
        <f>IF(AND(ISBLANK($I721),$M721),1,IF($E721="1.公保",
IF($I721&gt;DATE(身障定額檢核總表!$F$7,身障定額檢核總表!$F$8,1),1,0),
IF($I721&gt;=DATE(身障定額檢核總表!$F$7,身障定額檢核總表!$F$8,1),1,0)))</f>
        <v>0</v>
      </c>
      <c r="P721" s="19">
        <f>IF(AND($M721,IF($J721&lt;=DATE(身障定額檢核總表!$F$7,身障定額檢核總表!$F$8,1),1,0)),1,0)</f>
        <v>0</v>
      </c>
      <c r="Q721" s="19">
        <f t="shared" si="7"/>
        <v>0</v>
      </c>
      <c r="R721" s="19">
        <f>IF(AND($Q721,OR(IF($G721="3.重度",1,0),IF($G721="4.極重度",1,0)),IF($K721="全時",1,0),IF($L721&gt;=基本工資設定!$B$2,1,0)),1,0)</f>
        <v>0</v>
      </c>
      <c r="S721" s="19">
        <f>IF(AND($Q721,OR(IF($G721="3.重度",1,0),IF($G721="4.極重度",1,0)),IF($K721="全時",1,0),IF(基本工資設定!$B$2&gt;$L721,1,0)),1,0)</f>
        <v>0</v>
      </c>
      <c r="T721" s="19">
        <f>IF(AND($Q721,OR(IF($G721="3.重度",1,0),IF($G721="4.極重度",1,0)),IF($K721="部分工時",1,0),IF($L721&gt;=基本工資設定!$B$2,1,0)),1,0)</f>
        <v>0</v>
      </c>
      <c r="U721" s="19">
        <f>IF(AND($Q721,OR(IF($G721="3.重度",1,0),IF($G721="4.極重度",1,0)),IF($K721="部分工時",1,0),IF(AND(基本工資設定!$B$2&gt;$L721,$L721&gt;=基本工資設定!$B$3),1,0)),1,0)</f>
        <v>0</v>
      </c>
      <c r="V721" s="19">
        <f>IF(AND($Q721,OR(IF($G721="3.重度",1,0),IF($G721="4.極重度",1,0)),IF($K721="部分工時",1,0),IF(基本工資設定!$B$3&gt;$L721,1,0)),1,0)</f>
        <v>0</v>
      </c>
      <c r="W721" s="19">
        <f>IF(AND($Q721,OR(IF($G721="1.輕度",1,0),IF($G721="2.中度",1,0)),IF($K721="全時",1,0),IF($L721&gt;=基本工資設定!$B$2,1,0)),1,0)</f>
        <v>0</v>
      </c>
      <c r="X721" s="19">
        <f>IF(AND($Q721,OR(IF($G721="1.輕度",1,0),IF($G721="2.中度",1,0)),IF($K721="全時",1,0),IF(基本工資設定!$B$2&gt;$L721,1,0)),1,0)</f>
        <v>0</v>
      </c>
      <c r="Y721" s="19">
        <f>IF(AND($Q721,OR(IF($G721="1.輕度",1,0),IF($G721="2.中度",1,0)),IF($K721="部分工時",1,0),IF($L721&gt;=基本工資設定!$B$2,1,0)),1,0)</f>
        <v>0</v>
      </c>
      <c r="Z721" s="19">
        <f>IF(AND($Q721,OR(IF($G721="1.輕度",1,0),IF($G721="2.中度",1,0)),IF($K721="部分工時",1,0),IF(AND(基本工資設定!$B$2&gt;$L721,$L721&gt;=基本工資設定!$B$3),1,0)),1,0)</f>
        <v>0</v>
      </c>
      <c r="AA721" s="19">
        <f>IF(AND($Q721,OR(IF($G721="1.輕度",1,0),IF($G721="2.中度",1,0)),IF($K721="部分工時",1,0),IF(基本工資設定!$B$3&gt;$L721,1,0)),1,0)</f>
        <v>0</v>
      </c>
    </row>
    <row r="722" spans="1:27" ht="14.25">
      <c r="A722" s="19">
        <f t="shared" si="8"/>
        <v>720</v>
      </c>
      <c r="B722" s="8"/>
      <c r="C722" s="8"/>
      <c r="D722" s="9"/>
      <c r="E722" s="8"/>
      <c r="F722" s="8"/>
      <c r="G722" s="8"/>
      <c r="H722" s="9"/>
      <c r="I722" s="9"/>
      <c r="J722" s="9"/>
      <c r="K722" s="8"/>
      <c r="L722" s="10"/>
      <c r="M722" s="19" t="b">
        <f t="shared" si="6"/>
        <v>0</v>
      </c>
      <c r="N722" s="19">
        <f>IF(AND($M722,IF($H722&lt;=DATE(身障定額檢核總表!$F$7,身障定額檢核總表!$F$8,1),1,0)),1,0)</f>
        <v>0</v>
      </c>
      <c r="O722" s="19">
        <f>IF(AND(ISBLANK($I722),$M722),1,IF($E722="1.公保",
IF($I722&gt;DATE(身障定額檢核總表!$F$7,身障定額檢核總表!$F$8,1),1,0),
IF($I722&gt;=DATE(身障定額檢核總表!$F$7,身障定額檢核總表!$F$8,1),1,0)))</f>
        <v>0</v>
      </c>
      <c r="P722" s="19">
        <f>IF(AND($M722,IF($J722&lt;=DATE(身障定額檢核總表!$F$7,身障定額檢核總表!$F$8,1),1,0)),1,0)</f>
        <v>0</v>
      </c>
      <c r="Q722" s="19">
        <f t="shared" si="7"/>
        <v>0</v>
      </c>
      <c r="R722" s="19">
        <f>IF(AND($Q722,OR(IF($G722="3.重度",1,0),IF($G722="4.極重度",1,0)),IF($K722="全時",1,0),IF($L722&gt;=基本工資設定!$B$2,1,0)),1,0)</f>
        <v>0</v>
      </c>
      <c r="S722" s="19">
        <f>IF(AND($Q722,OR(IF($G722="3.重度",1,0),IF($G722="4.極重度",1,0)),IF($K722="全時",1,0),IF(基本工資設定!$B$2&gt;$L722,1,0)),1,0)</f>
        <v>0</v>
      </c>
      <c r="T722" s="19">
        <f>IF(AND($Q722,OR(IF($G722="3.重度",1,0),IF($G722="4.極重度",1,0)),IF($K722="部分工時",1,0),IF($L722&gt;=基本工資設定!$B$2,1,0)),1,0)</f>
        <v>0</v>
      </c>
      <c r="U722" s="19">
        <f>IF(AND($Q722,OR(IF($G722="3.重度",1,0),IF($G722="4.極重度",1,0)),IF($K722="部分工時",1,0),IF(AND(基本工資設定!$B$2&gt;$L722,$L722&gt;=基本工資設定!$B$3),1,0)),1,0)</f>
        <v>0</v>
      </c>
      <c r="V722" s="19">
        <f>IF(AND($Q722,OR(IF($G722="3.重度",1,0),IF($G722="4.極重度",1,0)),IF($K722="部分工時",1,0),IF(基本工資設定!$B$3&gt;$L722,1,0)),1,0)</f>
        <v>0</v>
      </c>
      <c r="W722" s="19">
        <f>IF(AND($Q722,OR(IF($G722="1.輕度",1,0),IF($G722="2.中度",1,0)),IF($K722="全時",1,0),IF($L722&gt;=基本工資設定!$B$2,1,0)),1,0)</f>
        <v>0</v>
      </c>
      <c r="X722" s="19">
        <f>IF(AND($Q722,OR(IF($G722="1.輕度",1,0),IF($G722="2.中度",1,0)),IF($K722="全時",1,0),IF(基本工資設定!$B$2&gt;$L722,1,0)),1,0)</f>
        <v>0</v>
      </c>
      <c r="Y722" s="19">
        <f>IF(AND($Q722,OR(IF($G722="1.輕度",1,0),IF($G722="2.中度",1,0)),IF($K722="部分工時",1,0),IF($L722&gt;=基本工資設定!$B$2,1,0)),1,0)</f>
        <v>0</v>
      </c>
      <c r="Z722" s="19">
        <f>IF(AND($Q722,OR(IF($G722="1.輕度",1,0),IF($G722="2.中度",1,0)),IF($K722="部分工時",1,0),IF(AND(基本工資設定!$B$2&gt;$L722,$L722&gt;=基本工資設定!$B$3),1,0)),1,0)</f>
        <v>0</v>
      </c>
      <c r="AA722" s="19">
        <f>IF(AND($Q722,OR(IF($G722="1.輕度",1,0),IF($G722="2.中度",1,0)),IF($K722="部分工時",1,0),IF(基本工資設定!$B$3&gt;$L722,1,0)),1,0)</f>
        <v>0</v>
      </c>
    </row>
    <row r="723" spans="1:27" ht="14.25">
      <c r="A723" s="19">
        <f t="shared" si="8"/>
        <v>721</v>
      </c>
      <c r="B723" s="8"/>
      <c r="C723" s="8"/>
      <c r="D723" s="9"/>
      <c r="E723" s="8"/>
      <c r="F723" s="8"/>
      <c r="G723" s="8"/>
      <c r="H723" s="9"/>
      <c r="I723" s="9"/>
      <c r="J723" s="9"/>
      <c r="K723" s="8"/>
      <c r="L723" s="10"/>
      <c r="M723" s="19" t="b">
        <f t="shared" si="6"/>
        <v>0</v>
      </c>
      <c r="N723" s="19">
        <f>IF(AND($M723,IF($H723&lt;=DATE(身障定額檢核總表!$F$7,身障定額檢核總表!$F$8,1),1,0)),1,0)</f>
        <v>0</v>
      </c>
      <c r="O723" s="19">
        <f>IF(AND(ISBLANK($I723),$M723),1,IF($E723="1.公保",
IF($I723&gt;DATE(身障定額檢核總表!$F$7,身障定額檢核總表!$F$8,1),1,0),
IF($I723&gt;=DATE(身障定額檢核總表!$F$7,身障定額檢核總表!$F$8,1),1,0)))</f>
        <v>0</v>
      </c>
      <c r="P723" s="19">
        <f>IF(AND($M723,IF($J723&lt;=DATE(身障定額檢核總表!$F$7,身障定額檢核總表!$F$8,1),1,0)),1,0)</f>
        <v>0</v>
      </c>
      <c r="Q723" s="19">
        <f t="shared" si="7"/>
        <v>0</v>
      </c>
      <c r="R723" s="19">
        <f>IF(AND($Q723,OR(IF($G723="3.重度",1,0),IF($G723="4.極重度",1,0)),IF($K723="全時",1,0),IF($L723&gt;=基本工資設定!$B$2,1,0)),1,0)</f>
        <v>0</v>
      </c>
      <c r="S723" s="19">
        <f>IF(AND($Q723,OR(IF($G723="3.重度",1,0),IF($G723="4.極重度",1,0)),IF($K723="全時",1,0),IF(基本工資設定!$B$2&gt;$L723,1,0)),1,0)</f>
        <v>0</v>
      </c>
      <c r="T723" s="19">
        <f>IF(AND($Q723,OR(IF($G723="3.重度",1,0),IF($G723="4.極重度",1,0)),IF($K723="部分工時",1,0),IF($L723&gt;=基本工資設定!$B$2,1,0)),1,0)</f>
        <v>0</v>
      </c>
      <c r="U723" s="19">
        <f>IF(AND($Q723,OR(IF($G723="3.重度",1,0),IF($G723="4.極重度",1,0)),IF($K723="部分工時",1,0),IF(AND(基本工資設定!$B$2&gt;$L723,$L723&gt;=基本工資設定!$B$3),1,0)),1,0)</f>
        <v>0</v>
      </c>
      <c r="V723" s="19">
        <f>IF(AND($Q723,OR(IF($G723="3.重度",1,0),IF($G723="4.極重度",1,0)),IF($K723="部分工時",1,0),IF(基本工資設定!$B$3&gt;$L723,1,0)),1,0)</f>
        <v>0</v>
      </c>
      <c r="W723" s="19">
        <f>IF(AND($Q723,OR(IF($G723="1.輕度",1,0),IF($G723="2.中度",1,0)),IF($K723="全時",1,0),IF($L723&gt;=基本工資設定!$B$2,1,0)),1,0)</f>
        <v>0</v>
      </c>
      <c r="X723" s="19">
        <f>IF(AND($Q723,OR(IF($G723="1.輕度",1,0),IF($G723="2.中度",1,0)),IF($K723="全時",1,0),IF(基本工資設定!$B$2&gt;$L723,1,0)),1,0)</f>
        <v>0</v>
      </c>
      <c r="Y723" s="19">
        <f>IF(AND($Q723,OR(IF($G723="1.輕度",1,0),IF($G723="2.中度",1,0)),IF($K723="部分工時",1,0),IF($L723&gt;=基本工資設定!$B$2,1,0)),1,0)</f>
        <v>0</v>
      </c>
      <c r="Z723" s="19">
        <f>IF(AND($Q723,OR(IF($G723="1.輕度",1,0),IF($G723="2.中度",1,0)),IF($K723="部分工時",1,0),IF(AND(基本工資設定!$B$2&gt;$L723,$L723&gt;=基本工資設定!$B$3),1,0)),1,0)</f>
        <v>0</v>
      </c>
      <c r="AA723" s="19">
        <f>IF(AND($Q723,OR(IF($G723="1.輕度",1,0),IF($G723="2.中度",1,0)),IF($K723="部分工時",1,0),IF(基本工資設定!$B$3&gt;$L723,1,0)),1,0)</f>
        <v>0</v>
      </c>
    </row>
    <row r="724" spans="1:27" ht="14.25">
      <c r="A724" s="19">
        <f t="shared" si="8"/>
        <v>722</v>
      </c>
      <c r="B724" s="8"/>
      <c r="C724" s="8"/>
      <c r="D724" s="9"/>
      <c r="E724" s="8"/>
      <c r="F724" s="8"/>
      <c r="G724" s="8"/>
      <c r="H724" s="9"/>
      <c r="I724" s="9"/>
      <c r="J724" s="9"/>
      <c r="K724" s="8"/>
      <c r="L724" s="10"/>
      <c r="M724" s="19" t="b">
        <f t="shared" si="6"/>
        <v>0</v>
      </c>
      <c r="N724" s="19">
        <f>IF(AND($M724,IF($H724&lt;=DATE(身障定額檢核總表!$F$7,身障定額檢核總表!$F$8,1),1,0)),1,0)</f>
        <v>0</v>
      </c>
      <c r="O724" s="19">
        <f>IF(AND(ISBLANK($I724),$M724),1,IF($E724="1.公保",
IF($I724&gt;DATE(身障定額檢核總表!$F$7,身障定額檢核總表!$F$8,1),1,0),
IF($I724&gt;=DATE(身障定額檢核總表!$F$7,身障定額檢核總表!$F$8,1),1,0)))</f>
        <v>0</v>
      </c>
      <c r="P724" s="19">
        <f>IF(AND($M724,IF($J724&lt;=DATE(身障定額檢核總表!$F$7,身障定額檢核總表!$F$8,1),1,0)),1,0)</f>
        <v>0</v>
      </c>
      <c r="Q724" s="19">
        <f t="shared" si="7"/>
        <v>0</v>
      </c>
      <c r="R724" s="19">
        <f>IF(AND($Q724,OR(IF($G724="3.重度",1,0),IF($G724="4.極重度",1,0)),IF($K724="全時",1,0),IF($L724&gt;=基本工資設定!$B$2,1,0)),1,0)</f>
        <v>0</v>
      </c>
      <c r="S724" s="19">
        <f>IF(AND($Q724,OR(IF($G724="3.重度",1,0),IF($G724="4.極重度",1,0)),IF($K724="全時",1,0),IF(基本工資設定!$B$2&gt;$L724,1,0)),1,0)</f>
        <v>0</v>
      </c>
      <c r="T724" s="19">
        <f>IF(AND($Q724,OR(IF($G724="3.重度",1,0),IF($G724="4.極重度",1,0)),IF($K724="部分工時",1,0),IF($L724&gt;=基本工資設定!$B$2,1,0)),1,0)</f>
        <v>0</v>
      </c>
      <c r="U724" s="19">
        <f>IF(AND($Q724,OR(IF($G724="3.重度",1,0),IF($G724="4.極重度",1,0)),IF($K724="部分工時",1,0),IF(AND(基本工資設定!$B$2&gt;$L724,$L724&gt;=基本工資設定!$B$3),1,0)),1,0)</f>
        <v>0</v>
      </c>
      <c r="V724" s="19">
        <f>IF(AND($Q724,OR(IF($G724="3.重度",1,0),IF($G724="4.極重度",1,0)),IF($K724="部分工時",1,0),IF(基本工資設定!$B$3&gt;$L724,1,0)),1,0)</f>
        <v>0</v>
      </c>
      <c r="W724" s="19">
        <f>IF(AND($Q724,OR(IF($G724="1.輕度",1,0),IF($G724="2.中度",1,0)),IF($K724="全時",1,0),IF($L724&gt;=基本工資設定!$B$2,1,0)),1,0)</f>
        <v>0</v>
      </c>
      <c r="X724" s="19">
        <f>IF(AND($Q724,OR(IF($G724="1.輕度",1,0),IF($G724="2.中度",1,0)),IF($K724="全時",1,0),IF(基本工資設定!$B$2&gt;$L724,1,0)),1,0)</f>
        <v>0</v>
      </c>
      <c r="Y724" s="19">
        <f>IF(AND($Q724,OR(IF($G724="1.輕度",1,0),IF($G724="2.中度",1,0)),IF($K724="部分工時",1,0),IF($L724&gt;=基本工資設定!$B$2,1,0)),1,0)</f>
        <v>0</v>
      </c>
      <c r="Z724" s="19">
        <f>IF(AND($Q724,OR(IF($G724="1.輕度",1,0),IF($G724="2.中度",1,0)),IF($K724="部分工時",1,0),IF(AND(基本工資設定!$B$2&gt;$L724,$L724&gt;=基本工資設定!$B$3),1,0)),1,0)</f>
        <v>0</v>
      </c>
      <c r="AA724" s="19">
        <f>IF(AND($Q724,OR(IF($G724="1.輕度",1,0),IF($G724="2.中度",1,0)),IF($K724="部分工時",1,0),IF(基本工資設定!$B$3&gt;$L724,1,0)),1,0)</f>
        <v>0</v>
      </c>
    </row>
    <row r="725" spans="1:27" ht="14.25">
      <c r="A725" s="19">
        <f t="shared" si="8"/>
        <v>723</v>
      </c>
      <c r="B725" s="8"/>
      <c r="C725" s="8"/>
      <c r="D725" s="9"/>
      <c r="E725" s="8"/>
      <c r="F725" s="8"/>
      <c r="G725" s="8"/>
      <c r="H725" s="9"/>
      <c r="I725" s="9"/>
      <c r="J725" s="9"/>
      <c r="K725" s="8"/>
      <c r="L725" s="10"/>
      <c r="M725" s="19" t="b">
        <f t="shared" si="6"/>
        <v>0</v>
      </c>
      <c r="N725" s="19">
        <f>IF(AND($M725,IF($H725&lt;=DATE(身障定額檢核總表!$F$7,身障定額檢核總表!$F$8,1),1,0)),1,0)</f>
        <v>0</v>
      </c>
      <c r="O725" s="19">
        <f>IF(AND(ISBLANK($I725),$M725),1,IF($E725="1.公保",
IF($I725&gt;DATE(身障定額檢核總表!$F$7,身障定額檢核總表!$F$8,1),1,0),
IF($I725&gt;=DATE(身障定額檢核總表!$F$7,身障定額檢核總表!$F$8,1),1,0)))</f>
        <v>0</v>
      </c>
      <c r="P725" s="19">
        <f>IF(AND($M725,IF($J725&lt;=DATE(身障定額檢核總表!$F$7,身障定額檢核總表!$F$8,1),1,0)),1,0)</f>
        <v>0</v>
      </c>
      <c r="Q725" s="19">
        <f t="shared" si="7"/>
        <v>0</v>
      </c>
      <c r="R725" s="19">
        <f>IF(AND($Q725,OR(IF($G725="3.重度",1,0),IF($G725="4.極重度",1,0)),IF($K725="全時",1,0),IF($L725&gt;=基本工資設定!$B$2,1,0)),1,0)</f>
        <v>0</v>
      </c>
      <c r="S725" s="19">
        <f>IF(AND($Q725,OR(IF($G725="3.重度",1,0),IF($G725="4.極重度",1,0)),IF($K725="全時",1,0),IF(基本工資設定!$B$2&gt;$L725,1,0)),1,0)</f>
        <v>0</v>
      </c>
      <c r="T725" s="19">
        <f>IF(AND($Q725,OR(IF($G725="3.重度",1,0),IF($G725="4.極重度",1,0)),IF($K725="部分工時",1,0),IF($L725&gt;=基本工資設定!$B$2,1,0)),1,0)</f>
        <v>0</v>
      </c>
      <c r="U725" s="19">
        <f>IF(AND($Q725,OR(IF($G725="3.重度",1,0),IF($G725="4.極重度",1,0)),IF($K725="部分工時",1,0),IF(AND(基本工資設定!$B$2&gt;$L725,$L725&gt;=基本工資設定!$B$3),1,0)),1,0)</f>
        <v>0</v>
      </c>
      <c r="V725" s="19">
        <f>IF(AND($Q725,OR(IF($G725="3.重度",1,0),IF($G725="4.極重度",1,0)),IF($K725="部分工時",1,0),IF(基本工資設定!$B$3&gt;$L725,1,0)),1,0)</f>
        <v>0</v>
      </c>
      <c r="W725" s="19">
        <f>IF(AND($Q725,OR(IF($G725="1.輕度",1,0),IF($G725="2.中度",1,0)),IF($K725="全時",1,0),IF($L725&gt;=基本工資設定!$B$2,1,0)),1,0)</f>
        <v>0</v>
      </c>
      <c r="X725" s="19">
        <f>IF(AND($Q725,OR(IF($G725="1.輕度",1,0),IF($G725="2.中度",1,0)),IF($K725="全時",1,0),IF(基本工資設定!$B$2&gt;$L725,1,0)),1,0)</f>
        <v>0</v>
      </c>
      <c r="Y725" s="19">
        <f>IF(AND($Q725,OR(IF($G725="1.輕度",1,0),IF($G725="2.中度",1,0)),IF($K725="部分工時",1,0),IF($L725&gt;=基本工資設定!$B$2,1,0)),1,0)</f>
        <v>0</v>
      </c>
      <c r="Z725" s="19">
        <f>IF(AND($Q725,OR(IF($G725="1.輕度",1,0),IF($G725="2.中度",1,0)),IF($K725="部分工時",1,0),IF(AND(基本工資設定!$B$2&gt;$L725,$L725&gt;=基本工資設定!$B$3),1,0)),1,0)</f>
        <v>0</v>
      </c>
      <c r="AA725" s="19">
        <f>IF(AND($Q725,OR(IF($G725="1.輕度",1,0),IF($G725="2.中度",1,0)),IF($K725="部分工時",1,0),IF(基本工資設定!$B$3&gt;$L725,1,0)),1,0)</f>
        <v>0</v>
      </c>
    </row>
    <row r="726" spans="1:27" ht="14.25">
      <c r="A726" s="19">
        <f t="shared" si="8"/>
        <v>724</v>
      </c>
      <c r="B726" s="8"/>
      <c r="C726" s="8"/>
      <c r="D726" s="9"/>
      <c r="E726" s="8"/>
      <c r="F726" s="8"/>
      <c r="G726" s="8"/>
      <c r="H726" s="9"/>
      <c r="I726" s="9"/>
      <c r="J726" s="9"/>
      <c r="K726" s="8"/>
      <c r="L726" s="10"/>
      <c r="M726" s="19" t="b">
        <f t="shared" si="6"/>
        <v>0</v>
      </c>
      <c r="N726" s="19">
        <f>IF(AND($M726,IF($H726&lt;=DATE(身障定額檢核總表!$F$7,身障定額檢核總表!$F$8,1),1,0)),1,0)</f>
        <v>0</v>
      </c>
      <c r="O726" s="19">
        <f>IF(AND(ISBLANK($I726),$M726),1,IF($E726="1.公保",
IF($I726&gt;DATE(身障定額檢核總表!$F$7,身障定額檢核總表!$F$8,1),1,0),
IF($I726&gt;=DATE(身障定額檢核總表!$F$7,身障定額檢核總表!$F$8,1),1,0)))</f>
        <v>0</v>
      </c>
      <c r="P726" s="19">
        <f>IF(AND($M726,IF($J726&lt;=DATE(身障定額檢核總表!$F$7,身障定額檢核總表!$F$8,1),1,0)),1,0)</f>
        <v>0</v>
      </c>
      <c r="Q726" s="19">
        <f t="shared" si="7"/>
        <v>0</v>
      </c>
      <c r="R726" s="19">
        <f>IF(AND($Q726,OR(IF($G726="3.重度",1,0),IF($G726="4.極重度",1,0)),IF($K726="全時",1,0),IF($L726&gt;=基本工資設定!$B$2,1,0)),1,0)</f>
        <v>0</v>
      </c>
      <c r="S726" s="19">
        <f>IF(AND($Q726,OR(IF($G726="3.重度",1,0),IF($G726="4.極重度",1,0)),IF($K726="全時",1,0),IF(基本工資設定!$B$2&gt;$L726,1,0)),1,0)</f>
        <v>0</v>
      </c>
      <c r="T726" s="19">
        <f>IF(AND($Q726,OR(IF($G726="3.重度",1,0),IF($G726="4.極重度",1,0)),IF($K726="部分工時",1,0),IF($L726&gt;=基本工資設定!$B$2,1,0)),1,0)</f>
        <v>0</v>
      </c>
      <c r="U726" s="19">
        <f>IF(AND($Q726,OR(IF($G726="3.重度",1,0),IF($G726="4.極重度",1,0)),IF($K726="部分工時",1,0),IF(AND(基本工資設定!$B$2&gt;$L726,$L726&gt;=基本工資設定!$B$3),1,0)),1,0)</f>
        <v>0</v>
      </c>
      <c r="V726" s="19">
        <f>IF(AND($Q726,OR(IF($G726="3.重度",1,0),IF($G726="4.極重度",1,0)),IF($K726="部分工時",1,0),IF(基本工資設定!$B$3&gt;$L726,1,0)),1,0)</f>
        <v>0</v>
      </c>
      <c r="W726" s="19">
        <f>IF(AND($Q726,OR(IF($G726="1.輕度",1,0),IF($G726="2.中度",1,0)),IF($K726="全時",1,0),IF($L726&gt;=基本工資設定!$B$2,1,0)),1,0)</f>
        <v>0</v>
      </c>
      <c r="X726" s="19">
        <f>IF(AND($Q726,OR(IF($G726="1.輕度",1,0),IF($G726="2.中度",1,0)),IF($K726="全時",1,0),IF(基本工資設定!$B$2&gt;$L726,1,0)),1,0)</f>
        <v>0</v>
      </c>
      <c r="Y726" s="19">
        <f>IF(AND($Q726,OR(IF($G726="1.輕度",1,0),IF($G726="2.中度",1,0)),IF($K726="部分工時",1,0),IF($L726&gt;=基本工資設定!$B$2,1,0)),1,0)</f>
        <v>0</v>
      </c>
      <c r="Z726" s="19">
        <f>IF(AND($Q726,OR(IF($G726="1.輕度",1,0),IF($G726="2.中度",1,0)),IF($K726="部分工時",1,0),IF(AND(基本工資設定!$B$2&gt;$L726,$L726&gt;=基本工資設定!$B$3),1,0)),1,0)</f>
        <v>0</v>
      </c>
      <c r="AA726" s="19">
        <f>IF(AND($Q726,OR(IF($G726="1.輕度",1,0),IF($G726="2.中度",1,0)),IF($K726="部分工時",1,0),IF(基本工資設定!$B$3&gt;$L726,1,0)),1,0)</f>
        <v>0</v>
      </c>
    </row>
    <row r="727" spans="1:27" ht="14.25">
      <c r="A727" s="19">
        <f t="shared" si="8"/>
        <v>725</v>
      </c>
      <c r="B727" s="8"/>
      <c r="C727" s="8"/>
      <c r="D727" s="9"/>
      <c r="E727" s="8"/>
      <c r="F727" s="8"/>
      <c r="G727" s="8"/>
      <c r="H727" s="9"/>
      <c r="I727" s="9"/>
      <c r="J727" s="9"/>
      <c r="K727" s="8"/>
      <c r="L727" s="10"/>
      <c r="M727" s="19" t="b">
        <f t="shared" si="6"/>
        <v>0</v>
      </c>
      <c r="N727" s="19">
        <f>IF(AND($M727,IF($H727&lt;=DATE(身障定額檢核總表!$F$7,身障定額檢核總表!$F$8,1),1,0)),1,0)</f>
        <v>0</v>
      </c>
      <c r="O727" s="19">
        <f>IF(AND(ISBLANK($I727),$M727),1,IF($E727="1.公保",
IF($I727&gt;DATE(身障定額檢核總表!$F$7,身障定額檢核總表!$F$8,1),1,0),
IF($I727&gt;=DATE(身障定額檢核總表!$F$7,身障定額檢核總表!$F$8,1),1,0)))</f>
        <v>0</v>
      </c>
      <c r="P727" s="19">
        <f>IF(AND($M727,IF($J727&lt;=DATE(身障定額檢核總表!$F$7,身障定額檢核總表!$F$8,1),1,0)),1,0)</f>
        <v>0</v>
      </c>
      <c r="Q727" s="19">
        <f t="shared" si="7"/>
        <v>0</v>
      </c>
      <c r="R727" s="19">
        <f>IF(AND($Q727,OR(IF($G727="3.重度",1,0),IF($G727="4.極重度",1,0)),IF($K727="全時",1,0),IF($L727&gt;=基本工資設定!$B$2,1,0)),1,0)</f>
        <v>0</v>
      </c>
      <c r="S727" s="19">
        <f>IF(AND($Q727,OR(IF($G727="3.重度",1,0),IF($G727="4.極重度",1,0)),IF($K727="全時",1,0),IF(基本工資設定!$B$2&gt;$L727,1,0)),1,0)</f>
        <v>0</v>
      </c>
      <c r="T727" s="19">
        <f>IF(AND($Q727,OR(IF($G727="3.重度",1,0),IF($G727="4.極重度",1,0)),IF($K727="部分工時",1,0),IF($L727&gt;=基本工資設定!$B$2,1,0)),1,0)</f>
        <v>0</v>
      </c>
      <c r="U727" s="19">
        <f>IF(AND($Q727,OR(IF($G727="3.重度",1,0),IF($G727="4.極重度",1,0)),IF($K727="部分工時",1,0),IF(AND(基本工資設定!$B$2&gt;$L727,$L727&gt;=基本工資設定!$B$3),1,0)),1,0)</f>
        <v>0</v>
      </c>
      <c r="V727" s="19">
        <f>IF(AND($Q727,OR(IF($G727="3.重度",1,0),IF($G727="4.極重度",1,0)),IF($K727="部分工時",1,0),IF(基本工資設定!$B$3&gt;$L727,1,0)),1,0)</f>
        <v>0</v>
      </c>
      <c r="W727" s="19">
        <f>IF(AND($Q727,OR(IF($G727="1.輕度",1,0),IF($G727="2.中度",1,0)),IF($K727="全時",1,0),IF($L727&gt;=基本工資設定!$B$2,1,0)),1,0)</f>
        <v>0</v>
      </c>
      <c r="X727" s="19">
        <f>IF(AND($Q727,OR(IF($G727="1.輕度",1,0),IF($G727="2.中度",1,0)),IF($K727="全時",1,0),IF(基本工資設定!$B$2&gt;$L727,1,0)),1,0)</f>
        <v>0</v>
      </c>
      <c r="Y727" s="19">
        <f>IF(AND($Q727,OR(IF($G727="1.輕度",1,0),IF($G727="2.中度",1,0)),IF($K727="部分工時",1,0),IF($L727&gt;=基本工資設定!$B$2,1,0)),1,0)</f>
        <v>0</v>
      </c>
      <c r="Z727" s="19">
        <f>IF(AND($Q727,OR(IF($G727="1.輕度",1,0),IF($G727="2.中度",1,0)),IF($K727="部分工時",1,0),IF(AND(基本工資設定!$B$2&gt;$L727,$L727&gt;=基本工資設定!$B$3),1,0)),1,0)</f>
        <v>0</v>
      </c>
      <c r="AA727" s="19">
        <f>IF(AND($Q727,OR(IF($G727="1.輕度",1,0),IF($G727="2.中度",1,0)),IF($K727="部分工時",1,0),IF(基本工資設定!$B$3&gt;$L727,1,0)),1,0)</f>
        <v>0</v>
      </c>
    </row>
    <row r="728" spans="1:27" ht="14.25">
      <c r="A728" s="19">
        <f t="shared" si="8"/>
        <v>726</v>
      </c>
      <c r="B728" s="8"/>
      <c r="C728" s="8"/>
      <c r="D728" s="9"/>
      <c r="E728" s="8"/>
      <c r="F728" s="8"/>
      <c r="G728" s="8"/>
      <c r="H728" s="9"/>
      <c r="I728" s="9"/>
      <c r="J728" s="9"/>
      <c r="K728" s="8"/>
      <c r="L728" s="10"/>
      <c r="M728" s="19" t="b">
        <f t="shared" si="6"/>
        <v>0</v>
      </c>
      <c r="N728" s="19">
        <f>IF(AND($M728,IF($H728&lt;=DATE(身障定額檢核總表!$F$7,身障定額檢核總表!$F$8,1),1,0)),1,0)</f>
        <v>0</v>
      </c>
      <c r="O728" s="19">
        <f>IF(AND(ISBLANK($I728),$M728),1,IF($E728="1.公保",
IF($I728&gt;DATE(身障定額檢核總表!$F$7,身障定額檢核總表!$F$8,1),1,0),
IF($I728&gt;=DATE(身障定額檢核總表!$F$7,身障定額檢核總表!$F$8,1),1,0)))</f>
        <v>0</v>
      </c>
      <c r="P728" s="19">
        <f>IF(AND($M728,IF($J728&lt;=DATE(身障定額檢核總表!$F$7,身障定額檢核總表!$F$8,1),1,0)),1,0)</f>
        <v>0</v>
      </c>
      <c r="Q728" s="19">
        <f t="shared" si="7"/>
        <v>0</v>
      </c>
      <c r="R728" s="19">
        <f>IF(AND($Q728,OR(IF($G728="3.重度",1,0),IF($G728="4.極重度",1,0)),IF($K728="全時",1,0),IF($L728&gt;=基本工資設定!$B$2,1,0)),1,0)</f>
        <v>0</v>
      </c>
      <c r="S728" s="19">
        <f>IF(AND($Q728,OR(IF($G728="3.重度",1,0),IF($G728="4.極重度",1,0)),IF($K728="全時",1,0),IF(基本工資設定!$B$2&gt;$L728,1,0)),1,0)</f>
        <v>0</v>
      </c>
      <c r="T728" s="19">
        <f>IF(AND($Q728,OR(IF($G728="3.重度",1,0),IF($G728="4.極重度",1,0)),IF($K728="部分工時",1,0),IF($L728&gt;=基本工資設定!$B$2,1,0)),1,0)</f>
        <v>0</v>
      </c>
      <c r="U728" s="19">
        <f>IF(AND($Q728,OR(IF($G728="3.重度",1,0),IF($G728="4.極重度",1,0)),IF($K728="部分工時",1,0),IF(AND(基本工資設定!$B$2&gt;$L728,$L728&gt;=基本工資設定!$B$3),1,0)),1,0)</f>
        <v>0</v>
      </c>
      <c r="V728" s="19">
        <f>IF(AND($Q728,OR(IF($G728="3.重度",1,0),IF($G728="4.極重度",1,0)),IF($K728="部分工時",1,0),IF(基本工資設定!$B$3&gt;$L728,1,0)),1,0)</f>
        <v>0</v>
      </c>
      <c r="W728" s="19">
        <f>IF(AND($Q728,OR(IF($G728="1.輕度",1,0),IF($G728="2.中度",1,0)),IF($K728="全時",1,0),IF($L728&gt;=基本工資設定!$B$2,1,0)),1,0)</f>
        <v>0</v>
      </c>
      <c r="X728" s="19">
        <f>IF(AND($Q728,OR(IF($G728="1.輕度",1,0),IF($G728="2.中度",1,0)),IF($K728="全時",1,0),IF(基本工資設定!$B$2&gt;$L728,1,0)),1,0)</f>
        <v>0</v>
      </c>
      <c r="Y728" s="19">
        <f>IF(AND($Q728,OR(IF($G728="1.輕度",1,0),IF($G728="2.中度",1,0)),IF($K728="部分工時",1,0),IF($L728&gt;=基本工資設定!$B$2,1,0)),1,0)</f>
        <v>0</v>
      </c>
      <c r="Z728" s="19">
        <f>IF(AND($Q728,OR(IF($G728="1.輕度",1,0),IF($G728="2.中度",1,0)),IF($K728="部分工時",1,0),IF(AND(基本工資設定!$B$2&gt;$L728,$L728&gt;=基本工資設定!$B$3),1,0)),1,0)</f>
        <v>0</v>
      </c>
      <c r="AA728" s="19">
        <f>IF(AND($Q728,OR(IF($G728="1.輕度",1,0),IF($G728="2.中度",1,0)),IF($K728="部分工時",1,0),IF(基本工資設定!$B$3&gt;$L728,1,0)),1,0)</f>
        <v>0</v>
      </c>
    </row>
    <row r="729" spans="1:27" ht="14.25">
      <c r="A729" s="19">
        <f t="shared" si="8"/>
        <v>727</v>
      </c>
      <c r="B729" s="8"/>
      <c r="C729" s="8"/>
      <c r="D729" s="9"/>
      <c r="E729" s="8"/>
      <c r="F729" s="8"/>
      <c r="G729" s="8"/>
      <c r="H729" s="9"/>
      <c r="I729" s="9"/>
      <c r="J729" s="9"/>
      <c r="K729" s="8"/>
      <c r="L729" s="10"/>
      <c r="M729" s="19" t="b">
        <f t="shared" si="6"/>
        <v>0</v>
      </c>
      <c r="N729" s="19">
        <f>IF(AND($M729,IF($H729&lt;=DATE(身障定額檢核總表!$F$7,身障定額檢核總表!$F$8,1),1,0)),1,0)</f>
        <v>0</v>
      </c>
      <c r="O729" s="19">
        <f>IF(AND(ISBLANK($I729),$M729),1,IF($E729="1.公保",
IF($I729&gt;DATE(身障定額檢核總表!$F$7,身障定額檢核總表!$F$8,1),1,0),
IF($I729&gt;=DATE(身障定額檢核總表!$F$7,身障定額檢核總表!$F$8,1),1,0)))</f>
        <v>0</v>
      </c>
      <c r="P729" s="19">
        <f>IF(AND($M729,IF($J729&lt;=DATE(身障定額檢核總表!$F$7,身障定額檢核總表!$F$8,1),1,0)),1,0)</f>
        <v>0</v>
      </c>
      <c r="Q729" s="19">
        <f t="shared" si="7"/>
        <v>0</v>
      </c>
      <c r="R729" s="19">
        <f>IF(AND($Q729,OR(IF($G729="3.重度",1,0),IF($G729="4.極重度",1,0)),IF($K729="全時",1,0),IF($L729&gt;=基本工資設定!$B$2,1,0)),1,0)</f>
        <v>0</v>
      </c>
      <c r="S729" s="19">
        <f>IF(AND($Q729,OR(IF($G729="3.重度",1,0),IF($G729="4.極重度",1,0)),IF($K729="全時",1,0),IF(基本工資設定!$B$2&gt;$L729,1,0)),1,0)</f>
        <v>0</v>
      </c>
      <c r="T729" s="19">
        <f>IF(AND($Q729,OR(IF($G729="3.重度",1,0),IF($G729="4.極重度",1,0)),IF($K729="部分工時",1,0),IF($L729&gt;=基本工資設定!$B$2,1,0)),1,0)</f>
        <v>0</v>
      </c>
      <c r="U729" s="19">
        <f>IF(AND($Q729,OR(IF($G729="3.重度",1,0),IF($G729="4.極重度",1,0)),IF($K729="部分工時",1,0),IF(AND(基本工資設定!$B$2&gt;$L729,$L729&gt;=基本工資設定!$B$3),1,0)),1,0)</f>
        <v>0</v>
      </c>
      <c r="V729" s="19">
        <f>IF(AND($Q729,OR(IF($G729="3.重度",1,0),IF($G729="4.極重度",1,0)),IF($K729="部分工時",1,0),IF(基本工資設定!$B$3&gt;$L729,1,0)),1,0)</f>
        <v>0</v>
      </c>
      <c r="W729" s="19">
        <f>IF(AND($Q729,OR(IF($G729="1.輕度",1,0),IF($G729="2.中度",1,0)),IF($K729="全時",1,0),IF($L729&gt;=基本工資設定!$B$2,1,0)),1,0)</f>
        <v>0</v>
      </c>
      <c r="X729" s="19">
        <f>IF(AND($Q729,OR(IF($G729="1.輕度",1,0),IF($G729="2.中度",1,0)),IF($K729="全時",1,0),IF(基本工資設定!$B$2&gt;$L729,1,0)),1,0)</f>
        <v>0</v>
      </c>
      <c r="Y729" s="19">
        <f>IF(AND($Q729,OR(IF($G729="1.輕度",1,0),IF($G729="2.中度",1,0)),IF($K729="部分工時",1,0),IF($L729&gt;=基本工資設定!$B$2,1,0)),1,0)</f>
        <v>0</v>
      </c>
      <c r="Z729" s="19">
        <f>IF(AND($Q729,OR(IF($G729="1.輕度",1,0),IF($G729="2.中度",1,0)),IF($K729="部分工時",1,0),IF(AND(基本工資設定!$B$2&gt;$L729,$L729&gt;=基本工資設定!$B$3),1,0)),1,0)</f>
        <v>0</v>
      </c>
      <c r="AA729" s="19">
        <f>IF(AND($Q729,OR(IF($G729="1.輕度",1,0),IF($G729="2.中度",1,0)),IF($K729="部分工時",1,0),IF(基本工資設定!$B$3&gt;$L729,1,0)),1,0)</f>
        <v>0</v>
      </c>
    </row>
    <row r="730" spans="1:27" ht="14.25">
      <c r="A730" s="19">
        <f t="shared" si="8"/>
        <v>728</v>
      </c>
      <c r="B730" s="8"/>
      <c r="C730" s="8"/>
      <c r="D730" s="9"/>
      <c r="E730" s="8"/>
      <c r="F730" s="8"/>
      <c r="G730" s="8"/>
      <c r="H730" s="9"/>
      <c r="I730" s="9"/>
      <c r="J730" s="9"/>
      <c r="K730" s="8"/>
      <c r="L730" s="10"/>
      <c r="M730" s="19" t="b">
        <f t="shared" si="6"/>
        <v>0</v>
      </c>
      <c r="N730" s="19">
        <f>IF(AND($M730,IF($H730&lt;=DATE(身障定額檢核總表!$F$7,身障定額檢核總表!$F$8,1),1,0)),1,0)</f>
        <v>0</v>
      </c>
      <c r="O730" s="19">
        <f>IF(AND(ISBLANK($I730),$M730),1,IF($E730="1.公保",
IF($I730&gt;DATE(身障定額檢核總表!$F$7,身障定額檢核總表!$F$8,1),1,0),
IF($I730&gt;=DATE(身障定額檢核總表!$F$7,身障定額檢核總表!$F$8,1),1,0)))</f>
        <v>0</v>
      </c>
      <c r="P730" s="19">
        <f>IF(AND($M730,IF($J730&lt;=DATE(身障定額檢核總表!$F$7,身障定額檢核總表!$F$8,1),1,0)),1,0)</f>
        <v>0</v>
      </c>
      <c r="Q730" s="19">
        <f t="shared" si="7"/>
        <v>0</v>
      </c>
      <c r="R730" s="19">
        <f>IF(AND($Q730,OR(IF($G730="3.重度",1,0),IF($G730="4.極重度",1,0)),IF($K730="全時",1,0),IF($L730&gt;=基本工資設定!$B$2,1,0)),1,0)</f>
        <v>0</v>
      </c>
      <c r="S730" s="19">
        <f>IF(AND($Q730,OR(IF($G730="3.重度",1,0),IF($G730="4.極重度",1,0)),IF($K730="全時",1,0),IF(基本工資設定!$B$2&gt;$L730,1,0)),1,0)</f>
        <v>0</v>
      </c>
      <c r="T730" s="19">
        <f>IF(AND($Q730,OR(IF($G730="3.重度",1,0),IF($G730="4.極重度",1,0)),IF($K730="部分工時",1,0),IF($L730&gt;=基本工資設定!$B$2,1,0)),1,0)</f>
        <v>0</v>
      </c>
      <c r="U730" s="19">
        <f>IF(AND($Q730,OR(IF($G730="3.重度",1,0),IF($G730="4.極重度",1,0)),IF($K730="部分工時",1,0),IF(AND(基本工資設定!$B$2&gt;$L730,$L730&gt;=基本工資設定!$B$3),1,0)),1,0)</f>
        <v>0</v>
      </c>
      <c r="V730" s="19">
        <f>IF(AND($Q730,OR(IF($G730="3.重度",1,0),IF($G730="4.極重度",1,0)),IF($K730="部分工時",1,0),IF(基本工資設定!$B$3&gt;$L730,1,0)),1,0)</f>
        <v>0</v>
      </c>
      <c r="W730" s="19">
        <f>IF(AND($Q730,OR(IF($G730="1.輕度",1,0),IF($G730="2.中度",1,0)),IF($K730="全時",1,0),IF($L730&gt;=基本工資設定!$B$2,1,0)),1,0)</f>
        <v>0</v>
      </c>
      <c r="X730" s="19">
        <f>IF(AND($Q730,OR(IF($G730="1.輕度",1,0),IF($G730="2.中度",1,0)),IF($K730="全時",1,0),IF(基本工資設定!$B$2&gt;$L730,1,0)),1,0)</f>
        <v>0</v>
      </c>
      <c r="Y730" s="19">
        <f>IF(AND($Q730,OR(IF($G730="1.輕度",1,0),IF($G730="2.中度",1,0)),IF($K730="部分工時",1,0),IF($L730&gt;=基本工資設定!$B$2,1,0)),1,0)</f>
        <v>0</v>
      </c>
      <c r="Z730" s="19">
        <f>IF(AND($Q730,OR(IF($G730="1.輕度",1,0),IF($G730="2.中度",1,0)),IF($K730="部分工時",1,0),IF(AND(基本工資設定!$B$2&gt;$L730,$L730&gt;=基本工資設定!$B$3),1,0)),1,0)</f>
        <v>0</v>
      </c>
      <c r="AA730" s="19">
        <f>IF(AND($Q730,OR(IF($G730="1.輕度",1,0),IF($G730="2.中度",1,0)),IF($K730="部分工時",1,0),IF(基本工資設定!$B$3&gt;$L730,1,0)),1,0)</f>
        <v>0</v>
      </c>
    </row>
    <row r="731" spans="1:27" ht="14.25">
      <c r="A731" s="19">
        <f t="shared" si="8"/>
        <v>729</v>
      </c>
      <c r="B731" s="8"/>
      <c r="C731" s="8"/>
      <c r="D731" s="9"/>
      <c r="E731" s="8"/>
      <c r="F731" s="8"/>
      <c r="G731" s="8"/>
      <c r="H731" s="9"/>
      <c r="I731" s="9"/>
      <c r="J731" s="9"/>
      <c r="K731" s="8"/>
      <c r="L731" s="10"/>
      <c r="M731" s="19" t="b">
        <f t="shared" si="6"/>
        <v>0</v>
      </c>
      <c r="N731" s="19">
        <f>IF(AND($M731,IF($H731&lt;=DATE(身障定額檢核總表!$F$7,身障定額檢核總表!$F$8,1),1,0)),1,0)</f>
        <v>0</v>
      </c>
      <c r="O731" s="19">
        <f>IF(AND(ISBLANK($I731),$M731),1,IF($E731="1.公保",
IF($I731&gt;DATE(身障定額檢核總表!$F$7,身障定額檢核總表!$F$8,1),1,0),
IF($I731&gt;=DATE(身障定額檢核總表!$F$7,身障定額檢核總表!$F$8,1),1,0)))</f>
        <v>0</v>
      </c>
      <c r="P731" s="19">
        <f>IF(AND($M731,IF($J731&lt;=DATE(身障定額檢核總表!$F$7,身障定額檢核總表!$F$8,1),1,0)),1,0)</f>
        <v>0</v>
      </c>
      <c r="Q731" s="19">
        <f t="shared" si="7"/>
        <v>0</v>
      </c>
      <c r="R731" s="19">
        <f>IF(AND($Q731,OR(IF($G731="3.重度",1,0),IF($G731="4.極重度",1,0)),IF($K731="全時",1,0),IF($L731&gt;=基本工資設定!$B$2,1,0)),1,0)</f>
        <v>0</v>
      </c>
      <c r="S731" s="19">
        <f>IF(AND($Q731,OR(IF($G731="3.重度",1,0),IF($G731="4.極重度",1,0)),IF($K731="全時",1,0),IF(基本工資設定!$B$2&gt;$L731,1,0)),1,0)</f>
        <v>0</v>
      </c>
      <c r="T731" s="19">
        <f>IF(AND($Q731,OR(IF($G731="3.重度",1,0),IF($G731="4.極重度",1,0)),IF($K731="部分工時",1,0),IF($L731&gt;=基本工資設定!$B$2,1,0)),1,0)</f>
        <v>0</v>
      </c>
      <c r="U731" s="19">
        <f>IF(AND($Q731,OR(IF($G731="3.重度",1,0),IF($G731="4.極重度",1,0)),IF($K731="部分工時",1,0),IF(AND(基本工資設定!$B$2&gt;$L731,$L731&gt;=基本工資設定!$B$3),1,0)),1,0)</f>
        <v>0</v>
      </c>
      <c r="V731" s="19">
        <f>IF(AND($Q731,OR(IF($G731="3.重度",1,0),IF($G731="4.極重度",1,0)),IF($K731="部分工時",1,0),IF(基本工資設定!$B$3&gt;$L731,1,0)),1,0)</f>
        <v>0</v>
      </c>
      <c r="W731" s="19">
        <f>IF(AND($Q731,OR(IF($G731="1.輕度",1,0),IF($G731="2.中度",1,0)),IF($K731="全時",1,0),IF($L731&gt;=基本工資設定!$B$2,1,0)),1,0)</f>
        <v>0</v>
      </c>
      <c r="X731" s="19">
        <f>IF(AND($Q731,OR(IF($G731="1.輕度",1,0),IF($G731="2.中度",1,0)),IF($K731="全時",1,0),IF(基本工資設定!$B$2&gt;$L731,1,0)),1,0)</f>
        <v>0</v>
      </c>
      <c r="Y731" s="19">
        <f>IF(AND($Q731,OR(IF($G731="1.輕度",1,0),IF($G731="2.中度",1,0)),IF($K731="部分工時",1,0),IF($L731&gt;=基本工資設定!$B$2,1,0)),1,0)</f>
        <v>0</v>
      </c>
      <c r="Z731" s="19">
        <f>IF(AND($Q731,OR(IF($G731="1.輕度",1,0),IF($G731="2.中度",1,0)),IF($K731="部分工時",1,0),IF(AND(基本工資設定!$B$2&gt;$L731,$L731&gt;=基本工資設定!$B$3),1,0)),1,0)</f>
        <v>0</v>
      </c>
      <c r="AA731" s="19">
        <f>IF(AND($Q731,OR(IF($G731="1.輕度",1,0),IF($G731="2.中度",1,0)),IF($K731="部分工時",1,0),IF(基本工資設定!$B$3&gt;$L731,1,0)),1,0)</f>
        <v>0</v>
      </c>
    </row>
    <row r="732" spans="1:27" ht="14.25">
      <c r="A732" s="19">
        <f t="shared" si="8"/>
        <v>730</v>
      </c>
      <c r="B732" s="8"/>
      <c r="C732" s="8"/>
      <c r="D732" s="9"/>
      <c r="E732" s="8"/>
      <c r="F732" s="8"/>
      <c r="G732" s="8"/>
      <c r="H732" s="9"/>
      <c r="I732" s="9"/>
      <c r="J732" s="9"/>
      <c r="K732" s="8"/>
      <c r="L732" s="10"/>
      <c r="M732" s="19" t="b">
        <f t="shared" si="6"/>
        <v>0</v>
      </c>
      <c r="N732" s="19">
        <f>IF(AND($M732,IF($H732&lt;=DATE(身障定額檢核總表!$F$7,身障定額檢核總表!$F$8,1),1,0)),1,0)</f>
        <v>0</v>
      </c>
      <c r="O732" s="19">
        <f>IF(AND(ISBLANK($I732),$M732),1,IF($E732="1.公保",
IF($I732&gt;DATE(身障定額檢核總表!$F$7,身障定額檢核總表!$F$8,1),1,0),
IF($I732&gt;=DATE(身障定額檢核總表!$F$7,身障定額檢核總表!$F$8,1),1,0)))</f>
        <v>0</v>
      </c>
      <c r="P732" s="19">
        <f>IF(AND($M732,IF($J732&lt;=DATE(身障定額檢核總表!$F$7,身障定額檢核總表!$F$8,1),1,0)),1,0)</f>
        <v>0</v>
      </c>
      <c r="Q732" s="19">
        <f t="shared" si="7"/>
        <v>0</v>
      </c>
      <c r="R732" s="19">
        <f>IF(AND($Q732,OR(IF($G732="3.重度",1,0),IF($G732="4.極重度",1,0)),IF($K732="全時",1,0),IF($L732&gt;=基本工資設定!$B$2,1,0)),1,0)</f>
        <v>0</v>
      </c>
      <c r="S732" s="19">
        <f>IF(AND($Q732,OR(IF($G732="3.重度",1,0),IF($G732="4.極重度",1,0)),IF($K732="全時",1,0),IF(基本工資設定!$B$2&gt;$L732,1,0)),1,0)</f>
        <v>0</v>
      </c>
      <c r="T732" s="19">
        <f>IF(AND($Q732,OR(IF($G732="3.重度",1,0),IF($G732="4.極重度",1,0)),IF($K732="部分工時",1,0),IF($L732&gt;=基本工資設定!$B$2,1,0)),1,0)</f>
        <v>0</v>
      </c>
      <c r="U732" s="19">
        <f>IF(AND($Q732,OR(IF($G732="3.重度",1,0),IF($G732="4.極重度",1,0)),IF($K732="部分工時",1,0),IF(AND(基本工資設定!$B$2&gt;$L732,$L732&gt;=基本工資設定!$B$3),1,0)),1,0)</f>
        <v>0</v>
      </c>
      <c r="V732" s="19">
        <f>IF(AND($Q732,OR(IF($G732="3.重度",1,0),IF($G732="4.極重度",1,0)),IF($K732="部分工時",1,0),IF(基本工資設定!$B$3&gt;$L732,1,0)),1,0)</f>
        <v>0</v>
      </c>
      <c r="W732" s="19">
        <f>IF(AND($Q732,OR(IF($G732="1.輕度",1,0),IF($G732="2.中度",1,0)),IF($K732="全時",1,0),IF($L732&gt;=基本工資設定!$B$2,1,0)),1,0)</f>
        <v>0</v>
      </c>
      <c r="X732" s="19">
        <f>IF(AND($Q732,OR(IF($G732="1.輕度",1,0),IF($G732="2.中度",1,0)),IF($K732="全時",1,0),IF(基本工資設定!$B$2&gt;$L732,1,0)),1,0)</f>
        <v>0</v>
      </c>
      <c r="Y732" s="19">
        <f>IF(AND($Q732,OR(IF($G732="1.輕度",1,0),IF($G732="2.中度",1,0)),IF($K732="部分工時",1,0),IF($L732&gt;=基本工資設定!$B$2,1,0)),1,0)</f>
        <v>0</v>
      </c>
      <c r="Z732" s="19">
        <f>IF(AND($Q732,OR(IF($G732="1.輕度",1,0),IF($G732="2.中度",1,0)),IF($K732="部分工時",1,0),IF(AND(基本工資設定!$B$2&gt;$L732,$L732&gt;=基本工資設定!$B$3),1,0)),1,0)</f>
        <v>0</v>
      </c>
      <c r="AA732" s="19">
        <f>IF(AND($Q732,OR(IF($G732="1.輕度",1,0),IF($G732="2.中度",1,0)),IF($K732="部分工時",1,0),IF(基本工資設定!$B$3&gt;$L732,1,0)),1,0)</f>
        <v>0</v>
      </c>
    </row>
    <row r="733" spans="1:27" ht="14.25">
      <c r="A733" s="19">
        <f t="shared" si="8"/>
        <v>731</v>
      </c>
      <c r="B733" s="8"/>
      <c r="C733" s="8"/>
      <c r="D733" s="9"/>
      <c r="E733" s="8"/>
      <c r="F733" s="8"/>
      <c r="G733" s="8"/>
      <c r="H733" s="9"/>
      <c r="I733" s="9"/>
      <c r="J733" s="9"/>
      <c r="K733" s="8"/>
      <c r="L733" s="10"/>
      <c r="M733" s="19" t="b">
        <f t="shared" si="6"/>
        <v>0</v>
      </c>
      <c r="N733" s="19">
        <f>IF(AND($M733,IF($H733&lt;=DATE(身障定額檢核總表!$F$7,身障定額檢核總表!$F$8,1),1,0)),1,0)</f>
        <v>0</v>
      </c>
      <c r="O733" s="19">
        <f>IF(AND(ISBLANK($I733),$M733),1,IF($E733="1.公保",
IF($I733&gt;DATE(身障定額檢核總表!$F$7,身障定額檢核總表!$F$8,1),1,0),
IF($I733&gt;=DATE(身障定額檢核總表!$F$7,身障定額檢核總表!$F$8,1),1,0)))</f>
        <v>0</v>
      </c>
      <c r="P733" s="19">
        <f>IF(AND($M733,IF($J733&lt;=DATE(身障定額檢核總表!$F$7,身障定額檢核總表!$F$8,1),1,0)),1,0)</f>
        <v>0</v>
      </c>
      <c r="Q733" s="19">
        <f t="shared" si="7"/>
        <v>0</v>
      </c>
      <c r="R733" s="19">
        <f>IF(AND($Q733,OR(IF($G733="3.重度",1,0),IF($G733="4.極重度",1,0)),IF($K733="全時",1,0),IF($L733&gt;=基本工資設定!$B$2,1,0)),1,0)</f>
        <v>0</v>
      </c>
      <c r="S733" s="19">
        <f>IF(AND($Q733,OR(IF($G733="3.重度",1,0),IF($G733="4.極重度",1,0)),IF($K733="全時",1,0),IF(基本工資設定!$B$2&gt;$L733,1,0)),1,0)</f>
        <v>0</v>
      </c>
      <c r="T733" s="19">
        <f>IF(AND($Q733,OR(IF($G733="3.重度",1,0),IF($G733="4.極重度",1,0)),IF($K733="部分工時",1,0),IF($L733&gt;=基本工資設定!$B$2,1,0)),1,0)</f>
        <v>0</v>
      </c>
      <c r="U733" s="19">
        <f>IF(AND($Q733,OR(IF($G733="3.重度",1,0),IF($G733="4.極重度",1,0)),IF($K733="部分工時",1,0),IF(AND(基本工資設定!$B$2&gt;$L733,$L733&gt;=基本工資設定!$B$3),1,0)),1,0)</f>
        <v>0</v>
      </c>
      <c r="V733" s="19">
        <f>IF(AND($Q733,OR(IF($G733="3.重度",1,0),IF($G733="4.極重度",1,0)),IF($K733="部分工時",1,0),IF(基本工資設定!$B$3&gt;$L733,1,0)),1,0)</f>
        <v>0</v>
      </c>
      <c r="W733" s="19">
        <f>IF(AND($Q733,OR(IF($G733="1.輕度",1,0),IF($G733="2.中度",1,0)),IF($K733="全時",1,0),IF($L733&gt;=基本工資設定!$B$2,1,0)),1,0)</f>
        <v>0</v>
      </c>
      <c r="X733" s="19">
        <f>IF(AND($Q733,OR(IF($G733="1.輕度",1,0),IF($G733="2.中度",1,0)),IF($K733="全時",1,0),IF(基本工資設定!$B$2&gt;$L733,1,0)),1,0)</f>
        <v>0</v>
      </c>
      <c r="Y733" s="19">
        <f>IF(AND($Q733,OR(IF($G733="1.輕度",1,0),IF($G733="2.中度",1,0)),IF($K733="部分工時",1,0),IF($L733&gt;=基本工資設定!$B$2,1,0)),1,0)</f>
        <v>0</v>
      </c>
      <c r="Z733" s="19">
        <f>IF(AND($Q733,OR(IF($G733="1.輕度",1,0),IF($G733="2.中度",1,0)),IF($K733="部分工時",1,0),IF(AND(基本工資設定!$B$2&gt;$L733,$L733&gt;=基本工資設定!$B$3),1,0)),1,0)</f>
        <v>0</v>
      </c>
      <c r="AA733" s="19">
        <f>IF(AND($Q733,OR(IF($G733="1.輕度",1,0),IF($G733="2.中度",1,0)),IF($K733="部分工時",1,0),IF(基本工資設定!$B$3&gt;$L733,1,0)),1,0)</f>
        <v>0</v>
      </c>
    </row>
    <row r="734" spans="1:27" ht="14.25">
      <c r="A734" s="19">
        <f t="shared" si="8"/>
        <v>732</v>
      </c>
      <c r="B734" s="8"/>
      <c r="C734" s="8"/>
      <c r="D734" s="9"/>
      <c r="E734" s="8"/>
      <c r="F734" s="8"/>
      <c r="G734" s="8"/>
      <c r="H734" s="9"/>
      <c r="I734" s="9"/>
      <c r="J734" s="9"/>
      <c r="K734" s="8"/>
      <c r="L734" s="10"/>
      <c r="M734" s="19" t="b">
        <f t="shared" si="6"/>
        <v>0</v>
      </c>
      <c r="N734" s="19">
        <f>IF(AND($M734,IF($H734&lt;=DATE(身障定額檢核總表!$F$7,身障定額檢核總表!$F$8,1),1,0)),1,0)</f>
        <v>0</v>
      </c>
      <c r="O734" s="19">
        <f>IF(AND(ISBLANK($I734),$M734),1,IF($E734="1.公保",
IF($I734&gt;DATE(身障定額檢核總表!$F$7,身障定額檢核總表!$F$8,1),1,0),
IF($I734&gt;=DATE(身障定額檢核總表!$F$7,身障定額檢核總表!$F$8,1),1,0)))</f>
        <v>0</v>
      </c>
      <c r="P734" s="19">
        <f>IF(AND($M734,IF($J734&lt;=DATE(身障定額檢核總表!$F$7,身障定額檢核總表!$F$8,1),1,0)),1,0)</f>
        <v>0</v>
      </c>
      <c r="Q734" s="19">
        <f t="shared" si="7"/>
        <v>0</v>
      </c>
      <c r="R734" s="19">
        <f>IF(AND($Q734,OR(IF($G734="3.重度",1,0),IF($G734="4.極重度",1,0)),IF($K734="全時",1,0),IF($L734&gt;=基本工資設定!$B$2,1,0)),1,0)</f>
        <v>0</v>
      </c>
      <c r="S734" s="19">
        <f>IF(AND($Q734,OR(IF($G734="3.重度",1,0),IF($G734="4.極重度",1,0)),IF($K734="全時",1,0),IF(基本工資設定!$B$2&gt;$L734,1,0)),1,0)</f>
        <v>0</v>
      </c>
      <c r="T734" s="19">
        <f>IF(AND($Q734,OR(IF($G734="3.重度",1,0),IF($G734="4.極重度",1,0)),IF($K734="部分工時",1,0),IF($L734&gt;=基本工資設定!$B$2,1,0)),1,0)</f>
        <v>0</v>
      </c>
      <c r="U734" s="19">
        <f>IF(AND($Q734,OR(IF($G734="3.重度",1,0),IF($G734="4.極重度",1,0)),IF($K734="部分工時",1,0),IF(AND(基本工資設定!$B$2&gt;$L734,$L734&gt;=基本工資設定!$B$3),1,0)),1,0)</f>
        <v>0</v>
      </c>
      <c r="V734" s="19">
        <f>IF(AND($Q734,OR(IF($G734="3.重度",1,0),IF($G734="4.極重度",1,0)),IF($K734="部分工時",1,0),IF(基本工資設定!$B$3&gt;$L734,1,0)),1,0)</f>
        <v>0</v>
      </c>
      <c r="W734" s="19">
        <f>IF(AND($Q734,OR(IF($G734="1.輕度",1,0),IF($G734="2.中度",1,0)),IF($K734="全時",1,0),IF($L734&gt;=基本工資設定!$B$2,1,0)),1,0)</f>
        <v>0</v>
      </c>
      <c r="X734" s="19">
        <f>IF(AND($Q734,OR(IF($G734="1.輕度",1,0),IF($G734="2.中度",1,0)),IF($K734="全時",1,0),IF(基本工資設定!$B$2&gt;$L734,1,0)),1,0)</f>
        <v>0</v>
      </c>
      <c r="Y734" s="19">
        <f>IF(AND($Q734,OR(IF($G734="1.輕度",1,0),IF($G734="2.中度",1,0)),IF($K734="部分工時",1,0),IF($L734&gt;=基本工資設定!$B$2,1,0)),1,0)</f>
        <v>0</v>
      </c>
      <c r="Z734" s="19">
        <f>IF(AND($Q734,OR(IF($G734="1.輕度",1,0),IF($G734="2.中度",1,0)),IF($K734="部分工時",1,0),IF(AND(基本工資設定!$B$2&gt;$L734,$L734&gt;=基本工資設定!$B$3),1,0)),1,0)</f>
        <v>0</v>
      </c>
      <c r="AA734" s="19">
        <f>IF(AND($Q734,OR(IF($G734="1.輕度",1,0),IF($G734="2.中度",1,0)),IF($K734="部分工時",1,0),IF(基本工資設定!$B$3&gt;$L734,1,0)),1,0)</f>
        <v>0</v>
      </c>
    </row>
    <row r="735" spans="1:27" ht="14.25">
      <c r="A735" s="19">
        <f t="shared" si="8"/>
        <v>733</v>
      </c>
      <c r="B735" s="8"/>
      <c r="C735" s="8"/>
      <c r="D735" s="9"/>
      <c r="E735" s="8"/>
      <c r="F735" s="8"/>
      <c r="G735" s="8"/>
      <c r="H735" s="9"/>
      <c r="I735" s="9"/>
      <c r="J735" s="9"/>
      <c r="K735" s="8"/>
      <c r="L735" s="10"/>
      <c r="M735" s="19" t="b">
        <f t="shared" si="6"/>
        <v>0</v>
      </c>
      <c r="N735" s="19">
        <f>IF(AND($M735,IF($H735&lt;=DATE(身障定額檢核總表!$F$7,身障定額檢核總表!$F$8,1),1,0)),1,0)</f>
        <v>0</v>
      </c>
      <c r="O735" s="19">
        <f>IF(AND(ISBLANK($I735),$M735),1,IF($E735="1.公保",
IF($I735&gt;DATE(身障定額檢核總表!$F$7,身障定額檢核總表!$F$8,1),1,0),
IF($I735&gt;=DATE(身障定額檢核總表!$F$7,身障定額檢核總表!$F$8,1),1,0)))</f>
        <v>0</v>
      </c>
      <c r="P735" s="19">
        <f>IF(AND($M735,IF($J735&lt;=DATE(身障定額檢核總表!$F$7,身障定額檢核總表!$F$8,1),1,0)),1,0)</f>
        <v>0</v>
      </c>
      <c r="Q735" s="19">
        <f t="shared" si="7"/>
        <v>0</v>
      </c>
      <c r="R735" s="19">
        <f>IF(AND($Q735,OR(IF($G735="3.重度",1,0),IF($G735="4.極重度",1,0)),IF($K735="全時",1,0),IF($L735&gt;=基本工資設定!$B$2,1,0)),1,0)</f>
        <v>0</v>
      </c>
      <c r="S735" s="19">
        <f>IF(AND($Q735,OR(IF($G735="3.重度",1,0),IF($G735="4.極重度",1,0)),IF($K735="全時",1,0),IF(基本工資設定!$B$2&gt;$L735,1,0)),1,0)</f>
        <v>0</v>
      </c>
      <c r="T735" s="19">
        <f>IF(AND($Q735,OR(IF($G735="3.重度",1,0),IF($G735="4.極重度",1,0)),IF($K735="部分工時",1,0),IF($L735&gt;=基本工資設定!$B$2,1,0)),1,0)</f>
        <v>0</v>
      </c>
      <c r="U735" s="19">
        <f>IF(AND($Q735,OR(IF($G735="3.重度",1,0),IF($G735="4.極重度",1,0)),IF($K735="部分工時",1,0),IF(AND(基本工資設定!$B$2&gt;$L735,$L735&gt;=基本工資設定!$B$3),1,0)),1,0)</f>
        <v>0</v>
      </c>
      <c r="V735" s="19">
        <f>IF(AND($Q735,OR(IF($G735="3.重度",1,0),IF($G735="4.極重度",1,0)),IF($K735="部分工時",1,0),IF(基本工資設定!$B$3&gt;$L735,1,0)),1,0)</f>
        <v>0</v>
      </c>
      <c r="W735" s="19">
        <f>IF(AND($Q735,OR(IF($G735="1.輕度",1,0),IF($G735="2.中度",1,0)),IF($K735="全時",1,0),IF($L735&gt;=基本工資設定!$B$2,1,0)),1,0)</f>
        <v>0</v>
      </c>
      <c r="X735" s="19">
        <f>IF(AND($Q735,OR(IF($G735="1.輕度",1,0),IF($G735="2.中度",1,0)),IF($K735="全時",1,0),IF(基本工資設定!$B$2&gt;$L735,1,0)),1,0)</f>
        <v>0</v>
      </c>
      <c r="Y735" s="19">
        <f>IF(AND($Q735,OR(IF($G735="1.輕度",1,0),IF($G735="2.中度",1,0)),IF($K735="部分工時",1,0),IF($L735&gt;=基本工資設定!$B$2,1,0)),1,0)</f>
        <v>0</v>
      </c>
      <c r="Z735" s="19">
        <f>IF(AND($Q735,OR(IF($G735="1.輕度",1,0),IF($G735="2.中度",1,0)),IF($K735="部分工時",1,0),IF(AND(基本工資設定!$B$2&gt;$L735,$L735&gt;=基本工資設定!$B$3),1,0)),1,0)</f>
        <v>0</v>
      </c>
      <c r="AA735" s="19">
        <f>IF(AND($Q735,OR(IF($G735="1.輕度",1,0),IF($G735="2.中度",1,0)),IF($K735="部分工時",1,0),IF(基本工資設定!$B$3&gt;$L735,1,0)),1,0)</f>
        <v>0</v>
      </c>
    </row>
    <row r="736" spans="1:27" ht="14.25">
      <c r="A736" s="19">
        <f t="shared" si="8"/>
        <v>734</v>
      </c>
      <c r="B736" s="8"/>
      <c r="C736" s="8"/>
      <c r="D736" s="9"/>
      <c r="E736" s="8"/>
      <c r="F736" s="8"/>
      <c r="G736" s="8"/>
      <c r="H736" s="9"/>
      <c r="I736" s="9"/>
      <c r="J736" s="9"/>
      <c r="K736" s="8"/>
      <c r="L736" s="10"/>
      <c r="M736" s="19" t="b">
        <f t="shared" si="6"/>
        <v>0</v>
      </c>
      <c r="N736" s="19">
        <f>IF(AND($M736,IF($H736&lt;=DATE(身障定額檢核總表!$F$7,身障定額檢核總表!$F$8,1),1,0)),1,0)</f>
        <v>0</v>
      </c>
      <c r="O736" s="19">
        <f>IF(AND(ISBLANK($I736),$M736),1,IF($E736="1.公保",
IF($I736&gt;DATE(身障定額檢核總表!$F$7,身障定額檢核總表!$F$8,1),1,0),
IF($I736&gt;=DATE(身障定額檢核總表!$F$7,身障定額檢核總表!$F$8,1),1,0)))</f>
        <v>0</v>
      </c>
      <c r="P736" s="19">
        <f>IF(AND($M736,IF($J736&lt;=DATE(身障定額檢核總表!$F$7,身障定額檢核總表!$F$8,1),1,0)),1,0)</f>
        <v>0</v>
      </c>
      <c r="Q736" s="19">
        <f t="shared" si="7"/>
        <v>0</v>
      </c>
      <c r="R736" s="19">
        <f>IF(AND($Q736,OR(IF($G736="3.重度",1,0),IF($G736="4.極重度",1,0)),IF($K736="全時",1,0),IF($L736&gt;=基本工資設定!$B$2,1,0)),1,0)</f>
        <v>0</v>
      </c>
      <c r="S736" s="19">
        <f>IF(AND($Q736,OR(IF($G736="3.重度",1,0),IF($G736="4.極重度",1,0)),IF($K736="全時",1,0),IF(基本工資設定!$B$2&gt;$L736,1,0)),1,0)</f>
        <v>0</v>
      </c>
      <c r="T736" s="19">
        <f>IF(AND($Q736,OR(IF($G736="3.重度",1,0),IF($G736="4.極重度",1,0)),IF($K736="部分工時",1,0),IF($L736&gt;=基本工資設定!$B$2,1,0)),1,0)</f>
        <v>0</v>
      </c>
      <c r="U736" s="19">
        <f>IF(AND($Q736,OR(IF($G736="3.重度",1,0),IF($G736="4.極重度",1,0)),IF($K736="部分工時",1,0),IF(AND(基本工資設定!$B$2&gt;$L736,$L736&gt;=基本工資設定!$B$3),1,0)),1,0)</f>
        <v>0</v>
      </c>
      <c r="V736" s="19">
        <f>IF(AND($Q736,OR(IF($G736="3.重度",1,0),IF($G736="4.極重度",1,0)),IF($K736="部分工時",1,0),IF(基本工資設定!$B$3&gt;$L736,1,0)),1,0)</f>
        <v>0</v>
      </c>
      <c r="W736" s="19">
        <f>IF(AND($Q736,OR(IF($G736="1.輕度",1,0),IF($G736="2.中度",1,0)),IF($K736="全時",1,0),IF($L736&gt;=基本工資設定!$B$2,1,0)),1,0)</f>
        <v>0</v>
      </c>
      <c r="X736" s="19">
        <f>IF(AND($Q736,OR(IF($G736="1.輕度",1,0),IF($G736="2.中度",1,0)),IF($K736="全時",1,0),IF(基本工資設定!$B$2&gt;$L736,1,0)),1,0)</f>
        <v>0</v>
      </c>
      <c r="Y736" s="19">
        <f>IF(AND($Q736,OR(IF($G736="1.輕度",1,0),IF($G736="2.中度",1,0)),IF($K736="部分工時",1,0),IF($L736&gt;=基本工資設定!$B$2,1,0)),1,0)</f>
        <v>0</v>
      </c>
      <c r="Z736" s="19">
        <f>IF(AND($Q736,OR(IF($G736="1.輕度",1,0),IF($G736="2.中度",1,0)),IF($K736="部分工時",1,0),IF(AND(基本工資設定!$B$2&gt;$L736,$L736&gt;=基本工資設定!$B$3),1,0)),1,0)</f>
        <v>0</v>
      </c>
      <c r="AA736" s="19">
        <f>IF(AND($Q736,OR(IF($G736="1.輕度",1,0),IF($G736="2.中度",1,0)),IF($K736="部分工時",1,0),IF(基本工資設定!$B$3&gt;$L736,1,0)),1,0)</f>
        <v>0</v>
      </c>
    </row>
    <row r="737" spans="1:27" ht="14.25">
      <c r="A737" s="19">
        <f t="shared" si="8"/>
        <v>735</v>
      </c>
      <c r="B737" s="8"/>
      <c r="C737" s="8"/>
      <c r="D737" s="9"/>
      <c r="E737" s="8"/>
      <c r="F737" s="8"/>
      <c r="G737" s="8"/>
      <c r="H737" s="9"/>
      <c r="I737" s="9"/>
      <c r="J737" s="9"/>
      <c r="K737" s="8"/>
      <c r="L737" s="10"/>
      <c r="M737" s="19" t="b">
        <f t="shared" si="6"/>
        <v>0</v>
      </c>
      <c r="N737" s="19">
        <f>IF(AND($M737,IF($H737&lt;=DATE(身障定額檢核總表!$F$7,身障定額檢核總表!$F$8,1),1,0)),1,0)</f>
        <v>0</v>
      </c>
      <c r="O737" s="19">
        <f>IF(AND(ISBLANK($I737),$M737),1,IF($E737="1.公保",
IF($I737&gt;DATE(身障定額檢核總表!$F$7,身障定額檢核總表!$F$8,1),1,0),
IF($I737&gt;=DATE(身障定額檢核總表!$F$7,身障定額檢核總表!$F$8,1),1,0)))</f>
        <v>0</v>
      </c>
      <c r="P737" s="19">
        <f>IF(AND($M737,IF($J737&lt;=DATE(身障定額檢核總表!$F$7,身障定額檢核總表!$F$8,1),1,0)),1,0)</f>
        <v>0</v>
      </c>
      <c r="Q737" s="19">
        <f t="shared" si="7"/>
        <v>0</v>
      </c>
      <c r="R737" s="19">
        <f>IF(AND($Q737,OR(IF($G737="3.重度",1,0),IF($G737="4.極重度",1,0)),IF($K737="全時",1,0),IF($L737&gt;=基本工資設定!$B$2,1,0)),1,0)</f>
        <v>0</v>
      </c>
      <c r="S737" s="19">
        <f>IF(AND($Q737,OR(IF($G737="3.重度",1,0),IF($G737="4.極重度",1,0)),IF($K737="全時",1,0),IF(基本工資設定!$B$2&gt;$L737,1,0)),1,0)</f>
        <v>0</v>
      </c>
      <c r="T737" s="19">
        <f>IF(AND($Q737,OR(IF($G737="3.重度",1,0),IF($G737="4.極重度",1,0)),IF($K737="部分工時",1,0),IF($L737&gt;=基本工資設定!$B$2,1,0)),1,0)</f>
        <v>0</v>
      </c>
      <c r="U737" s="19">
        <f>IF(AND($Q737,OR(IF($G737="3.重度",1,0),IF($G737="4.極重度",1,0)),IF($K737="部分工時",1,0),IF(AND(基本工資設定!$B$2&gt;$L737,$L737&gt;=基本工資設定!$B$3),1,0)),1,0)</f>
        <v>0</v>
      </c>
      <c r="V737" s="19">
        <f>IF(AND($Q737,OR(IF($G737="3.重度",1,0),IF($G737="4.極重度",1,0)),IF($K737="部分工時",1,0),IF(基本工資設定!$B$3&gt;$L737,1,0)),1,0)</f>
        <v>0</v>
      </c>
      <c r="W737" s="19">
        <f>IF(AND($Q737,OR(IF($G737="1.輕度",1,0),IF($G737="2.中度",1,0)),IF($K737="全時",1,0),IF($L737&gt;=基本工資設定!$B$2,1,0)),1,0)</f>
        <v>0</v>
      </c>
      <c r="X737" s="19">
        <f>IF(AND($Q737,OR(IF($G737="1.輕度",1,0),IF($G737="2.中度",1,0)),IF($K737="全時",1,0),IF(基本工資設定!$B$2&gt;$L737,1,0)),1,0)</f>
        <v>0</v>
      </c>
      <c r="Y737" s="19">
        <f>IF(AND($Q737,OR(IF($G737="1.輕度",1,0),IF($G737="2.中度",1,0)),IF($K737="部分工時",1,0),IF($L737&gt;=基本工資設定!$B$2,1,0)),1,0)</f>
        <v>0</v>
      </c>
      <c r="Z737" s="19">
        <f>IF(AND($Q737,OR(IF($G737="1.輕度",1,0),IF($G737="2.中度",1,0)),IF($K737="部分工時",1,0),IF(AND(基本工資設定!$B$2&gt;$L737,$L737&gt;=基本工資設定!$B$3),1,0)),1,0)</f>
        <v>0</v>
      </c>
      <c r="AA737" s="19">
        <f>IF(AND($Q737,OR(IF($G737="1.輕度",1,0),IF($G737="2.中度",1,0)),IF($K737="部分工時",1,0),IF(基本工資設定!$B$3&gt;$L737,1,0)),1,0)</f>
        <v>0</v>
      </c>
    </row>
    <row r="738" spans="1:27" ht="14.25">
      <c r="A738" s="19">
        <f t="shared" si="8"/>
        <v>736</v>
      </c>
      <c r="B738" s="8"/>
      <c r="C738" s="8"/>
      <c r="D738" s="9"/>
      <c r="E738" s="8"/>
      <c r="F738" s="8"/>
      <c r="G738" s="8"/>
      <c r="H738" s="9"/>
      <c r="I738" s="9"/>
      <c r="J738" s="9"/>
      <c r="K738" s="8"/>
      <c r="L738" s="10"/>
      <c r="M738" s="19" t="b">
        <f t="shared" si="6"/>
        <v>0</v>
      </c>
      <c r="N738" s="19">
        <f>IF(AND($M738,IF($H738&lt;=DATE(身障定額檢核總表!$F$7,身障定額檢核總表!$F$8,1),1,0)),1,0)</f>
        <v>0</v>
      </c>
      <c r="O738" s="19">
        <f>IF(AND(ISBLANK($I738),$M738),1,IF($E738="1.公保",
IF($I738&gt;DATE(身障定額檢核總表!$F$7,身障定額檢核總表!$F$8,1),1,0),
IF($I738&gt;=DATE(身障定額檢核總表!$F$7,身障定額檢核總表!$F$8,1),1,0)))</f>
        <v>0</v>
      </c>
      <c r="P738" s="19">
        <f>IF(AND($M738,IF($J738&lt;=DATE(身障定額檢核總表!$F$7,身障定額檢核總表!$F$8,1),1,0)),1,0)</f>
        <v>0</v>
      </c>
      <c r="Q738" s="19">
        <f t="shared" si="7"/>
        <v>0</v>
      </c>
      <c r="R738" s="19">
        <f>IF(AND($Q738,OR(IF($G738="3.重度",1,0),IF($G738="4.極重度",1,0)),IF($K738="全時",1,0),IF($L738&gt;=基本工資設定!$B$2,1,0)),1,0)</f>
        <v>0</v>
      </c>
      <c r="S738" s="19">
        <f>IF(AND($Q738,OR(IF($G738="3.重度",1,0),IF($G738="4.極重度",1,0)),IF($K738="全時",1,0),IF(基本工資設定!$B$2&gt;$L738,1,0)),1,0)</f>
        <v>0</v>
      </c>
      <c r="T738" s="19">
        <f>IF(AND($Q738,OR(IF($G738="3.重度",1,0),IF($G738="4.極重度",1,0)),IF($K738="部分工時",1,0),IF($L738&gt;=基本工資設定!$B$2,1,0)),1,0)</f>
        <v>0</v>
      </c>
      <c r="U738" s="19">
        <f>IF(AND($Q738,OR(IF($G738="3.重度",1,0),IF($G738="4.極重度",1,0)),IF($K738="部分工時",1,0),IF(AND(基本工資設定!$B$2&gt;$L738,$L738&gt;=基本工資設定!$B$3),1,0)),1,0)</f>
        <v>0</v>
      </c>
      <c r="V738" s="19">
        <f>IF(AND($Q738,OR(IF($G738="3.重度",1,0),IF($G738="4.極重度",1,0)),IF($K738="部分工時",1,0),IF(基本工資設定!$B$3&gt;$L738,1,0)),1,0)</f>
        <v>0</v>
      </c>
      <c r="W738" s="19">
        <f>IF(AND($Q738,OR(IF($G738="1.輕度",1,0),IF($G738="2.中度",1,0)),IF($K738="全時",1,0),IF($L738&gt;=基本工資設定!$B$2,1,0)),1,0)</f>
        <v>0</v>
      </c>
      <c r="X738" s="19">
        <f>IF(AND($Q738,OR(IF($G738="1.輕度",1,0),IF($G738="2.中度",1,0)),IF($K738="全時",1,0),IF(基本工資設定!$B$2&gt;$L738,1,0)),1,0)</f>
        <v>0</v>
      </c>
      <c r="Y738" s="19">
        <f>IF(AND($Q738,OR(IF($G738="1.輕度",1,0),IF($G738="2.中度",1,0)),IF($K738="部分工時",1,0),IF($L738&gt;=基本工資設定!$B$2,1,0)),1,0)</f>
        <v>0</v>
      </c>
      <c r="Z738" s="19">
        <f>IF(AND($Q738,OR(IF($G738="1.輕度",1,0),IF($G738="2.中度",1,0)),IF($K738="部分工時",1,0),IF(AND(基本工資設定!$B$2&gt;$L738,$L738&gt;=基本工資設定!$B$3),1,0)),1,0)</f>
        <v>0</v>
      </c>
      <c r="AA738" s="19">
        <f>IF(AND($Q738,OR(IF($G738="1.輕度",1,0),IF($G738="2.中度",1,0)),IF($K738="部分工時",1,0),IF(基本工資設定!$B$3&gt;$L738,1,0)),1,0)</f>
        <v>0</v>
      </c>
    </row>
    <row r="739" spans="1:27" ht="14.25">
      <c r="A739" s="19">
        <f t="shared" si="8"/>
        <v>737</v>
      </c>
      <c r="B739" s="8"/>
      <c r="C739" s="8"/>
      <c r="D739" s="9"/>
      <c r="E739" s="8"/>
      <c r="F739" s="8"/>
      <c r="G739" s="8"/>
      <c r="H739" s="9"/>
      <c r="I739" s="9"/>
      <c r="J739" s="9"/>
      <c r="K739" s="8"/>
      <c r="L739" s="10"/>
      <c r="M739" s="19" t="b">
        <f t="shared" si="6"/>
        <v>0</v>
      </c>
      <c r="N739" s="19">
        <f>IF(AND($M739,IF($H739&lt;=DATE(身障定額檢核總表!$F$7,身障定額檢核總表!$F$8,1),1,0)),1,0)</f>
        <v>0</v>
      </c>
      <c r="O739" s="19">
        <f>IF(AND(ISBLANK($I739),$M739),1,IF($E739="1.公保",
IF($I739&gt;DATE(身障定額檢核總表!$F$7,身障定額檢核總表!$F$8,1),1,0),
IF($I739&gt;=DATE(身障定額檢核總表!$F$7,身障定額檢核總表!$F$8,1),1,0)))</f>
        <v>0</v>
      </c>
      <c r="P739" s="19">
        <f>IF(AND($M739,IF($J739&lt;=DATE(身障定額檢核總表!$F$7,身障定額檢核總表!$F$8,1),1,0)),1,0)</f>
        <v>0</v>
      </c>
      <c r="Q739" s="19">
        <f t="shared" si="7"/>
        <v>0</v>
      </c>
      <c r="R739" s="19">
        <f>IF(AND($Q739,OR(IF($G739="3.重度",1,0),IF($G739="4.極重度",1,0)),IF($K739="全時",1,0),IF($L739&gt;=基本工資設定!$B$2,1,0)),1,0)</f>
        <v>0</v>
      </c>
      <c r="S739" s="19">
        <f>IF(AND($Q739,OR(IF($G739="3.重度",1,0),IF($G739="4.極重度",1,0)),IF($K739="全時",1,0),IF(基本工資設定!$B$2&gt;$L739,1,0)),1,0)</f>
        <v>0</v>
      </c>
      <c r="T739" s="19">
        <f>IF(AND($Q739,OR(IF($G739="3.重度",1,0),IF($G739="4.極重度",1,0)),IF($K739="部分工時",1,0),IF($L739&gt;=基本工資設定!$B$2,1,0)),1,0)</f>
        <v>0</v>
      </c>
      <c r="U739" s="19">
        <f>IF(AND($Q739,OR(IF($G739="3.重度",1,0),IF($G739="4.極重度",1,0)),IF($K739="部分工時",1,0),IF(AND(基本工資設定!$B$2&gt;$L739,$L739&gt;=基本工資設定!$B$3),1,0)),1,0)</f>
        <v>0</v>
      </c>
      <c r="V739" s="19">
        <f>IF(AND($Q739,OR(IF($G739="3.重度",1,0),IF($G739="4.極重度",1,0)),IF($K739="部分工時",1,0),IF(基本工資設定!$B$3&gt;$L739,1,0)),1,0)</f>
        <v>0</v>
      </c>
      <c r="W739" s="19">
        <f>IF(AND($Q739,OR(IF($G739="1.輕度",1,0),IF($G739="2.中度",1,0)),IF($K739="全時",1,0),IF($L739&gt;=基本工資設定!$B$2,1,0)),1,0)</f>
        <v>0</v>
      </c>
      <c r="X739" s="19">
        <f>IF(AND($Q739,OR(IF($G739="1.輕度",1,0),IF($G739="2.中度",1,0)),IF($K739="全時",1,0),IF(基本工資設定!$B$2&gt;$L739,1,0)),1,0)</f>
        <v>0</v>
      </c>
      <c r="Y739" s="19">
        <f>IF(AND($Q739,OR(IF($G739="1.輕度",1,0),IF($G739="2.中度",1,0)),IF($K739="部分工時",1,0),IF($L739&gt;=基本工資設定!$B$2,1,0)),1,0)</f>
        <v>0</v>
      </c>
      <c r="Z739" s="19">
        <f>IF(AND($Q739,OR(IF($G739="1.輕度",1,0),IF($G739="2.中度",1,0)),IF($K739="部分工時",1,0),IF(AND(基本工資設定!$B$2&gt;$L739,$L739&gt;=基本工資設定!$B$3),1,0)),1,0)</f>
        <v>0</v>
      </c>
      <c r="AA739" s="19">
        <f>IF(AND($Q739,OR(IF($G739="1.輕度",1,0),IF($G739="2.中度",1,0)),IF($K739="部分工時",1,0),IF(基本工資設定!$B$3&gt;$L739,1,0)),1,0)</f>
        <v>0</v>
      </c>
    </row>
    <row r="740" spans="1:27" ht="14.25">
      <c r="A740" s="19">
        <f t="shared" si="8"/>
        <v>738</v>
      </c>
      <c r="B740" s="8"/>
      <c r="C740" s="8"/>
      <c r="D740" s="9"/>
      <c r="E740" s="8"/>
      <c r="F740" s="8"/>
      <c r="G740" s="8"/>
      <c r="H740" s="9"/>
      <c r="I740" s="9"/>
      <c r="J740" s="9"/>
      <c r="K740" s="8"/>
      <c r="L740" s="10"/>
      <c r="M740" s="19" t="b">
        <f t="shared" si="6"/>
        <v>0</v>
      </c>
      <c r="N740" s="19">
        <f>IF(AND($M740,IF($H740&lt;=DATE(身障定額檢核總表!$F$7,身障定額檢核總表!$F$8,1),1,0)),1,0)</f>
        <v>0</v>
      </c>
      <c r="O740" s="19">
        <f>IF(AND(ISBLANK($I740),$M740),1,IF($E740="1.公保",
IF($I740&gt;DATE(身障定額檢核總表!$F$7,身障定額檢核總表!$F$8,1),1,0),
IF($I740&gt;=DATE(身障定額檢核總表!$F$7,身障定額檢核總表!$F$8,1),1,0)))</f>
        <v>0</v>
      </c>
      <c r="P740" s="19">
        <f>IF(AND($M740,IF($J740&lt;=DATE(身障定額檢核總表!$F$7,身障定額檢核總表!$F$8,1),1,0)),1,0)</f>
        <v>0</v>
      </c>
      <c r="Q740" s="19">
        <f t="shared" si="7"/>
        <v>0</v>
      </c>
      <c r="R740" s="19">
        <f>IF(AND($Q740,OR(IF($G740="3.重度",1,0),IF($G740="4.極重度",1,0)),IF($K740="全時",1,0),IF($L740&gt;=基本工資設定!$B$2,1,0)),1,0)</f>
        <v>0</v>
      </c>
      <c r="S740" s="19">
        <f>IF(AND($Q740,OR(IF($G740="3.重度",1,0),IF($G740="4.極重度",1,0)),IF($K740="全時",1,0),IF(基本工資設定!$B$2&gt;$L740,1,0)),1,0)</f>
        <v>0</v>
      </c>
      <c r="T740" s="19">
        <f>IF(AND($Q740,OR(IF($G740="3.重度",1,0),IF($G740="4.極重度",1,0)),IF($K740="部分工時",1,0),IF($L740&gt;=基本工資設定!$B$2,1,0)),1,0)</f>
        <v>0</v>
      </c>
      <c r="U740" s="19">
        <f>IF(AND($Q740,OR(IF($G740="3.重度",1,0),IF($G740="4.極重度",1,0)),IF($K740="部分工時",1,0),IF(AND(基本工資設定!$B$2&gt;$L740,$L740&gt;=基本工資設定!$B$3),1,0)),1,0)</f>
        <v>0</v>
      </c>
      <c r="V740" s="19">
        <f>IF(AND($Q740,OR(IF($G740="3.重度",1,0),IF($G740="4.極重度",1,0)),IF($K740="部分工時",1,0),IF(基本工資設定!$B$3&gt;$L740,1,0)),1,0)</f>
        <v>0</v>
      </c>
      <c r="W740" s="19">
        <f>IF(AND($Q740,OR(IF($G740="1.輕度",1,0),IF($G740="2.中度",1,0)),IF($K740="全時",1,0),IF($L740&gt;=基本工資設定!$B$2,1,0)),1,0)</f>
        <v>0</v>
      </c>
      <c r="X740" s="19">
        <f>IF(AND($Q740,OR(IF($G740="1.輕度",1,0),IF($G740="2.中度",1,0)),IF($K740="全時",1,0),IF(基本工資設定!$B$2&gt;$L740,1,0)),1,0)</f>
        <v>0</v>
      </c>
      <c r="Y740" s="19">
        <f>IF(AND($Q740,OR(IF($G740="1.輕度",1,0),IF($G740="2.中度",1,0)),IF($K740="部分工時",1,0),IF($L740&gt;=基本工資設定!$B$2,1,0)),1,0)</f>
        <v>0</v>
      </c>
      <c r="Z740" s="19">
        <f>IF(AND($Q740,OR(IF($G740="1.輕度",1,0),IF($G740="2.中度",1,0)),IF($K740="部分工時",1,0),IF(AND(基本工資設定!$B$2&gt;$L740,$L740&gt;=基本工資設定!$B$3),1,0)),1,0)</f>
        <v>0</v>
      </c>
      <c r="AA740" s="19">
        <f>IF(AND($Q740,OR(IF($G740="1.輕度",1,0),IF($G740="2.中度",1,0)),IF($K740="部分工時",1,0),IF(基本工資設定!$B$3&gt;$L740,1,0)),1,0)</f>
        <v>0</v>
      </c>
    </row>
    <row r="741" spans="1:27" ht="14.25">
      <c r="A741" s="19">
        <f t="shared" si="8"/>
        <v>739</v>
      </c>
      <c r="B741" s="8"/>
      <c r="C741" s="8"/>
      <c r="D741" s="9"/>
      <c r="E741" s="8"/>
      <c r="F741" s="8"/>
      <c r="G741" s="8"/>
      <c r="H741" s="9"/>
      <c r="I741" s="9"/>
      <c r="J741" s="9"/>
      <c r="K741" s="8"/>
      <c r="L741" s="10"/>
      <c r="M741" s="19" t="b">
        <f t="shared" si="6"/>
        <v>0</v>
      </c>
      <c r="N741" s="19">
        <f>IF(AND($M741,IF($H741&lt;=DATE(身障定額檢核總表!$F$7,身障定額檢核總表!$F$8,1),1,0)),1,0)</f>
        <v>0</v>
      </c>
      <c r="O741" s="19">
        <f>IF(AND(ISBLANK($I741),$M741),1,IF($E741="1.公保",
IF($I741&gt;DATE(身障定額檢核總表!$F$7,身障定額檢核總表!$F$8,1),1,0),
IF($I741&gt;=DATE(身障定額檢核總表!$F$7,身障定額檢核總表!$F$8,1),1,0)))</f>
        <v>0</v>
      </c>
      <c r="P741" s="19">
        <f>IF(AND($M741,IF($J741&lt;=DATE(身障定額檢核總表!$F$7,身障定額檢核總表!$F$8,1),1,0)),1,0)</f>
        <v>0</v>
      </c>
      <c r="Q741" s="19">
        <f t="shared" si="7"/>
        <v>0</v>
      </c>
      <c r="R741" s="19">
        <f>IF(AND($Q741,OR(IF($G741="3.重度",1,0),IF($G741="4.極重度",1,0)),IF($K741="全時",1,0),IF($L741&gt;=基本工資設定!$B$2,1,0)),1,0)</f>
        <v>0</v>
      </c>
      <c r="S741" s="19">
        <f>IF(AND($Q741,OR(IF($G741="3.重度",1,0),IF($G741="4.極重度",1,0)),IF($K741="全時",1,0),IF(基本工資設定!$B$2&gt;$L741,1,0)),1,0)</f>
        <v>0</v>
      </c>
      <c r="T741" s="19">
        <f>IF(AND($Q741,OR(IF($G741="3.重度",1,0),IF($G741="4.極重度",1,0)),IF($K741="部分工時",1,0),IF($L741&gt;=基本工資設定!$B$2,1,0)),1,0)</f>
        <v>0</v>
      </c>
      <c r="U741" s="19">
        <f>IF(AND($Q741,OR(IF($G741="3.重度",1,0),IF($G741="4.極重度",1,0)),IF($K741="部分工時",1,0),IF(AND(基本工資設定!$B$2&gt;$L741,$L741&gt;=基本工資設定!$B$3),1,0)),1,0)</f>
        <v>0</v>
      </c>
      <c r="V741" s="19">
        <f>IF(AND($Q741,OR(IF($G741="3.重度",1,0),IF($G741="4.極重度",1,0)),IF($K741="部分工時",1,0),IF(基本工資設定!$B$3&gt;$L741,1,0)),1,0)</f>
        <v>0</v>
      </c>
      <c r="W741" s="19">
        <f>IF(AND($Q741,OR(IF($G741="1.輕度",1,0),IF($G741="2.中度",1,0)),IF($K741="全時",1,0),IF($L741&gt;=基本工資設定!$B$2,1,0)),1,0)</f>
        <v>0</v>
      </c>
      <c r="X741" s="19">
        <f>IF(AND($Q741,OR(IF($G741="1.輕度",1,0),IF($G741="2.中度",1,0)),IF($K741="全時",1,0),IF(基本工資設定!$B$2&gt;$L741,1,0)),1,0)</f>
        <v>0</v>
      </c>
      <c r="Y741" s="19">
        <f>IF(AND($Q741,OR(IF($G741="1.輕度",1,0),IF($G741="2.中度",1,0)),IF($K741="部分工時",1,0),IF($L741&gt;=基本工資設定!$B$2,1,0)),1,0)</f>
        <v>0</v>
      </c>
      <c r="Z741" s="19">
        <f>IF(AND($Q741,OR(IF($G741="1.輕度",1,0),IF($G741="2.中度",1,0)),IF($K741="部分工時",1,0),IF(AND(基本工資設定!$B$2&gt;$L741,$L741&gt;=基本工資設定!$B$3),1,0)),1,0)</f>
        <v>0</v>
      </c>
      <c r="AA741" s="19">
        <f>IF(AND($Q741,OR(IF($G741="1.輕度",1,0),IF($G741="2.中度",1,0)),IF($K741="部分工時",1,0),IF(基本工資設定!$B$3&gt;$L741,1,0)),1,0)</f>
        <v>0</v>
      </c>
    </row>
    <row r="742" spans="1:27" ht="14.25">
      <c r="A742" s="19">
        <f t="shared" si="8"/>
        <v>740</v>
      </c>
      <c r="B742" s="8"/>
      <c r="C742" s="8"/>
      <c r="D742" s="9"/>
      <c r="E742" s="8"/>
      <c r="F742" s="8"/>
      <c r="G742" s="8"/>
      <c r="H742" s="9"/>
      <c r="I742" s="9"/>
      <c r="J742" s="9"/>
      <c r="K742" s="8"/>
      <c r="L742" s="10"/>
      <c r="M742" s="19" t="b">
        <f t="shared" si="6"/>
        <v>0</v>
      </c>
      <c r="N742" s="19">
        <f>IF(AND($M742,IF($H742&lt;=DATE(身障定額檢核總表!$F$7,身障定額檢核總表!$F$8,1),1,0)),1,0)</f>
        <v>0</v>
      </c>
      <c r="O742" s="19">
        <f>IF(AND(ISBLANK($I742),$M742),1,IF($E742="1.公保",
IF($I742&gt;DATE(身障定額檢核總表!$F$7,身障定額檢核總表!$F$8,1),1,0),
IF($I742&gt;=DATE(身障定額檢核總表!$F$7,身障定額檢核總表!$F$8,1),1,0)))</f>
        <v>0</v>
      </c>
      <c r="P742" s="19">
        <f>IF(AND($M742,IF($J742&lt;=DATE(身障定額檢核總表!$F$7,身障定額檢核總表!$F$8,1),1,0)),1,0)</f>
        <v>0</v>
      </c>
      <c r="Q742" s="19">
        <f t="shared" si="7"/>
        <v>0</v>
      </c>
      <c r="R742" s="19">
        <f>IF(AND($Q742,OR(IF($G742="3.重度",1,0),IF($G742="4.極重度",1,0)),IF($K742="全時",1,0),IF($L742&gt;=基本工資設定!$B$2,1,0)),1,0)</f>
        <v>0</v>
      </c>
      <c r="S742" s="19">
        <f>IF(AND($Q742,OR(IF($G742="3.重度",1,0),IF($G742="4.極重度",1,0)),IF($K742="全時",1,0),IF(基本工資設定!$B$2&gt;$L742,1,0)),1,0)</f>
        <v>0</v>
      </c>
      <c r="T742" s="19">
        <f>IF(AND($Q742,OR(IF($G742="3.重度",1,0),IF($G742="4.極重度",1,0)),IF($K742="部分工時",1,0),IF($L742&gt;=基本工資設定!$B$2,1,0)),1,0)</f>
        <v>0</v>
      </c>
      <c r="U742" s="19">
        <f>IF(AND($Q742,OR(IF($G742="3.重度",1,0),IF($G742="4.極重度",1,0)),IF($K742="部分工時",1,0),IF(AND(基本工資設定!$B$2&gt;$L742,$L742&gt;=基本工資設定!$B$3),1,0)),1,0)</f>
        <v>0</v>
      </c>
      <c r="V742" s="19">
        <f>IF(AND($Q742,OR(IF($G742="3.重度",1,0),IF($G742="4.極重度",1,0)),IF($K742="部分工時",1,0),IF(基本工資設定!$B$3&gt;$L742,1,0)),1,0)</f>
        <v>0</v>
      </c>
      <c r="W742" s="19">
        <f>IF(AND($Q742,OR(IF($G742="1.輕度",1,0),IF($G742="2.中度",1,0)),IF($K742="全時",1,0),IF($L742&gt;=基本工資設定!$B$2,1,0)),1,0)</f>
        <v>0</v>
      </c>
      <c r="X742" s="19">
        <f>IF(AND($Q742,OR(IF($G742="1.輕度",1,0),IF($G742="2.中度",1,0)),IF($K742="全時",1,0),IF(基本工資設定!$B$2&gt;$L742,1,0)),1,0)</f>
        <v>0</v>
      </c>
      <c r="Y742" s="19">
        <f>IF(AND($Q742,OR(IF($G742="1.輕度",1,0),IF($G742="2.中度",1,0)),IF($K742="部分工時",1,0),IF($L742&gt;=基本工資設定!$B$2,1,0)),1,0)</f>
        <v>0</v>
      </c>
      <c r="Z742" s="19">
        <f>IF(AND($Q742,OR(IF($G742="1.輕度",1,0),IF($G742="2.中度",1,0)),IF($K742="部分工時",1,0),IF(AND(基本工資設定!$B$2&gt;$L742,$L742&gt;=基本工資設定!$B$3),1,0)),1,0)</f>
        <v>0</v>
      </c>
      <c r="AA742" s="19">
        <f>IF(AND($Q742,OR(IF($G742="1.輕度",1,0),IF($G742="2.中度",1,0)),IF($K742="部分工時",1,0),IF(基本工資設定!$B$3&gt;$L742,1,0)),1,0)</f>
        <v>0</v>
      </c>
    </row>
    <row r="743" spans="1:27" ht="14.25">
      <c r="A743" s="19">
        <f t="shared" si="8"/>
        <v>741</v>
      </c>
      <c r="B743" s="8"/>
      <c r="C743" s="8"/>
      <c r="D743" s="9"/>
      <c r="E743" s="8"/>
      <c r="F743" s="8"/>
      <c r="G743" s="8"/>
      <c r="H743" s="9"/>
      <c r="I743" s="9"/>
      <c r="J743" s="9"/>
      <c r="K743" s="8"/>
      <c r="L743" s="10"/>
      <c r="M743" s="19" t="b">
        <f t="shared" si="6"/>
        <v>0</v>
      </c>
      <c r="N743" s="19">
        <f>IF(AND($M743,IF($H743&lt;=DATE(身障定額檢核總表!$F$7,身障定額檢核總表!$F$8,1),1,0)),1,0)</f>
        <v>0</v>
      </c>
      <c r="O743" s="19">
        <f>IF(AND(ISBLANK($I743),$M743),1,IF($E743="1.公保",
IF($I743&gt;DATE(身障定額檢核總表!$F$7,身障定額檢核總表!$F$8,1),1,0),
IF($I743&gt;=DATE(身障定額檢核總表!$F$7,身障定額檢核總表!$F$8,1),1,0)))</f>
        <v>0</v>
      </c>
      <c r="P743" s="19">
        <f>IF(AND($M743,IF($J743&lt;=DATE(身障定額檢核總表!$F$7,身障定額檢核總表!$F$8,1),1,0)),1,0)</f>
        <v>0</v>
      </c>
      <c r="Q743" s="19">
        <f t="shared" si="7"/>
        <v>0</v>
      </c>
      <c r="R743" s="19">
        <f>IF(AND($Q743,OR(IF($G743="3.重度",1,0),IF($G743="4.極重度",1,0)),IF($K743="全時",1,0),IF($L743&gt;=基本工資設定!$B$2,1,0)),1,0)</f>
        <v>0</v>
      </c>
      <c r="S743" s="19">
        <f>IF(AND($Q743,OR(IF($G743="3.重度",1,0),IF($G743="4.極重度",1,0)),IF($K743="全時",1,0),IF(基本工資設定!$B$2&gt;$L743,1,0)),1,0)</f>
        <v>0</v>
      </c>
      <c r="T743" s="19">
        <f>IF(AND($Q743,OR(IF($G743="3.重度",1,0),IF($G743="4.極重度",1,0)),IF($K743="部分工時",1,0),IF($L743&gt;=基本工資設定!$B$2,1,0)),1,0)</f>
        <v>0</v>
      </c>
      <c r="U743" s="19">
        <f>IF(AND($Q743,OR(IF($G743="3.重度",1,0),IF($G743="4.極重度",1,0)),IF($K743="部分工時",1,0),IF(AND(基本工資設定!$B$2&gt;$L743,$L743&gt;=基本工資設定!$B$3),1,0)),1,0)</f>
        <v>0</v>
      </c>
      <c r="V743" s="19">
        <f>IF(AND($Q743,OR(IF($G743="3.重度",1,0),IF($G743="4.極重度",1,0)),IF($K743="部分工時",1,0),IF(基本工資設定!$B$3&gt;$L743,1,0)),1,0)</f>
        <v>0</v>
      </c>
      <c r="W743" s="19">
        <f>IF(AND($Q743,OR(IF($G743="1.輕度",1,0),IF($G743="2.中度",1,0)),IF($K743="全時",1,0),IF($L743&gt;=基本工資設定!$B$2,1,0)),1,0)</f>
        <v>0</v>
      </c>
      <c r="X743" s="19">
        <f>IF(AND($Q743,OR(IF($G743="1.輕度",1,0),IF($G743="2.中度",1,0)),IF($K743="全時",1,0),IF(基本工資設定!$B$2&gt;$L743,1,0)),1,0)</f>
        <v>0</v>
      </c>
      <c r="Y743" s="19">
        <f>IF(AND($Q743,OR(IF($G743="1.輕度",1,0),IF($G743="2.中度",1,0)),IF($K743="部分工時",1,0),IF($L743&gt;=基本工資設定!$B$2,1,0)),1,0)</f>
        <v>0</v>
      </c>
      <c r="Z743" s="19">
        <f>IF(AND($Q743,OR(IF($G743="1.輕度",1,0),IF($G743="2.中度",1,0)),IF($K743="部分工時",1,0),IF(AND(基本工資設定!$B$2&gt;$L743,$L743&gt;=基本工資設定!$B$3),1,0)),1,0)</f>
        <v>0</v>
      </c>
      <c r="AA743" s="19">
        <f>IF(AND($Q743,OR(IF($G743="1.輕度",1,0),IF($G743="2.中度",1,0)),IF($K743="部分工時",1,0),IF(基本工資設定!$B$3&gt;$L743,1,0)),1,0)</f>
        <v>0</v>
      </c>
    </row>
    <row r="744" spans="1:27" ht="14.25">
      <c r="A744" s="19">
        <f t="shared" si="8"/>
        <v>742</v>
      </c>
      <c r="B744" s="8"/>
      <c r="C744" s="8"/>
      <c r="D744" s="9"/>
      <c r="E744" s="8"/>
      <c r="F744" s="8"/>
      <c r="G744" s="8"/>
      <c r="H744" s="9"/>
      <c r="I744" s="9"/>
      <c r="J744" s="9"/>
      <c r="K744" s="8"/>
      <c r="L744" s="10"/>
      <c r="M744" s="19" t="b">
        <f t="shared" si="6"/>
        <v>0</v>
      </c>
      <c r="N744" s="19">
        <f>IF(AND($M744,IF($H744&lt;=DATE(身障定額檢核總表!$F$7,身障定額檢核總表!$F$8,1),1,0)),1,0)</f>
        <v>0</v>
      </c>
      <c r="O744" s="19">
        <f>IF(AND(ISBLANK($I744),$M744),1,IF($E744="1.公保",
IF($I744&gt;DATE(身障定額檢核總表!$F$7,身障定額檢核總表!$F$8,1),1,0),
IF($I744&gt;=DATE(身障定額檢核總表!$F$7,身障定額檢核總表!$F$8,1),1,0)))</f>
        <v>0</v>
      </c>
      <c r="P744" s="19">
        <f>IF(AND($M744,IF($J744&lt;=DATE(身障定額檢核總表!$F$7,身障定額檢核總表!$F$8,1),1,0)),1,0)</f>
        <v>0</v>
      </c>
      <c r="Q744" s="19">
        <f t="shared" si="7"/>
        <v>0</v>
      </c>
      <c r="R744" s="19">
        <f>IF(AND($Q744,OR(IF($G744="3.重度",1,0),IF($G744="4.極重度",1,0)),IF($K744="全時",1,0),IF($L744&gt;=基本工資設定!$B$2,1,0)),1,0)</f>
        <v>0</v>
      </c>
      <c r="S744" s="19">
        <f>IF(AND($Q744,OR(IF($G744="3.重度",1,0),IF($G744="4.極重度",1,0)),IF($K744="全時",1,0),IF(基本工資設定!$B$2&gt;$L744,1,0)),1,0)</f>
        <v>0</v>
      </c>
      <c r="T744" s="19">
        <f>IF(AND($Q744,OR(IF($G744="3.重度",1,0),IF($G744="4.極重度",1,0)),IF($K744="部分工時",1,0),IF($L744&gt;=基本工資設定!$B$2,1,0)),1,0)</f>
        <v>0</v>
      </c>
      <c r="U744" s="19">
        <f>IF(AND($Q744,OR(IF($G744="3.重度",1,0),IF($G744="4.極重度",1,0)),IF($K744="部分工時",1,0),IF(AND(基本工資設定!$B$2&gt;$L744,$L744&gt;=基本工資設定!$B$3),1,0)),1,0)</f>
        <v>0</v>
      </c>
      <c r="V744" s="19">
        <f>IF(AND($Q744,OR(IF($G744="3.重度",1,0),IF($G744="4.極重度",1,0)),IF($K744="部分工時",1,0),IF(基本工資設定!$B$3&gt;$L744,1,0)),1,0)</f>
        <v>0</v>
      </c>
      <c r="W744" s="19">
        <f>IF(AND($Q744,OR(IF($G744="1.輕度",1,0),IF($G744="2.中度",1,0)),IF($K744="全時",1,0),IF($L744&gt;=基本工資設定!$B$2,1,0)),1,0)</f>
        <v>0</v>
      </c>
      <c r="X744" s="19">
        <f>IF(AND($Q744,OR(IF($G744="1.輕度",1,0),IF($G744="2.中度",1,0)),IF($K744="全時",1,0),IF(基本工資設定!$B$2&gt;$L744,1,0)),1,0)</f>
        <v>0</v>
      </c>
      <c r="Y744" s="19">
        <f>IF(AND($Q744,OR(IF($G744="1.輕度",1,0),IF($G744="2.中度",1,0)),IF($K744="部分工時",1,0),IF($L744&gt;=基本工資設定!$B$2,1,0)),1,0)</f>
        <v>0</v>
      </c>
      <c r="Z744" s="19">
        <f>IF(AND($Q744,OR(IF($G744="1.輕度",1,0),IF($G744="2.中度",1,0)),IF($K744="部分工時",1,0),IF(AND(基本工資設定!$B$2&gt;$L744,$L744&gt;=基本工資設定!$B$3),1,0)),1,0)</f>
        <v>0</v>
      </c>
      <c r="AA744" s="19">
        <f>IF(AND($Q744,OR(IF($G744="1.輕度",1,0),IF($G744="2.中度",1,0)),IF($K744="部分工時",1,0),IF(基本工資設定!$B$3&gt;$L744,1,0)),1,0)</f>
        <v>0</v>
      </c>
    </row>
    <row r="745" spans="1:27" ht="14.25">
      <c r="A745" s="19">
        <f t="shared" si="8"/>
        <v>743</v>
      </c>
      <c r="B745" s="8"/>
      <c r="C745" s="8"/>
      <c r="D745" s="9"/>
      <c r="E745" s="8"/>
      <c r="F745" s="8"/>
      <c r="G745" s="8"/>
      <c r="H745" s="9"/>
      <c r="I745" s="9"/>
      <c r="J745" s="9"/>
      <c r="K745" s="8"/>
      <c r="L745" s="10"/>
      <c r="M745" s="19" t="b">
        <f t="shared" si="6"/>
        <v>0</v>
      </c>
      <c r="N745" s="19">
        <f>IF(AND($M745,IF($H745&lt;=DATE(身障定額檢核總表!$F$7,身障定額檢核總表!$F$8,1),1,0)),1,0)</f>
        <v>0</v>
      </c>
      <c r="O745" s="19">
        <f>IF(AND(ISBLANK($I745),$M745),1,IF($E745="1.公保",
IF($I745&gt;DATE(身障定額檢核總表!$F$7,身障定額檢核總表!$F$8,1),1,0),
IF($I745&gt;=DATE(身障定額檢核總表!$F$7,身障定額檢核總表!$F$8,1),1,0)))</f>
        <v>0</v>
      </c>
      <c r="P745" s="19">
        <f>IF(AND($M745,IF($J745&lt;=DATE(身障定額檢核總表!$F$7,身障定額檢核總表!$F$8,1),1,0)),1,0)</f>
        <v>0</v>
      </c>
      <c r="Q745" s="19">
        <f t="shared" si="7"/>
        <v>0</v>
      </c>
      <c r="R745" s="19">
        <f>IF(AND($Q745,OR(IF($G745="3.重度",1,0),IF($G745="4.極重度",1,0)),IF($K745="全時",1,0),IF($L745&gt;=基本工資設定!$B$2,1,0)),1,0)</f>
        <v>0</v>
      </c>
      <c r="S745" s="19">
        <f>IF(AND($Q745,OR(IF($G745="3.重度",1,0),IF($G745="4.極重度",1,0)),IF($K745="全時",1,0),IF(基本工資設定!$B$2&gt;$L745,1,0)),1,0)</f>
        <v>0</v>
      </c>
      <c r="T745" s="19">
        <f>IF(AND($Q745,OR(IF($G745="3.重度",1,0),IF($G745="4.極重度",1,0)),IF($K745="部分工時",1,0),IF($L745&gt;=基本工資設定!$B$2,1,0)),1,0)</f>
        <v>0</v>
      </c>
      <c r="U745" s="19">
        <f>IF(AND($Q745,OR(IF($G745="3.重度",1,0),IF($G745="4.極重度",1,0)),IF($K745="部分工時",1,0),IF(AND(基本工資設定!$B$2&gt;$L745,$L745&gt;=基本工資設定!$B$3),1,0)),1,0)</f>
        <v>0</v>
      </c>
      <c r="V745" s="19">
        <f>IF(AND($Q745,OR(IF($G745="3.重度",1,0),IF($G745="4.極重度",1,0)),IF($K745="部分工時",1,0),IF(基本工資設定!$B$3&gt;$L745,1,0)),1,0)</f>
        <v>0</v>
      </c>
      <c r="W745" s="19">
        <f>IF(AND($Q745,OR(IF($G745="1.輕度",1,0),IF($G745="2.中度",1,0)),IF($K745="全時",1,0),IF($L745&gt;=基本工資設定!$B$2,1,0)),1,0)</f>
        <v>0</v>
      </c>
      <c r="X745" s="19">
        <f>IF(AND($Q745,OR(IF($G745="1.輕度",1,0),IF($G745="2.中度",1,0)),IF($K745="全時",1,0),IF(基本工資設定!$B$2&gt;$L745,1,0)),1,0)</f>
        <v>0</v>
      </c>
      <c r="Y745" s="19">
        <f>IF(AND($Q745,OR(IF($G745="1.輕度",1,0),IF($G745="2.中度",1,0)),IF($K745="部分工時",1,0),IF($L745&gt;=基本工資設定!$B$2,1,0)),1,0)</f>
        <v>0</v>
      </c>
      <c r="Z745" s="19">
        <f>IF(AND($Q745,OR(IF($G745="1.輕度",1,0),IF($G745="2.中度",1,0)),IF($K745="部分工時",1,0),IF(AND(基本工資設定!$B$2&gt;$L745,$L745&gt;=基本工資設定!$B$3),1,0)),1,0)</f>
        <v>0</v>
      </c>
      <c r="AA745" s="19">
        <f>IF(AND($Q745,OR(IF($G745="1.輕度",1,0),IF($G745="2.中度",1,0)),IF($K745="部分工時",1,0),IF(基本工資設定!$B$3&gt;$L745,1,0)),1,0)</f>
        <v>0</v>
      </c>
    </row>
    <row r="746" spans="1:27" ht="14.25">
      <c r="A746" s="19">
        <f t="shared" si="8"/>
        <v>744</v>
      </c>
      <c r="B746" s="8"/>
      <c r="C746" s="8"/>
      <c r="D746" s="9"/>
      <c r="E746" s="8"/>
      <c r="F746" s="8"/>
      <c r="G746" s="8"/>
      <c r="H746" s="9"/>
      <c r="I746" s="9"/>
      <c r="J746" s="9"/>
      <c r="K746" s="8"/>
      <c r="L746" s="10"/>
      <c r="M746" s="19" t="b">
        <f t="shared" si="6"/>
        <v>0</v>
      </c>
      <c r="N746" s="19">
        <f>IF(AND($M746,IF($H746&lt;=DATE(身障定額檢核總表!$F$7,身障定額檢核總表!$F$8,1),1,0)),1,0)</f>
        <v>0</v>
      </c>
      <c r="O746" s="19">
        <f>IF(AND(ISBLANK($I746),$M746),1,IF($E746="1.公保",
IF($I746&gt;DATE(身障定額檢核總表!$F$7,身障定額檢核總表!$F$8,1),1,0),
IF($I746&gt;=DATE(身障定額檢核總表!$F$7,身障定額檢核總表!$F$8,1),1,0)))</f>
        <v>0</v>
      </c>
      <c r="P746" s="19">
        <f>IF(AND($M746,IF($J746&lt;=DATE(身障定額檢核總表!$F$7,身障定額檢核總表!$F$8,1),1,0)),1,0)</f>
        <v>0</v>
      </c>
      <c r="Q746" s="19">
        <f t="shared" si="7"/>
        <v>0</v>
      </c>
      <c r="R746" s="19">
        <f>IF(AND($Q746,OR(IF($G746="3.重度",1,0),IF($G746="4.極重度",1,0)),IF($K746="全時",1,0),IF($L746&gt;=基本工資設定!$B$2,1,0)),1,0)</f>
        <v>0</v>
      </c>
      <c r="S746" s="19">
        <f>IF(AND($Q746,OR(IF($G746="3.重度",1,0),IF($G746="4.極重度",1,0)),IF($K746="全時",1,0),IF(基本工資設定!$B$2&gt;$L746,1,0)),1,0)</f>
        <v>0</v>
      </c>
      <c r="T746" s="19">
        <f>IF(AND($Q746,OR(IF($G746="3.重度",1,0),IF($G746="4.極重度",1,0)),IF($K746="部分工時",1,0),IF($L746&gt;=基本工資設定!$B$2,1,0)),1,0)</f>
        <v>0</v>
      </c>
      <c r="U746" s="19">
        <f>IF(AND($Q746,OR(IF($G746="3.重度",1,0),IF($G746="4.極重度",1,0)),IF($K746="部分工時",1,0),IF(AND(基本工資設定!$B$2&gt;$L746,$L746&gt;=基本工資設定!$B$3),1,0)),1,0)</f>
        <v>0</v>
      </c>
      <c r="V746" s="19">
        <f>IF(AND($Q746,OR(IF($G746="3.重度",1,0),IF($G746="4.極重度",1,0)),IF($K746="部分工時",1,0),IF(基本工資設定!$B$3&gt;$L746,1,0)),1,0)</f>
        <v>0</v>
      </c>
      <c r="W746" s="19">
        <f>IF(AND($Q746,OR(IF($G746="1.輕度",1,0),IF($G746="2.中度",1,0)),IF($K746="全時",1,0),IF($L746&gt;=基本工資設定!$B$2,1,0)),1,0)</f>
        <v>0</v>
      </c>
      <c r="X746" s="19">
        <f>IF(AND($Q746,OR(IF($G746="1.輕度",1,0),IF($G746="2.中度",1,0)),IF($K746="全時",1,0),IF(基本工資設定!$B$2&gt;$L746,1,0)),1,0)</f>
        <v>0</v>
      </c>
      <c r="Y746" s="19">
        <f>IF(AND($Q746,OR(IF($G746="1.輕度",1,0),IF($G746="2.中度",1,0)),IF($K746="部分工時",1,0),IF($L746&gt;=基本工資設定!$B$2,1,0)),1,0)</f>
        <v>0</v>
      </c>
      <c r="Z746" s="19">
        <f>IF(AND($Q746,OR(IF($G746="1.輕度",1,0),IF($G746="2.中度",1,0)),IF($K746="部分工時",1,0),IF(AND(基本工資設定!$B$2&gt;$L746,$L746&gt;=基本工資設定!$B$3),1,0)),1,0)</f>
        <v>0</v>
      </c>
      <c r="AA746" s="19">
        <f>IF(AND($Q746,OR(IF($G746="1.輕度",1,0),IF($G746="2.中度",1,0)),IF($K746="部分工時",1,0),IF(基本工資設定!$B$3&gt;$L746,1,0)),1,0)</f>
        <v>0</v>
      </c>
    </row>
    <row r="747" spans="1:27" ht="14.25">
      <c r="A747" s="19">
        <f t="shared" si="8"/>
        <v>745</v>
      </c>
      <c r="B747" s="8"/>
      <c r="C747" s="8"/>
      <c r="D747" s="9"/>
      <c r="E747" s="8"/>
      <c r="F747" s="8"/>
      <c r="G747" s="8"/>
      <c r="H747" s="9"/>
      <c r="I747" s="9"/>
      <c r="J747" s="9"/>
      <c r="K747" s="8"/>
      <c r="L747" s="10"/>
      <c r="M747" s="19" t="b">
        <f t="shared" si="6"/>
        <v>0</v>
      </c>
      <c r="N747" s="19">
        <f>IF(AND($M747,IF($H747&lt;=DATE(身障定額檢核總表!$F$7,身障定額檢核總表!$F$8,1),1,0)),1,0)</f>
        <v>0</v>
      </c>
      <c r="O747" s="19">
        <f>IF(AND(ISBLANK($I747),$M747),1,IF($E747="1.公保",
IF($I747&gt;DATE(身障定額檢核總表!$F$7,身障定額檢核總表!$F$8,1),1,0),
IF($I747&gt;=DATE(身障定額檢核總表!$F$7,身障定額檢核總表!$F$8,1),1,0)))</f>
        <v>0</v>
      </c>
      <c r="P747" s="19">
        <f>IF(AND($M747,IF($J747&lt;=DATE(身障定額檢核總表!$F$7,身障定額檢核總表!$F$8,1),1,0)),1,0)</f>
        <v>0</v>
      </c>
      <c r="Q747" s="19">
        <f t="shared" si="7"/>
        <v>0</v>
      </c>
      <c r="R747" s="19">
        <f>IF(AND($Q747,OR(IF($G747="3.重度",1,0),IF($G747="4.極重度",1,0)),IF($K747="全時",1,0),IF($L747&gt;=基本工資設定!$B$2,1,0)),1,0)</f>
        <v>0</v>
      </c>
      <c r="S747" s="19">
        <f>IF(AND($Q747,OR(IF($G747="3.重度",1,0),IF($G747="4.極重度",1,0)),IF($K747="全時",1,0),IF(基本工資設定!$B$2&gt;$L747,1,0)),1,0)</f>
        <v>0</v>
      </c>
      <c r="T747" s="19">
        <f>IF(AND($Q747,OR(IF($G747="3.重度",1,0),IF($G747="4.極重度",1,0)),IF($K747="部分工時",1,0),IF($L747&gt;=基本工資設定!$B$2,1,0)),1,0)</f>
        <v>0</v>
      </c>
      <c r="U747" s="19">
        <f>IF(AND($Q747,OR(IF($G747="3.重度",1,0),IF($G747="4.極重度",1,0)),IF($K747="部分工時",1,0),IF(AND(基本工資設定!$B$2&gt;$L747,$L747&gt;=基本工資設定!$B$3),1,0)),1,0)</f>
        <v>0</v>
      </c>
      <c r="V747" s="19">
        <f>IF(AND($Q747,OR(IF($G747="3.重度",1,0),IF($G747="4.極重度",1,0)),IF($K747="部分工時",1,0),IF(基本工資設定!$B$3&gt;$L747,1,0)),1,0)</f>
        <v>0</v>
      </c>
      <c r="W747" s="19">
        <f>IF(AND($Q747,OR(IF($G747="1.輕度",1,0),IF($G747="2.中度",1,0)),IF($K747="全時",1,0),IF($L747&gt;=基本工資設定!$B$2,1,0)),1,0)</f>
        <v>0</v>
      </c>
      <c r="X747" s="19">
        <f>IF(AND($Q747,OR(IF($G747="1.輕度",1,0),IF($G747="2.中度",1,0)),IF($K747="全時",1,0),IF(基本工資設定!$B$2&gt;$L747,1,0)),1,0)</f>
        <v>0</v>
      </c>
      <c r="Y747" s="19">
        <f>IF(AND($Q747,OR(IF($G747="1.輕度",1,0),IF($G747="2.中度",1,0)),IF($K747="部分工時",1,0),IF($L747&gt;=基本工資設定!$B$2,1,0)),1,0)</f>
        <v>0</v>
      </c>
      <c r="Z747" s="19">
        <f>IF(AND($Q747,OR(IF($G747="1.輕度",1,0),IF($G747="2.中度",1,0)),IF($K747="部分工時",1,0),IF(AND(基本工資設定!$B$2&gt;$L747,$L747&gt;=基本工資設定!$B$3),1,0)),1,0)</f>
        <v>0</v>
      </c>
      <c r="AA747" s="19">
        <f>IF(AND($Q747,OR(IF($G747="1.輕度",1,0),IF($G747="2.中度",1,0)),IF($K747="部分工時",1,0),IF(基本工資設定!$B$3&gt;$L747,1,0)),1,0)</f>
        <v>0</v>
      </c>
    </row>
    <row r="748" spans="1:27" ht="14.25">
      <c r="A748" s="19">
        <f t="shared" si="8"/>
        <v>746</v>
      </c>
      <c r="B748" s="8"/>
      <c r="C748" s="8"/>
      <c r="D748" s="9"/>
      <c r="E748" s="8"/>
      <c r="F748" s="8"/>
      <c r="G748" s="8"/>
      <c r="H748" s="9"/>
      <c r="I748" s="9"/>
      <c r="J748" s="9"/>
      <c r="K748" s="8"/>
      <c r="L748" s="10"/>
      <c r="M748" s="19" t="b">
        <f t="shared" si="6"/>
        <v>0</v>
      </c>
      <c r="N748" s="19">
        <f>IF(AND($M748,IF($H748&lt;=DATE(身障定額檢核總表!$F$7,身障定額檢核總表!$F$8,1),1,0)),1,0)</f>
        <v>0</v>
      </c>
      <c r="O748" s="19">
        <f>IF(AND(ISBLANK($I748),$M748),1,IF($E748="1.公保",
IF($I748&gt;DATE(身障定額檢核總表!$F$7,身障定額檢核總表!$F$8,1),1,0),
IF($I748&gt;=DATE(身障定額檢核總表!$F$7,身障定額檢核總表!$F$8,1),1,0)))</f>
        <v>0</v>
      </c>
      <c r="P748" s="19">
        <f>IF(AND($M748,IF($J748&lt;=DATE(身障定額檢核總表!$F$7,身障定額檢核總表!$F$8,1),1,0)),1,0)</f>
        <v>0</v>
      </c>
      <c r="Q748" s="19">
        <f t="shared" si="7"/>
        <v>0</v>
      </c>
      <c r="R748" s="19">
        <f>IF(AND($Q748,OR(IF($G748="3.重度",1,0),IF($G748="4.極重度",1,0)),IF($K748="全時",1,0),IF($L748&gt;=基本工資設定!$B$2,1,0)),1,0)</f>
        <v>0</v>
      </c>
      <c r="S748" s="19">
        <f>IF(AND($Q748,OR(IF($G748="3.重度",1,0),IF($G748="4.極重度",1,0)),IF($K748="全時",1,0),IF(基本工資設定!$B$2&gt;$L748,1,0)),1,0)</f>
        <v>0</v>
      </c>
      <c r="T748" s="19">
        <f>IF(AND($Q748,OR(IF($G748="3.重度",1,0),IF($G748="4.極重度",1,0)),IF($K748="部分工時",1,0),IF($L748&gt;=基本工資設定!$B$2,1,0)),1,0)</f>
        <v>0</v>
      </c>
      <c r="U748" s="19">
        <f>IF(AND($Q748,OR(IF($G748="3.重度",1,0),IF($G748="4.極重度",1,0)),IF($K748="部分工時",1,0),IF(AND(基本工資設定!$B$2&gt;$L748,$L748&gt;=基本工資設定!$B$3),1,0)),1,0)</f>
        <v>0</v>
      </c>
      <c r="V748" s="19">
        <f>IF(AND($Q748,OR(IF($G748="3.重度",1,0),IF($G748="4.極重度",1,0)),IF($K748="部分工時",1,0),IF(基本工資設定!$B$3&gt;$L748,1,0)),1,0)</f>
        <v>0</v>
      </c>
      <c r="W748" s="19">
        <f>IF(AND($Q748,OR(IF($G748="1.輕度",1,0),IF($G748="2.中度",1,0)),IF($K748="全時",1,0),IF($L748&gt;=基本工資設定!$B$2,1,0)),1,0)</f>
        <v>0</v>
      </c>
      <c r="X748" s="19">
        <f>IF(AND($Q748,OR(IF($G748="1.輕度",1,0),IF($G748="2.中度",1,0)),IF($K748="全時",1,0),IF(基本工資設定!$B$2&gt;$L748,1,0)),1,0)</f>
        <v>0</v>
      </c>
      <c r="Y748" s="19">
        <f>IF(AND($Q748,OR(IF($G748="1.輕度",1,0),IF($G748="2.中度",1,0)),IF($K748="部分工時",1,0),IF($L748&gt;=基本工資設定!$B$2,1,0)),1,0)</f>
        <v>0</v>
      </c>
      <c r="Z748" s="19">
        <f>IF(AND($Q748,OR(IF($G748="1.輕度",1,0),IF($G748="2.中度",1,0)),IF($K748="部分工時",1,0),IF(AND(基本工資設定!$B$2&gt;$L748,$L748&gt;=基本工資設定!$B$3),1,0)),1,0)</f>
        <v>0</v>
      </c>
      <c r="AA748" s="19">
        <f>IF(AND($Q748,OR(IF($G748="1.輕度",1,0),IF($G748="2.中度",1,0)),IF($K748="部分工時",1,0),IF(基本工資設定!$B$3&gt;$L748,1,0)),1,0)</f>
        <v>0</v>
      </c>
    </row>
    <row r="749" spans="1:27" ht="14.25">
      <c r="A749" s="19">
        <f t="shared" si="8"/>
        <v>747</v>
      </c>
      <c r="B749" s="8"/>
      <c r="C749" s="8"/>
      <c r="D749" s="9"/>
      <c r="E749" s="8"/>
      <c r="F749" s="8"/>
      <c r="G749" s="8"/>
      <c r="H749" s="9"/>
      <c r="I749" s="9"/>
      <c r="J749" s="9"/>
      <c r="K749" s="8"/>
      <c r="L749" s="10"/>
      <c r="M749" s="19" t="b">
        <f t="shared" si="6"/>
        <v>0</v>
      </c>
      <c r="N749" s="19">
        <f>IF(AND($M749,IF($H749&lt;=DATE(身障定額檢核總表!$F$7,身障定額檢核總表!$F$8,1),1,0)),1,0)</f>
        <v>0</v>
      </c>
      <c r="O749" s="19">
        <f>IF(AND(ISBLANK($I749),$M749),1,IF($E749="1.公保",
IF($I749&gt;DATE(身障定額檢核總表!$F$7,身障定額檢核總表!$F$8,1),1,0),
IF($I749&gt;=DATE(身障定額檢核總表!$F$7,身障定額檢核總表!$F$8,1),1,0)))</f>
        <v>0</v>
      </c>
      <c r="P749" s="19">
        <f>IF(AND($M749,IF($J749&lt;=DATE(身障定額檢核總表!$F$7,身障定額檢核總表!$F$8,1),1,0)),1,0)</f>
        <v>0</v>
      </c>
      <c r="Q749" s="19">
        <f t="shared" si="7"/>
        <v>0</v>
      </c>
      <c r="R749" s="19">
        <f>IF(AND($Q749,OR(IF($G749="3.重度",1,0),IF($G749="4.極重度",1,0)),IF($K749="全時",1,0),IF($L749&gt;=基本工資設定!$B$2,1,0)),1,0)</f>
        <v>0</v>
      </c>
      <c r="S749" s="19">
        <f>IF(AND($Q749,OR(IF($G749="3.重度",1,0),IF($G749="4.極重度",1,0)),IF($K749="全時",1,0),IF(基本工資設定!$B$2&gt;$L749,1,0)),1,0)</f>
        <v>0</v>
      </c>
      <c r="T749" s="19">
        <f>IF(AND($Q749,OR(IF($G749="3.重度",1,0),IF($G749="4.極重度",1,0)),IF($K749="部分工時",1,0),IF($L749&gt;=基本工資設定!$B$2,1,0)),1,0)</f>
        <v>0</v>
      </c>
      <c r="U749" s="19">
        <f>IF(AND($Q749,OR(IF($G749="3.重度",1,0),IF($G749="4.極重度",1,0)),IF($K749="部分工時",1,0),IF(AND(基本工資設定!$B$2&gt;$L749,$L749&gt;=基本工資設定!$B$3),1,0)),1,0)</f>
        <v>0</v>
      </c>
      <c r="V749" s="19">
        <f>IF(AND($Q749,OR(IF($G749="3.重度",1,0),IF($G749="4.極重度",1,0)),IF($K749="部分工時",1,0),IF(基本工資設定!$B$3&gt;$L749,1,0)),1,0)</f>
        <v>0</v>
      </c>
      <c r="W749" s="19">
        <f>IF(AND($Q749,OR(IF($G749="1.輕度",1,0),IF($G749="2.中度",1,0)),IF($K749="全時",1,0),IF($L749&gt;=基本工資設定!$B$2,1,0)),1,0)</f>
        <v>0</v>
      </c>
      <c r="X749" s="19">
        <f>IF(AND($Q749,OR(IF($G749="1.輕度",1,0),IF($G749="2.中度",1,0)),IF($K749="全時",1,0),IF(基本工資設定!$B$2&gt;$L749,1,0)),1,0)</f>
        <v>0</v>
      </c>
      <c r="Y749" s="19">
        <f>IF(AND($Q749,OR(IF($G749="1.輕度",1,0),IF($G749="2.中度",1,0)),IF($K749="部分工時",1,0),IF($L749&gt;=基本工資設定!$B$2,1,0)),1,0)</f>
        <v>0</v>
      </c>
      <c r="Z749" s="19">
        <f>IF(AND($Q749,OR(IF($G749="1.輕度",1,0),IF($G749="2.中度",1,0)),IF($K749="部分工時",1,0),IF(AND(基本工資設定!$B$2&gt;$L749,$L749&gt;=基本工資設定!$B$3),1,0)),1,0)</f>
        <v>0</v>
      </c>
      <c r="AA749" s="19">
        <f>IF(AND($Q749,OR(IF($G749="1.輕度",1,0),IF($G749="2.中度",1,0)),IF($K749="部分工時",1,0),IF(基本工資設定!$B$3&gt;$L749,1,0)),1,0)</f>
        <v>0</v>
      </c>
    </row>
    <row r="750" spans="1:27" ht="14.25">
      <c r="A750" s="19">
        <f t="shared" si="8"/>
        <v>748</v>
      </c>
      <c r="B750" s="8"/>
      <c r="C750" s="8"/>
      <c r="D750" s="9"/>
      <c r="E750" s="8"/>
      <c r="F750" s="8"/>
      <c r="G750" s="8"/>
      <c r="H750" s="9"/>
      <c r="I750" s="9"/>
      <c r="J750" s="9"/>
      <c r="K750" s="8"/>
      <c r="L750" s="10"/>
      <c r="M750" s="19" t="b">
        <f t="shared" si="6"/>
        <v>0</v>
      </c>
      <c r="N750" s="19">
        <f>IF(AND($M750,IF($H750&lt;=DATE(身障定額檢核總表!$F$7,身障定額檢核總表!$F$8,1),1,0)),1,0)</f>
        <v>0</v>
      </c>
      <c r="O750" s="19">
        <f>IF(AND(ISBLANK($I750),$M750),1,IF($E750="1.公保",
IF($I750&gt;DATE(身障定額檢核總表!$F$7,身障定額檢核總表!$F$8,1),1,0),
IF($I750&gt;=DATE(身障定額檢核總表!$F$7,身障定額檢核總表!$F$8,1),1,0)))</f>
        <v>0</v>
      </c>
      <c r="P750" s="19">
        <f>IF(AND($M750,IF($J750&lt;=DATE(身障定額檢核總表!$F$7,身障定額檢核總表!$F$8,1),1,0)),1,0)</f>
        <v>0</v>
      </c>
      <c r="Q750" s="19">
        <f t="shared" si="7"/>
        <v>0</v>
      </c>
      <c r="R750" s="19">
        <f>IF(AND($Q750,OR(IF($G750="3.重度",1,0),IF($G750="4.極重度",1,0)),IF($K750="全時",1,0),IF($L750&gt;=基本工資設定!$B$2,1,0)),1,0)</f>
        <v>0</v>
      </c>
      <c r="S750" s="19">
        <f>IF(AND($Q750,OR(IF($G750="3.重度",1,0),IF($G750="4.極重度",1,0)),IF($K750="全時",1,0),IF(基本工資設定!$B$2&gt;$L750,1,0)),1,0)</f>
        <v>0</v>
      </c>
      <c r="T750" s="19">
        <f>IF(AND($Q750,OR(IF($G750="3.重度",1,0),IF($G750="4.極重度",1,0)),IF($K750="部分工時",1,0),IF($L750&gt;=基本工資設定!$B$2,1,0)),1,0)</f>
        <v>0</v>
      </c>
      <c r="U750" s="19">
        <f>IF(AND($Q750,OR(IF($G750="3.重度",1,0),IF($G750="4.極重度",1,0)),IF($K750="部分工時",1,0),IF(AND(基本工資設定!$B$2&gt;$L750,$L750&gt;=基本工資設定!$B$3),1,0)),1,0)</f>
        <v>0</v>
      </c>
      <c r="V750" s="19">
        <f>IF(AND($Q750,OR(IF($G750="3.重度",1,0),IF($G750="4.極重度",1,0)),IF($K750="部分工時",1,0),IF(基本工資設定!$B$3&gt;$L750,1,0)),1,0)</f>
        <v>0</v>
      </c>
      <c r="W750" s="19">
        <f>IF(AND($Q750,OR(IF($G750="1.輕度",1,0),IF($G750="2.中度",1,0)),IF($K750="全時",1,0),IF($L750&gt;=基本工資設定!$B$2,1,0)),1,0)</f>
        <v>0</v>
      </c>
      <c r="X750" s="19">
        <f>IF(AND($Q750,OR(IF($G750="1.輕度",1,0),IF($G750="2.中度",1,0)),IF($K750="全時",1,0),IF(基本工資設定!$B$2&gt;$L750,1,0)),1,0)</f>
        <v>0</v>
      </c>
      <c r="Y750" s="19">
        <f>IF(AND($Q750,OR(IF($G750="1.輕度",1,0),IF($G750="2.中度",1,0)),IF($K750="部分工時",1,0),IF($L750&gt;=基本工資設定!$B$2,1,0)),1,0)</f>
        <v>0</v>
      </c>
      <c r="Z750" s="19">
        <f>IF(AND($Q750,OR(IF($G750="1.輕度",1,0),IF($G750="2.中度",1,0)),IF($K750="部分工時",1,0),IF(AND(基本工資設定!$B$2&gt;$L750,$L750&gt;=基本工資設定!$B$3),1,0)),1,0)</f>
        <v>0</v>
      </c>
      <c r="AA750" s="19">
        <f>IF(AND($Q750,OR(IF($G750="1.輕度",1,0),IF($G750="2.中度",1,0)),IF($K750="部分工時",1,0),IF(基本工資設定!$B$3&gt;$L750,1,0)),1,0)</f>
        <v>0</v>
      </c>
    </row>
    <row r="751" spans="1:27" ht="14.25">
      <c r="A751" s="19">
        <f t="shared" si="8"/>
        <v>749</v>
      </c>
      <c r="B751" s="8"/>
      <c r="C751" s="8"/>
      <c r="D751" s="9"/>
      <c r="E751" s="8"/>
      <c r="F751" s="8"/>
      <c r="G751" s="8"/>
      <c r="H751" s="9"/>
      <c r="I751" s="9"/>
      <c r="J751" s="9"/>
      <c r="K751" s="8"/>
      <c r="L751" s="10"/>
      <c r="M751" s="19" t="b">
        <f t="shared" si="6"/>
        <v>0</v>
      </c>
      <c r="N751" s="19">
        <f>IF(AND($M751,IF($H751&lt;=DATE(身障定額檢核總表!$F$7,身障定額檢核總表!$F$8,1),1,0)),1,0)</f>
        <v>0</v>
      </c>
      <c r="O751" s="19">
        <f>IF(AND(ISBLANK($I751),$M751),1,IF($E751="1.公保",
IF($I751&gt;DATE(身障定額檢核總表!$F$7,身障定額檢核總表!$F$8,1),1,0),
IF($I751&gt;=DATE(身障定額檢核總表!$F$7,身障定額檢核總表!$F$8,1),1,0)))</f>
        <v>0</v>
      </c>
      <c r="P751" s="19">
        <f>IF(AND($M751,IF($J751&lt;=DATE(身障定額檢核總表!$F$7,身障定額檢核總表!$F$8,1),1,0)),1,0)</f>
        <v>0</v>
      </c>
      <c r="Q751" s="19">
        <f t="shared" si="7"/>
        <v>0</v>
      </c>
      <c r="R751" s="19">
        <f>IF(AND($Q751,OR(IF($G751="3.重度",1,0),IF($G751="4.極重度",1,0)),IF($K751="全時",1,0),IF($L751&gt;=基本工資設定!$B$2,1,0)),1,0)</f>
        <v>0</v>
      </c>
      <c r="S751" s="19">
        <f>IF(AND($Q751,OR(IF($G751="3.重度",1,0),IF($G751="4.極重度",1,0)),IF($K751="全時",1,0),IF(基本工資設定!$B$2&gt;$L751,1,0)),1,0)</f>
        <v>0</v>
      </c>
      <c r="T751" s="19">
        <f>IF(AND($Q751,OR(IF($G751="3.重度",1,0),IF($G751="4.極重度",1,0)),IF($K751="部分工時",1,0),IF($L751&gt;=基本工資設定!$B$2,1,0)),1,0)</f>
        <v>0</v>
      </c>
      <c r="U751" s="19">
        <f>IF(AND($Q751,OR(IF($G751="3.重度",1,0),IF($G751="4.極重度",1,0)),IF($K751="部分工時",1,0),IF(AND(基本工資設定!$B$2&gt;$L751,$L751&gt;=基本工資設定!$B$3),1,0)),1,0)</f>
        <v>0</v>
      </c>
      <c r="V751" s="19">
        <f>IF(AND($Q751,OR(IF($G751="3.重度",1,0),IF($G751="4.極重度",1,0)),IF($K751="部分工時",1,0),IF(基本工資設定!$B$3&gt;$L751,1,0)),1,0)</f>
        <v>0</v>
      </c>
      <c r="W751" s="19">
        <f>IF(AND($Q751,OR(IF($G751="1.輕度",1,0),IF($G751="2.中度",1,0)),IF($K751="全時",1,0),IF($L751&gt;=基本工資設定!$B$2,1,0)),1,0)</f>
        <v>0</v>
      </c>
      <c r="X751" s="19">
        <f>IF(AND($Q751,OR(IF($G751="1.輕度",1,0),IF($G751="2.中度",1,0)),IF($K751="全時",1,0),IF(基本工資設定!$B$2&gt;$L751,1,0)),1,0)</f>
        <v>0</v>
      </c>
      <c r="Y751" s="19">
        <f>IF(AND($Q751,OR(IF($G751="1.輕度",1,0),IF($G751="2.中度",1,0)),IF($K751="部分工時",1,0),IF($L751&gt;=基本工資設定!$B$2,1,0)),1,0)</f>
        <v>0</v>
      </c>
      <c r="Z751" s="19">
        <f>IF(AND($Q751,OR(IF($G751="1.輕度",1,0),IF($G751="2.中度",1,0)),IF($K751="部分工時",1,0),IF(AND(基本工資設定!$B$2&gt;$L751,$L751&gt;=基本工資設定!$B$3),1,0)),1,0)</f>
        <v>0</v>
      </c>
      <c r="AA751" s="19">
        <f>IF(AND($Q751,OR(IF($G751="1.輕度",1,0),IF($G751="2.中度",1,0)),IF($K751="部分工時",1,0),IF(基本工資設定!$B$3&gt;$L751,1,0)),1,0)</f>
        <v>0</v>
      </c>
    </row>
    <row r="752" spans="1:27" ht="14.25">
      <c r="A752" s="19">
        <f t="shared" si="8"/>
        <v>750</v>
      </c>
      <c r="B752" s="8"/>
      <c r="C752" s="8"/>
      <c r="D752" s="9"/>
      <c r="E752" s="8"/>
      <c r="F752" s="8"/>
      <c r="G752" s="8"/>
      <c r="H752" s="9"/>
      <c r="I752" s="9"/>
      <c r="J752" s="9"/>
      <c r="K752" s="8"/>
      <c r="L752" s="10"/>
      <c r="M752" s="19" t="b">
        <f t="shared" si="6"/>
        <v>0</v>
      </c>
      <c r="N752" s="19">
        <f>IF(AND($M752,IF($H752&lt;=DATE(身障定額檢核總表!$F$7,身障定額檢核總表!$F$8,1),1,0)),1,0)</f>
        <v>0</v>
      </c>
      <c r="O752" s="19">
        <f>IF(AND(ISBLANK($I752),$M752),1,IF($E752="1.公保",
IF($I752&gt;DATE(身障定額檢核總表!$F$7,身障定額檢核總表!$F$8,1),1,0),
IF($I752&gt;=DATE(身障定額檢核總表!$F$7,身障定額檢核總表!$F$8,1),1,0)))</f>
        <v>0</v>
      </c>
      <c r="P752" s="19">
        <f>IF(AND($M752,IF($J752&lt;=DATE(身障定額檢核總表!$F$7,身障定額檢核總表!$F$8,1),1,0)),1,0)</f>
        <v>0</v>
      </c>
      <c r="Q752" s="19">
        <f t="shared" si="7"/>
        <v>0</v>
      </c>
      <c r="R752" s="19">
        <f>IF(AND($Q752,OR(IF($G752="3.重度",1,0),IF($G752="4.極重度",1,0)),IF($K752="全時",1,0),IF($L752&gt;=基本工資設定!$B$2,1,0)),1,0)</f>
        <v>0</v>
      </c>
      <c r="S752" s="19">
        <f>IF(AND($Q752,OR(IF($G752="3.重度",1,0),IF($G752="4.極重度",1,0)),IF($K752="全時",1,0),IF(基本工資設定!$B$2&gt;$L752,1,0)),1,0)</f>
        <v>0</v>
      </c>
      <c r="T752" s="19">
        <f>IF(AND($Q752,OR(IF($G752="3.重度",1,0),IF($G752="4.極重度",1,0)),IF($K752="部分工時",1,0),IF($L752&gt;=基本工資設定!$B$2,1,0)),1,0)</f>
        <v>0</v>
      </c>
      <c r="U752" s="19">
        <f>IF(AND($Q752,OR(IF($G752="3.重度",1,0),IF($G752="4.極重度",1,0)),IF($K752="部分工時",1,0),IF(AND(基本工資設定!$B$2&gt;$L752,$L752&gt;=基本工資設定!$B$3),1,0)),1,0)</f>
        <v>0</v>
      </c>
      <c r="V752" s="19">
        <f>IF(AND($Q752,OR(IF($G752="3.重度",1,0),IF($G752="4.極重度",1,0)),IF($K752="部分工時",1,0),IF(基本工資設定!$B$3&gt;$L752,1,0)),1,0)</f>
        <v>0</v>
      </c>
      <c r="W752" s="19">
        <f>IF(AND($Q752,OR(IF($G752="1.輕度",1,0),IF($G752="2.中度",1,0)),IF($K752="全時",1,0),IF($L752&gt;=基本工資設定!$B$2,1,0)),1,0)</f>
        <v>0</v>
      </c>
      <c r="X752" s="19">
        <f>IF(AND($Q752,OR(IF($G752="1.輕度",1,0),IF($G752="2.中度",1,0)),IF($K752="全時",1,0),IF(基本工資設定!$B$2&gt;$L752,1,0)),1,0)</f>
        <v>0</v>
      </c>
      <c r="Y752" s="19">
        <f>IF(AND($Q752,OR(IF($G752="1.輕度",1,0),IF($G752="2.中度",1,0)),IF($K752="部分工時",1,0),IF($L752&gt;=基本工資設定!$B$2,1,0)),1,0)</f>
        <v>0</v>
      </c>
      <c r="Z752" s="19">
        <f>IF(AND($Q752,OR(IF($G752="1.輕度",1,0),IF($G752="2.中度",1,0)),IF($K752="部分工時",1,0),IF(AND(基本工資設定!$B$2&gt;$L752,$L752&gt;=基本工資設定!$B$3),1,0)),1,0)</f>
        <v>0</v>
      </c>
      <c r="AA752" s="19">
        <f>IF(AND($Q752,OR(IF($G752="1.輕度",1,0),IF($G752="2.中度",1,0)),IF($K752="部分工時",1,0),IF(基本工資設定!$B$3&gt;$L752,1,0)),1,0)</f>
        <v>0</v>
      </c>
    </row>
    <row r="753" spans="1:27" ht="14.25">
      <c r="A753" s="19">
        <f t="shared" si="8"/>
        <v>751</v>
      </c>
      <c r="B753" s="8"/>
      <c r="C753" s="8"/>
      <c r="D753" s="9"/>
      <c r="E753" s="8"/>
      <c r="F753" s="8"/>
      <c r="G753" s="8"/>
      <c r="H753" s="9"/>
      <c r="I753" s="9"/>
      <c r="J753" s="9"/>
      <c r="K753" s="8"/>
      <c r="L753" s="10"/>
      <c r="M753" s="19" t="b">
        <f t="shared" si="6"/>
        <v>0</v>
      </c>
      <c r="N753" s="19">
        <f>IF(AND($M753,IF($H753&lt;=DATE(身障定額檢核總表!$F$7,身障定額檢核總表!$F$8,1),1,0)),1,0)</f>
        <v>0</v>
      </c>
      <c r="O753" s="19">
        <f>IF(AND(ISBLANK($I753),$M753),1,IF($E753="1.公保",
IF($I753&gt;DATE(身障定額檢核總表!$F$7,身障定額檢核總表!$F$8,1),1,0),
IF($I753&gt;=DATE(身障定額檢核總表!$F$7,身障定額檢核總表!$F$8,1),1,0)))</f>
        <v>0</v>
      </c>
      <c r="P753" s="19">
        <f>IF(AND($M753,IF($J753&lt;=DATE(身障定額檢核總表!$F$7,身障定額檢核總表!$F$8,1),1,0)),1,0)</f>
        <v>0</v>
      </c>
      <c r="Q753" s="19">
        <f t="shared" si="7"/>
        <v>0</v>
      </c>
      <c r="R753" s="19">
        <f>IF(AND($Q753,OR(IF($G753="3.重度",1,0),IF($G753="4.極重度",1,0)),IF($K753="全時",1,0),IF($L753&gt;=基本工資設定!$B$2,1,0)),1,0)</f>
        <v>0</v>
      </c>
      <c r="S753" s="19">
        <f>IF(AND($Q753,OR(IF($G753="3.重度",1,0),IF($G753="4.極重度",1,0)),IF($K753="全時",1,0),IF(基本工資設定!$B$2&gt;$L753,1,0)),1,0)</f>
        <v>0</v>
      </c>
      <c r="T753" s="19">
        <f>IF(AND($Q753,OR(IF($G753="3.重度",1,0),IF($G753="4.極重度",1,0)),IF($K753="部分工時",1,0),IF($L753&gt;=基本工資設定!$B$2,1,0)),1,0)</f>
        <v>0</v>
      </c>
      <c r="U753" s="19">
        <f>IF(AND($Q753,OR(IF($G753="3.重度",1,0),IF($G753="4.極重度",1,0)),IF($K753="部分工時",1,0),IF(AND(基本工資設定!$B$2&gt;$L753,$L753&gt;=基本工資設定!$B$3),1,0)),1,0)</f>
        <v>0</v>
      </c>
      <c r="V753" s="19">
        <f>IF(AND($Q753,OR(IF($G753="3.重度",1,0),IF($G753="4.極重度",1,0)),IF($K753="部分工時",1,0),IF(基本工資設定!$B$3&gt;$L753,1,0)),1,0)</f>
        <v>0</v>
      </c>
      <c r="W753" s="19">
        <f>IF(AND($Q753,OR(IF($G753="1.輕度",1,0),IF($G753="2.中度",1,0)),IF($K753="全時",1,0),IF($L753&gt;=基本工資設定!$B$2,1,0)),1,0)</f>
        <v>0</v>
      </c>
      <c r="X753" s="19">
        <f>IF(AND($Q753,OR(IF($G753="1.輕度",1,0),IF($G753="2.中度",1,0)),IF($K753="全時",1,0),IF(基本工資設定!$B$2&gt;$L753,1,0)),1,0)</f>
        <v>0</v>
      </c>
      <c r="Y753" s="19">
        <f>IF(AND($Q753,OR(IF($G753="1.輕度",1,0),IF($G753="2.中度",1,0)),IF($K753="部分工時",1,0),IF($L753&gt;=基本工資設定!$B$2,1,0)),1,0)</f>
        <v>0</v>
      </c>
      <c r="Z753" s="19">
        <f>IF(AND($Q753,OR(IF($G753="1.輕度",1,0),IF($G753="2.中度",1,0)),IF($K753="部分工時",1,0),IF(AND(基本工資設定!$B$2&gt;$L753,$L753&gt;=基本工資設定!$B$3),1,0)),1,0)</f>
        <v>0</v>
      </c>
      <c r="AA753" s="19">
        <f>IF(AND($Q753,OR(IF($G753="1.輕度",1,0),IF($G753="2.中度",1,0)),IF($K753="部分工時",1,0),IF(基本工資設定!$B$3&gt;$L753,1,0)),1,0)</f>
        <v>0</v>
      </c>
    </row>
    <row r="754" spans="1:27" ht="14.25">
      <c r="A754" s="19">
        <f t="shared" si="8"/>
        <v>752</v>
      </c>
      <c r="B754" s="8"/>
      <c r="C754" s="8"/>
      <c r="D754" s="9"/>
      <c r="E754" s="8"/>
      <c r="F754" s="8"/>
      <c r="G754" s="8"/>
      <c r="H754" s="9"/>
      <c r="I754" s="9"/>
      <c r="J754" s="9"/>
      <c r="K754" s="8"/>
      <c r="L754" s="10"/>
      <c r="M754" s="19" t="b">
        <f t="shared" si="6"/>
        <v>0</v>
      </c>
      <c r="N754" s="19">
        <f>IF(AND($M754,IF($H754&lt;=DATE(身障定額檢核總表!$F$7,身障定額檢核總表!$F$8,1),1,0)),1,0)</f>
        <v>0</v>
      </c>
      <c r="O754" s="19">
        <f>IF(AND(ISBLANK($I754),$M754),1,IF($E754="1.公保",
IF($I754&gt;DATE(身障定額檢核總表!$F$7,身障定額檢核總表!$F$8,1),1,0),
IF($I754&gt;=DATE(身障定額檢核總表!$F$7,身障定額檢核總表!$F$8,1),1,0)))</f>
        <v>0</v>
      </c>
      <c r="P754" s="19">
        <f>IF(AND($M754,IF($J754&lt;=DATE(身障定額檢核總表!$F$7,身障定額檢核總表!$F$8,1),1,0)),1,0)</f>
        <v>0</v>
      </c>
      <c r="Q754" s="19">
        <f t="shared" si="7"/>
        <v>0</v>
      </c>
      <c r="R754" s="19">
        <f>IF(AND($Q754,OR(IF($G754="3.重度",1,0),IF($G754="4.極重度",1,0)),IF($K754="全時",1,0),IF($L754&gt;=基本工資設定!$B$2,1,0)),1,0)</f>
        <v>0</v>
      </c>
      <c r="S754" s="19">
        <f>IF(AND($Q754,OR(IF($G754="3.重度",1,0),IF($G754="4.極重度",1,0)),IF($K754="全時",1,0),IF(基本工資設定!$B$2&gt;$L754,1,0)),1,0)</f>
        <v>0</v>
      </c>
      <c r="T754" s="19">
        <f>IF(AND($Q754,OR(IF($G754="3.重度",1,0),IF($G754="4.極重度",1,0)),IF($K754="部分工時",1,0),IF($L754&gt;=基本工資設定!$B$2,1,0)),1,0)</f>
        <v>0</v>
      </c>
      <c r="U754" s="19">
        <f>IF(AND($Q754,OR(IF($G754="3.重度",1,0),IF($G754="4.極重度",1,0)),IF($K754="部分工時",1,0),IF(AND(基本工資設定!$B$2&gt;$L754,$L754&gt;=基本工資設定!$B$3),1,0)),1,0)</f>
        <v>0</v>
      </c>
      <c r="V754" s="19">
        <f>IF(AND($Q754,OR(IF($G754="3.重度",1,0),IF($G754="4.極重度",1,0)),IF($K754="部分工時",1,0),IF(基本工資設定!$B$3&gt;$L754,1,0)),1,0)</f>
        <v>0</v>
      </c>
      <c r="W754" s="19">
        <f>IF(AND($Q754,OR(IF($G754="1.輕度",1,0),IF($G754="2.中度",1,0)),IF($K754="全時",1,0),IF($L754&gt;=基本工資設定!$B$2,1,0)),1,0)</f>
        <v>0</v>
      </c>
      <c r="X754" s="19">
        <f>IF(AND($Q754,OR(IF($G754="1.輕度",1,0),IF($G754="2.中度",1,0)),IF($K754="全時",1,0),IF(基本工資設定!$B$2&gt;$L754,1,0)),1,0)</f>
        <v>0</v>
      </c>
      <c r="Y754" s="19">
        <f>IF(AND($Q754,OR(IF($G754="1.輕度",1,0),IF($G754="2.中度",1,0)),IF($K754="部分工時",1,0),IF($L754&gt;=基本工資設定!$B$2,1,0)),1,0)</f>
        <v>0</v>
      </c>
      <c r="Z754" s="19">
        <f>IF(AND($Q754,OR(IF($G754="1.輕度",1,0),IF($G754="2.中度",1,0)),IF($K754="部分工時",1,0),IF(AND(基本工資設定!$B$2&gt;$L754,$L754&gt;=基本工資設定!$B$3),1,0)),1,0)</f>
        <v>0</v>
      </c>
      <c r="AA754" s="19">
        <f>IF(AND($Q754,OR(IF($G754="1.輕度",1,0),IF($G754="2.中度",1,0)),IF($K754="部分工時",1,0),IF(基本工資設定!$B$3&gt;$L754,1,0)),1,0)</f>
        <v>0</v>
      </c>
    </row>
    <row r="755" spans="1:27" ht="14.25">
      <c r="A755" s="19">
        <f t="shared" si="8"/>
        <v>753</v>
      </c>
      <c r="B755" s="8"/>
      <c r="C755" s="8"/>
      <c r="D755" s="9"/>
      <c r="E755" s="8"/>
      <c r="F755" s="8"/>
      <c r="G755" s="8"/>
      <c r="H755" s="9"/>
      <c r="I755" s="9"/>
      <c r="J755" s="9"/>
      <c r="K755" s="8"/>
      <c r="L755" s="10"/>
      <c r="M755" s="19" t="b">
        <f t="shared" si="6"/>
        <v>0</v>
      </c>
      <c r="N755" s="19">
        <f>IF(AND($M755,IF($H755&lt;=DATE(身障定額檢核總表!$F$7,身障定額檢核總表!$F$8,1),1,0)),1,0)</f>
        <v>0</v>
      </c>
      <c r="O755" s="19">
        <f>IF(AND(ISBLANK($I755),$M755),1,IF($E755="1.公保",
IF($I755&gt;DATE(身障定額檢核總表!$F$7,身障定額檢核總表!$F$8,1),1,0),
IF($I755&gt;=DATE(身障定額檢核總表!$F$7,身障定額檢核總表!$F$8,1),1,0)))</f>
        <v>0</v>
      </c>
      <c r="P755" s="19">
        <f>IF(AND($M755,IF($J755&lt;=DATE(身障定額檢核總表!$F$7,身障定額檢核總表!$F$8,1),1,0)),1,0)</f>
        <v>0</v>
      </c>
      <c r="Q755" s="19">
        <f t="shared" si="7"/>
        <v>0</v>
      </c>
      <c r="R755" s="19">
        <f>IF(AND($Q755,OR(IF($G755="3.重度",1,0),IF($G755="4.極重度",1,0)),IF($K755="全時",1,0),IF($L755&gt;=基本工資設定!$B$2,1,0)),1,0)</f>
        <v>0</v>
      </c>
      <c r="S755" s="19">
        <f>IF(AND($Q755,OR(IF($G755="3.重度",1,0),IF($G755="4.極重度",1,0)),IF($K755="全時",1,0),IF(基本工資設定!$B$2&gt;$L755,1,0)),1,0)</f>
        <v>0</v>
      </c>
      <c r="T755" s="19">
        <f>IF(AND($Q755,OR(IF($G755="3.重度",1,0),IF($G755="4.極重度",1,0)),IF($K755="部分工時",1,0),IF($L755&gt;=基本工資設定!$B$2,1,0)),1,0)</f>
        <v>0</v>
      </c>
      <c r="U755" s="19">
        <f>IF(AND($Q755,OR(IF($G755="3.重度",1,0),IF($G755="4.極重度",1,0)),IF($K755="部分工時",1,0),IF(AND(基本工資設定!$B$2&gt;$L755,$L755&gt;=基本工資設定!$B$3),1,0)),1,0)</f>
        <v>0</v>
      </c>
      <c r="V755" s="19">
        <f>IF(AND($Q755,OR(IF($G755="3.重度",1,0),IF($G755="4.極重度",1,0)),IF($K755="部分工時",1,0),IF(基本工資設定!$B$3&gt;$L755,1,0)),1,0)</f>
        <v>0</v>
      </c>
      <c r="W755" s="19">
        <f>IF(AND($Q755,OR(IF($G755="1.輕度",1,0),IF($G755="2.中度",1,0)),IF($K755="全時",1,0),IF($L755&gt;=基本工資設定!$B$2,1,0)),1,0)</f>
        <v>0</v>
      </c>
      <c r="X755" s="19">
        <f>IF(AND($Q755,OR(IF($G755="1.輕度",1,0),IF($G755="2.中度",1,0)),IF($K755="全時",1,0),IF(基本工資設定!$B$2&gt;$L755,1,0)),1,0)</f>
        <v>0</v>
      </c>
      <c r="Y755" s="19">
        <f>IF(AND($Q755,OR(IF($G755="1.輕度",1,0),IF($G755="2.中度",1,0)),IF($K755="部分工時",1,0),IF($L755&gt;=基本工資設定!$B$2,1,0)),1,0)</f>
        <v>0</v>
      </c>
      <c r="Z755" s="19">
        <f>IF(AND($Q755,OR(IF($G755="1.輕度",1,0),IF($G755="2.中度",1,0)),IF($K755="部分工時",1,0),IF(AND(基本工資設定!$B$2&gt;$L755,$L755&gt;=基本工資設定!$B$3),1,0)),1,0)</f>
        <v>0</v>
      </c>
      <c r="AA755" s="19">
        <f>IF(AND($Q755,OR(IF($G755="1.輕度",1,0),IF($G755="2.中度",1,0)),IF($K755="部分工時",1,0),IF(基本工資設定!$B$3&gt;$L755,1,0)),1,0)</f>
        <v>0</v>
      </c>
    </row>
    <row r="756" spans="1:27" ht="14.25">
      <c r="A756" s="19">
        <f t="shared" si="8"/>
        <v>754</v>
      </c>
      <c r="B756" s="8"/>
      <c r="C756" s="8"/>
      <c r="D756" s="9"/>
      <c r="E756" s="8"/>
      <c r="F756" s="8"/>
      <c r="G756" s="8"/>
      <c r="H756" s="9"/>
      <c r="I756" s="9"/>
      <c r="J756" s="9"/>
      <c r="K756" s="8"/>
      <c r="L756" s="10"/>
      <c r="M756" s="19" t="b">
        <f t="shared" si="6"/>
        <v>0</v>
      </c>
      <c r="N756" s="19">
        <f>IF(AND($M756,IF($H756&lt;=DATE(身障定額檢核總表!$F$7,身障定額檢核總表!$F$8,1),1,0)),1,0)</f>
        <v>0</v>
      </c>
      <c r="O756" s="19">
        <f>IF(AND(ISBLANK($I756),$M756),1,IF($E756="1.公保",
IF($I756&gt;DATE(身障定額檢核總表!$F$7,身障定額檢核總表!$F$8,1),1,0),
IF($I756&gt;=DATE(身障定額檢核總表!$F$7,身障定額檢核總表!$F$8,1),1,0)))</f>
        <v>0</v>
      </c>
      <c r="P756" s="19">
        <f>IF(AND($M756,IF($J756&lt;=DATE(身障定額檢核總表!$F$7,身障定額檢核總表!$F$8,1),1,0)),1,0)</f>
        <v>0</v>
      </c>
      <c r="Q756" s="19">
        <f t="shared" si="7"/>
        <v>0</v>
      </c>
      <c r="R756" s="19">
        <f>IF(AND($Q756,OR(IF($G756="3.重度",1,0),IF($G756="4.極重度",1,0)),IF($K756="全時",1,0),IF($L756&gt;=基本工資設定!$B$2,1,0)),1,0)</f>
        <v>0</v>
      </c>
      <c r="S756" s="19">
        <f>IF(AND($Q756,OR(IF($G756="3.重度",1,0),IF($G756="4.極重度",1,0)),IF($K756="全時",1,0),IF(基本工資設定!$B$2&gt;$L756,1,0)),1,0)</f>
        <v>0</v>
      </c>
      <c r="T756" s="19">
        <f>IF(AND($Q756,OR(IF($G756="3.重度",1,0),IF($G756="4.極重度",1,0)),IF($K756="部分工時",1,0),IF($L756&gt;=基本工資設定!$B$2,1,0)),1,0)</f>
        <v>0</v>
      </c>
      <c r="U756" s="19">
        <f>IF(AND($Q756,OR(IF($G756="3.重度",1,0),IF($G756="4.極重度",1,0)),IF($K756="部分工時",1,0),IF(AND(基本工資設定!$B$2&gt;$L756,$L756&gt;=基本工資設定!$B$3),1,0)),1,0)</f>
        <v>0</v>
      </c>
      <c r="V756" s="19">
        <f>IF(AND($Q756,OR(IF($G756="3.重度",1,0),IF($G756="4.極重度",1,0)),IF($K756="部分工時",1,0),IF(基本工資設定!$B$3&gt;$L756,1,0)),1,0)</f>
        <v>0</v>
      </c>
      <c r="W756" s="19">
        <f>IF(AND($Q756,OR(IF($G756="1.輕度",1,0),IF($G756="2.中度",1,0)),IF($K756="全時",1,0),IF($L756&gt;=基本工資設定!$B$2,1,0)),1,0)</f>
        <v>0</v>
      </c>
      <c r="X756" s="19">
        <f>IF(AND($Q756,OR(IF($G756="1.輕度",1,0),IF($G756="2.中度",1,0)),IF($K756="全時",1,0),IF(基本工資設定!$B$2&gt;$L756,1,0)),1,0)</f>
        <v>0</v>
      </c>
      <c r="Y756" s="19">
        <f>IF(AND($Q756,OR(IF($G756="1.輕度",1,0),IF($G756="2.中度",1,0)),IF($K756="部分工時",1,0),IF($L756&gt;=基本工資設定!$B$2,1,0)),1,0)</f>
        <v>0</v>
      </c>
      <c r="Z756" s="19">
        <f>IF(AND($Q756,OR(IF($G756="1.輕度",1,0),IF($G756="2.中度",1,0)),IF($K756="部分工時",1,0),IF(AND(基本工資設定!$B$2&gt;$L756,$L756&gt;=基本工資設定!$B$3),1,0)),1,0)</f>
        <v>0</v>
      </c>
      <c r="AA756" s="19">
        <f>IF(AND($Q756,OR(IF($G756="1.輕度",1,0),IF($G756="2.中度",1,0)),IF($K756="部分工時",1,0),IF(基本工資設定!$B$3&gt;$L756,1,0)),1,0)</f>
        <v>0</v>
      </c>
    </row>
    <row r="757" spans="1:27" ht="14.25">
      <c r="A757" s="19">
        <f t="shared" si="8"/>
        <v>755</v>
      </c>
      <c r="B757" s="8"/>
      <c r="C757" s="8"/>
      <c r="D757" s="9"/>
      <c r="E757" s="8"/>
      <c r="F757" s="8"/>
      <c r="G757" s="8"/>
      <c r="H757" s="9"/>
      <c r="I757" s="9"/>
      <c r="J757" s="9"/>
      <c r="K757" s="8"/>
      <c r="L757" s="10"/>
      <c r="M757" s="19" t="b">
        <f t="shared" si="6"/>
        <v>0</v>
      </c>
      <c r="N757" s="19">
        <f>IF(AND($M757,IF($H757&lt;=DATE(身障定額檢核總表!$F$7,身障定額檢核總表!$F$8,1),1,0)),1,0)</f>
        <v>0</v>
      </c>
      <c r="O757" s="19">
        <f>IF(AND(ISBLANK($I757),$M757),1,IF($E757="1.公保",
IF($I757&gt;DATE(身障定額檢核總表!$F$7,身障定額檢核總表!$F$8,1),1,0),
IF($I757&gt;=DATE(身障定額檢核總表!$F$7,身障定額檢核總表!$F$8,1),1,0)))</f>
        <v>0</v>
      </c>
      <c r="P757" s="19">
        <f>IF(AND($M757,IF($J757&lt;=DATE(身障定額檢核總表!$F$7,身障定額檢核總表!$F$8,1),1,0)),1,0)</f>
        <v>0</v>
      </c>
      <c r="Q757" s="19">
        <f t="shared" si="7"/>
        <v>0</v>
      </c>
      <c r="R757" s="19">
        <f>IF(AND($Q757,OR(IF($G757="3.重度",1,0),IF($G757="4.極重度",1,0)),IF($K757="全時",1,0),IF($L757&gt;=基本工資設定!$B$2,1,0)),1,0)</f>
        <v>0</v>
      </c>
      <c r="S757" s="19">
        <f>IF(AND($Q757,OR(IF($G757="3.重度",1,0),IF($G757="4.極重度",1,0)),IF($K757="全時",1,0),IF(基本工資設定!$B$2&gt;$L757,1,0)),1,0)</f>
        <v>0</v>
      </c>
      <c r="T757" s="19">
        <f>IF(AND($Q757,OR(IF($G757="3.重度",1,0),IF($G757="4.極重度",1,0)),IF($K757="部分工時",1,0),IF($L757&gt;=基本工資設定!$B$2,1,0)),1,0)</f>
        <v>0</v>
      </c>
      <c r="U757" s="19">
        <f>IF(AND($Q757,OR(IF($G757="3.重度",1,0),IF($G757="4.極重度",1,0)),IF($K757="部分工時",1,0),IF(AND(基本工資設定!$B$2&gt;$L757,$L757&gt;=基本工資設定!$B$3),1,0)),1,0)</f>
        <v>0</v>
      </c>
      <c r="V757" s="19">
        <f>IF(AND($Q757,OR(IF($G757="3.重度",1,0),IF($G757="4.極重度",1,0)),IF($K757="部分工時",1,0),IF(基本工資設定!$B$3&gt;$L757,1,0)),1,0)</f>
        <v>0</v>
      </c>
      <c r="W757" s="19">
        <f>IF(AND($Q757,OR(IF($G757="1.輕度",1,0),IF($G757="2.中度",1,0)),IF($K757="全時",1,0),IF($L757&gt;=基本工資設定!$B$2,1,0)),1,0)</f>
        <v>0</v>
      </c>
      <c r="X757" s="19">
        <f>IF(AND($Q757,OR(IF($G757="1.輕度",1,0),IF($G757="2.中度",1,0)),IF($K757="全時",1,0),IF(基本工資設定!$B$2&gt;$L757,1,0)),1,0)</f>
        <v>0</v>
      </c>
      <c r="Y757" s="19">
        <f>IF(AND($Q757,OR(IF($G757="1.輕度",1,0),IF($G757="2.中度",1,0)),IF($K757="部分工時",1,0),IF($L757&gt;=基本工資設定!$B$2,1,0)),1,0)</f>
        <v>0</v>
      </c>
      <c r="Z757" s="19">
        <f>IF(AND($Q757,OR(IF($G757="1.輕度",1,0),IF($G757="2.中度",1,0)),IF($K757="部分工時",1,0),IF(AND(基本工資設定!$B$2&gt;$L757,$L757&gt;=基本工資設定!$B$3),1,0)),1,0)</f>
        <v>0</v>
      </c>
      <c r="AA757" s="19">
        <f>IF(AND($Q757,OR(IF($G757="1.輕度",1,0),IF($G757="2.中度",1,0)),IF($K757="部分工時",1,0),IF(基本工資設定!$B$3&gt;$L757,1,0)),1,0)</f>
        <v>0</v>
      </c>
    </row>
    <row r="758" spans="1:27" ht="14.25">
      <c r="A758" s="19">
        <f t="shared" si="8"/>
        <v>756</v>
      </c>
      <c r="B758" s="8"/>
      <c r="C758" s="8"/>
      <c r="D758" s="9"/>
      <c r="E758" s="8"/>
      <c r="F758" s="8"/>
      <c r="G758" s="8"/>
      <c r="H758" s="9"/>
      <c r="I758" s="9"/>
      <c r="J758" s="9"/>
      <c r="K758" s="8"/>
      <c r="L758" s="10"/>
      <c r="M758" s="19" t="b">
        <f t="shared" si="6"/>
        <v>0</v>
      </c>
      <c r="N758" s="19">
        <f>IF(AND($M758,IF($H758&lt;=DATE(身障定額檢核總表!$F$7,身障定額檢核總表!$F$8,1),1,0)),1,0)</f>
        <v>0</v>
      </c>
      <c r="O758" s="19">
        <f>IF(AND(ISBLANK($I758),$M758),1,IF($E758="1.公保",
IF($I758&gt;DATE(身障定額檢核總表!$F$7,身障定額檢核總表!$F$8,1),1,0),
IF($I758&gt;=DATE(身障定額檢核總表!$F$7,身障定額檢核總表!$F$8,1),1,0)))</f>
        <v>0</v>
      </c>
      <c r="P758" s="19">
        <f>IF(AND($M758,IF($J758&lt;=DATE(身障定額檢核總表!$F$7,身障定額檢核總表!$F$8,1),1,0)),1,0)</f>
        <v>0</v>
      </c>
      <c r="Q758" s="19">
        <f t="shared" si="7"/>
        <v>0</v>
      </c>
      <c r="R758" s="19">
        <f>IF(AND($Q758,OR(IF($G758="3.重度",1,0),IF($G758="4.極重度",1,0)),IF($K758="全時",1,0),IF($L758&gt;=基本工資設定!$B$2,1,0)),1,0)</f>
        <v>0</v>
      </c>
      <c r="S758" s="19">
        <f>IF(AND($Q758,OR(IF($G758="3.重度",1,0),IF($G758="4.極重度",1,0)),IF($K758="全時",1,0),IF(基本工資設定!$B$2&gt;$L758,1,0)),1,0)</f>
        <v>0</v>
      </c>
      <c r="T758" s="19">
        <f>IF(AND($Q758,OR(IF($G758="3.重度",1,0),IF($G758="4.極重度",1,0)),IF($K758="部分工時",1,0),IF($L758&gt;=基本工資設定!$B$2,1,0)),1,0)</f>
        <v>0</v>
      </c>
      <c r="U758" s="19">
        <f>IF(AND($Q758,OR(IF($G758="3.重度",1,0),IF($G758="4.極重度",1,0)),IF($K758="部分工時",1,0),IF(AND(基本工資設定!$B$2&gt;$L758,$L758&gt;=基本工資設定!$B$3),1,0)),1,0)</f>
        <v>0</v>
      </c>
      <c r="V758" s="19">
        <f>IF(AND($Q758,OR(IF($G758="3.重度",1,0),IF($G758="4.極重度",1,0)),IF($K758="部分工時",1,0),IF(基本工資設定!$B$3&gt;$L758,1,0)),1,0)</f>
        <v>0</v>
      </c>
      <c r="W758" s="19">
        <f>IF(AND($Q758,OR(IF($G758="1.輕度",1,0),IF($G758="2.中度",1,0)),IF($K758="全時",1,0),IF($L758&gt;=基本工資設定!$B$2,1,0)),1,0)</f>
        <v>0</v>
      </c>
      <c r="X758" s="19">
        <f>IF(AND($Q758,OR(IF($G758="1.輕度",1,0),IF($G758="2.中度",1,0)),IF($K758="全時",1,0),IF(基本工資設定!$B$2&gt;$L758,1,0)),1,0)</f>
        <v>0</v>
      </c>
      <c r="Y758" s="19">
        <f>IF(AND($Q758,OR(IF($G758="1.輕度",1,0),IF($G758="2.中度",1,0)),IF($K758="部分工時",1,0),IF($L758&gt;=基本工資設定!$B$2,1,0)),1,0)</f>
        <v>0</v>
      </c>
      <c r="Z758" s="19">
        <f>IF(AND($Q758,OR(IF($G758="1.輕度",1,0),IF($G758="2.中度",1,0)),IF($K758="部分工時",1,0),IF(AND(基本工資設定!$B$2&gt;$L758,$L758&gt;=基本工資設定!$B$3),1,0)),1,0)</f>
        <v>0</v>
      </c>
      <c r="AA758" s="19">
        <f>IF(AND($Q758,OR(IF($G758="1.輕度",1,0),IF($G758="2.中度",1,0)),IF($K758="部分工時",1,0),IF(基本工資設定!$B$3&gt;$L758,1,0)),1,0)</f>
        <v>0</v>
      </c>
    </row>
    <row r="759" spans="1:27" ht="14.25">
      <c r="A759" s="19">
        <f t="shared" si="8"/>
        <v>757</v>
      </c>
      <c r="B759" s="8"/>
      <c r="C759" s="8"/>
      <c r="D759" s="9"/>
      <c r="E759" s="8"/>
      <c r="F759" s="8"/>
      <c r="G759" s="8"/>
      <c r="H759" s="9"/>
      <c r="I759" s="9"/>
      <c r="J759" s="9"/>
      <c r="K759" s="8"/>
      <c r="L759" s="10"/>
      <c r="M759" s="19" t="b">
        <f t="shared" si="6"/>
        <v>0</v>
      </c>
      <c r="N759" s="19">
        <f>IF(AND($M759,IF($H759&lt;=DATE(身障定額檢核總表!$F$7,身障定額檢核總表!$F$8,1),1,0)),1,0)</f>
        <v>0</v>
      </c>
      <c r="O759" s="19">
        <f>IF(AND(ISBLANK($I759),$M759),1,IF($E759="1.公保",
IF($I759&gt;DATE(身障定額檢核總表!$F$7,身障定額檢核總表!$F$8,1),1,0),
IF($I759&gt;=DATE(身障定額檢核總表!$F$7,身障定額檢核總表!$F$8,1),1,0)))</f>
        <v>0</v>
      </c>
      <c r="P759" s="19">
        <f>IF(AND($M759,IF($J759&lt;=DATE(身障定額檢核總表!$F$7,身障定額檢核總表!$F$8,1),1,0)),1,0)</f>
        <v>0</v>
      </c>
      <c r="Q759" s="19">
        <f t="shared" si="7"/>
        <v>0</v>
      </c>
      <c r="R759" s="19">
        <f>IF(AND($Q759,OR(IF($G759="3.重度",1,0),IF($G759="4.極重度",1,0)),IF($K759="全時",1,0),IF($L759&gt;=基本工資設定!$B$2,1,0)),1,0)</f>
        <v>0</v>
      </c>
      <c r="S759" s="19">
        <f>IF(AND($Q759,OR(IF($G759="3.重度",1,0),IF($G759="4.極重度",1,0)),IF($K759="全時",1,0),IF(基本工資設定!$B$2&gt;$L759,1,0)),1,0)</f>
        <v>0</v>
      </c>
      <c r="T759" s="19">
        <f>IF(AND($Q759,OR(IF($G759="3.重度",1,0),IF($G759="4.極重度",1,0)),IF($K759="部分工時",1,0),IF($L759&gt;=基本工資設定!$B$2,1,0)),1,0)</f>
        <v>0</v>
      </c>
      <c r="U759" s="19">
        <f>IF(AND($Q759,OR(IF($G759="3.重度",1,0),IF($G759="4.極重度",1,0)),IF($K759="部分工時",1,0),IF(AND(基本工資設定!$B$2&gt;$L759,$L759&gt;=基本工資設定!$B$3),1,0)),1,0)</f>
        <v>0</v>
      </c>
      <c r="V759" s="19">
        <f>IF(AND($Q759,OR(IF($G759="3.重度",1,0),IF($G759="4.極重度",1,0)),IF($K759="部分工時",1,0),IF(基本工資設定!$B$3&gt;$L759,1,0)),1,0)</f>
        <v>0</v>
      </c>
      <c r="W759" s="19">
        <f>IF(AND($Q759,OR(IF($G759="1.輕度",1,0),IF($G759="2.中度",1,0)),IF($K759="全時",1,0),IF($L759&gt;=基本工資設定!$B$2,1,0)),1,0)</f>
        <v>0</v>
      </c>
      <c r="X759" s="19">
        <f>IF(AND($Q759,OR(IF($G759="1.輕度",1,0),IF($G759="2.中度",1,0)),IF($K759="全時",1,0),IF(基本工資設定!$B$2&gt;$L759,1,0)),1,0)</f>
        <v>0</v>
      </c>
      <c r="Y759" s="19">
        <f>IF(AND($Q759,OR(IF($G759="1.輕度",1,0),IF($G759="2.中度",1,0)),IF($K759="部分工時",1,0),IF($L759&gt;=基本工資設定!$B$2,1,0)),1,0)</f>
        <v>0</v>
      </c>
      <c r="Z759" s="19">
        <f>IF(AND($Q759,OR(IF($G759="1.輕度",1,0),IF($G759="2.中度",1,0)),IF($K759="部分工時",1,0),IF(AND(基本工資設定!$B$2&gt;$L759,$L759&gt;=基本工資設定!$B$3),1,0)),1,0)</f>
        <v>0</v>
      </c>
      <c r="AA759" s="19">
        <f>IF(AND($Q759,OR(IF($G759="1.輕度",1,0),IF($G759="2.中度",1,0)),IF($K759="部分工時",1,0),IF(基本工資設定!$B$3&gt;$L759,1,0)),1,0)</f>
        <v>0</v>
      </c>
    </row>
    <row r="760" spans="1:27" ht="14.25">
      <c r="A760" s="19">
        <f t="shared" si="8"/>
        <v>758</v>
      </c>
      <c r="B760" s="8"/>
      <c r="C760" s="8"/>
      <c r="D760" s="9"/>
      <c r="E760" s="8"/>
      <c r="F760" s="8"/>
      <c r="G760" s="8"/>
      <c r="H760" s="9"/>
      <c r="I760" s="9"/>
      <c r="J760" s="9"/>
      <c r="K760" s="8"/>
      <c r="L760" s="10"/>
      <c r="M760" s="19" t="b">
        <f t="shared" si="6"/>
        <v>0</v>
      </c>
      <c r="N760" s="19">
        <f>IF(AND($M760,IF($H760&lt;=DATE(身障定額檢核總表!$F$7,身障定額檢核總表!$F$8,1),1,0)),1,0)</f>
        <v>0</v>
      </c>
      <c r="O760" s="19">
        <f>IF(AND(ISBLANK($I760),$M760),1,IF($E760="1.公保",
IF($I760&gt;DATE(身障定額檢核總表!$F$7,身障定額檢核總表!$F$8,1),1,0),
IF($I760&gt;=DATE(身障定額檢核總表!$F$7,身障定額檢核總表!$F$8,1),1,0)))</f>
        <v>0</v>
      </c>
      <c r="P760" s="19">
        <f>IF(AND($M760,IF($J760&lt;=DATE(身障定額檢核總表!$F$7,身障定額檢核總表!$F$8,1),1,0)),1,0)</f>
        <v>0</v>
      </c>
      <c r="Q760" s="19">
        <f t="shared" si="7"/>
        <v>0</v>
      </c>
      <c r="R760" s="19">
        <f>IF(AND($Q760,OR(IF($G760="3.重度",1,0),IF($G760="4.極重度",1,0)),IF($K760="全時",1,0),IF($L760&gt;=基本工資設定!$B$2,1,0)),1,0)</f>
        <v>0</v>
      </c>
      <c r="S760" s="19">
        <f>IF(AND($Q760,OR(IF($G760="3.重度",1,0),IF($G760="4.極重度",1,0)),IF($K760="全時",1,0),IF(基本工資設定!$B$2&gt;$L760,1,0)),1,0)</f>
        <v>0</v>
      </c>
      <c r="T760" s="19">
        <f>IF(AND($Q760,OR(IF($G760="3.重度",1,0),IF($G760="4.極重度",1,0)),IF($K760="部分工時",1,0),IF($L760&gt;=基本工資設定!$B$2,1,0)),1,0)</f>
        <v>0</v>
      </c>
      <c r="U760" s="19">
        <f>IF(AND($Q760,OR(IF($G760="3.重度",1,0),IF($G760="4.極重度",1,0)),IF($K760="部分工時",1,0),IF(AND(基本工資設定!$B$2&gt;$L760,$L760&gt;=基本工資設定!$B$3),1,0)),1,0)</f>
        <v>0</v>
      </c>
      <c r="V760" s="19">
        <f>IF(AND($Q760,OR(IF($G760="3.重度",1,0),IF($G760="4.極重度",1,0)),IF($K760="部分工時",1,0),IF(基本工資設定!$B$3&gt;$L760,1,0)),1,0)</f>
        <v>0</v>
      </c>
      <c r="W760" s="19">
        <f>IF(AND($Q760,OR(IF($G760="1.輕度",1,0),IF($G760="2.中度",1,0)),IF($K760="全時",1,0),IF($L760&gt;=基本工資設定!$B$2,1,0)),1,0)</f>
        <v>0</v>
      </c>
      <c r="X760" s="19">
        <f>IF(AND($Q760,OR(IF($G760="1.輕度",1,0),IF($G760="2.中度",1,0)),IF($K760="全時",1,0),IF(基本工資設定!$B$2&gt;$L760,1,0)),1,0)</f>
        <v>0</v>
      </c>
      <c r="Y760" s="19">
        <f>IF(AND($Q760,OR(IF($G760="1.輕度",1,0),IF($G760="2.中度",1,0)),IF($K760="部分工時",1,0),IF($L760&gt;=基本工資設定!$B$2,1,0)),1,0)</f>
        <v>0</v>
      </c>
      <c r="Z760" s="19">
        <f>IF(AND($Q760,OR(IF($G760="1.輕度",1,0),IF($G760="2.中度",1,0)),IF($K760="部分工時",1,0),IF(AND(基本工資設定!$B$2&gt;$L760,$L760&gt;=基本工資設定!$B$3),1,0)),1,0)</f>
        <v>0</v>
      </c>
      <c r="AA760" s="19">
        <f>IF(AND($Q760,OR(IF($G760="1.輕度",1,0),IF($G760="2.中度",1,0)),IF($K760="部分工時",1,0),IF(基本工資設定!$B$3&gt;$L760,1,0)),1,0)</f>
        <v>0</v>
      </c>
    </row>
    <row r="761" spans="1:27" ht="14.25">
      <c r="A761" s="19">
        <f t="shared" si="8"/>
        <v>759</v>
      </c>
      <c r="B761" s="8"/>
      <c r="C761" s="8"/>
      <c r="D761" s="9"/>
      <c r="E761" s="8"/>
      <c r="F761" s="8"/>
      <c r="G761" s="8"/>
      <c r="H761" s="9"/>
      <c r="I761" s="9"/>
      <c r="J761" s="9"/>
      <c r="K761" s="8"/>
      <c r="L761" s="10"/>
      <c r="M761" s="19" t="b">
        <f t="shared" si="6"/>
        <v>0</v>
      </c>
      <c r="N761" s="19">
        <f>IF(AND($M761,IF($H761&lt;=DATE(身障定額檢核總表!$F$7,身障定額檢核總表!$F$8,1),1,0)),1,0)</f>
        <v>0</v>
      </c>
      <c r="O761" s="19">
        <f>IF(AND(ISBLANK($I761),$M761),1,IF($E761="1.公保",
IF($I761&gt;DATE(身障定額檢核總表!$F$7,身障定額檢核總表!$F$8,1),1,0),
IF($I761&gt;=DATE(身障定額檢核總表!$F$7,身障定額檢核總表!$F$8,1),1,0)))</f>
        <v>0</v>
      </c>
      <c r="P761" s="19">
        <f>IF(AND($M761,IF($J761&lt;=DATE(身障定額檢核總表!$F$7,身障定額檢核總表!$F$8,1),1,0)),1,0)</f>
        <v>0</v>
      </c>
      <c r="Q761" s="19">
        <f t="shared" si="7"/>
        <v>0</v>
      </c>
      <c r="R761" s="19">
        <f>IF(AND($Q761,OR(IF($G761="3.重度",1,0),IF($G761="4.極重度",1,0)),IF($K761="全時",1,0),IF($L761&gt;=基本工資設定!$B$2,1,0)),1,0)</f>
        <v>0</v>
      </c>
      <c r="S761" s="19">
        <f>IF(AND($Q761,OR(IF($G761="3.重度",1,0),IF($G761="4.極重度",1,0)),IF($K761="全時",1,0),IF(基本工資設定!$B$2&gt;$L761,1,0)),1,0)</f>
        <v>0</v>
      </c>
      <c r="T761" s="19">
        <f>IF(AND($Q761,OR(IF($G761="3.重度",1,0),IF($G761="4.極重度",1,0)),IF($K761="部分工時",1,0),IF($L761&gt;=基本工資設定!$B$2,1,0)),1,0)</f>
        <v>0</v>
      </c>
      <c r="U761" s="19">
        <f>IF(AND($Q761,OR(IF($G761="3.重度",1,0),IF($G761="4.極重度",1,0)),IF($K761="部分工時",1,0),IF(AND(基本工資設定!$B$2&gt;$L761,$L761&gt;=基本工資設定!$B$3),1,0)),1,0)</f>
        <v>0</v>
      </c>
      <c r="V761" s="19">
        <f>IF(AND($Q761,OR(IF($G761="3.重度",1,0),IF($G761="4.極重度",1,0)),IF($K761="部分工時",1,0),IF(基本工資設定!$B$3&gt;$L761,1,0)),1,0)</f>
        <v>0</v>
      </c>
      <c r="W761" s="19">
        <f>IF(AND($Q761,OR(IF($G761="1.輕度",1,0),IF($G761="2.中度",1,0)),IF($K761="全時",1,0),IF($L761&gt;=基本工資設定!$B$2,1,0)),1,0)</f>
        <v>0</v>
      </c>
      <c r="X761" s="19">
        <f>IF(AND($Q761,OR(IF($G761="1.輕度",1,0),IF($G761="2.中度",1,0)),IF($K761="全時",1,0),IF(基本工資設定!$B$2&gt;$L761,1,0)),1,0)</f>
        <v>0</v>
      </c>
      <c r="Y761" s="19">
        <f>IF(AND($Q761,OR(IF($G761="1.輕度",1,0),IF($G761="2.中度",1,0)),IF($K761="部分工時",1,0),IF($L761&gt;=基本工資設定!$B$2,1,0)),1,0)</f>
        <v>0</v>
      </c>
      <c r="Z761" s="19">
        <f>IF(AND($Q761,OR(IF($G761="1.輕度",1,0),IF($G761="2.中度",1,0)),IF($K761="部分工時",1,0),IF(AND(基本工資設定!$B$2&gt;$L761,$L761&gt;=基本工資設定!$B$3),1,0)),1,0)</f>
        <v>0</v>
      </c>
      <c r="AA761" s="19">
        <f>IF(AND($Q761,OR(IF($G761="1.輕度",1,0),IF($G761="2.中度",1,0)),IF($K761="部分工時",1,0),IF(基本工資設定!$B$3&gt;$L761,1,0)),1,0)</f>
        <v>0</v>
      </c>
    </row>
    <row r="762" spans="1:27" ht="14.25">
      <c r="A762" s="19">
        <f t="shared" si="8"/>
        <v>760</v>
      </c>
      <c r="B762" s="8"/>
      <c r="C762" s="8"/>
      <c r="D762" s="9"/>
      <c r="E762" s="8"/>
      <c r="F762" s="8"/>
      <c r="G762" s="8"/>
      <c r="H762" s="9"/>
      <c r="I762" s="9"/>
      <c r="J762" s="9"/>
      <c r="K762" s="8"/>
      <c r="L762" s="10"/>
      <c r="M762" s="19" t="b">
        <f t="shared" si="6"/>
        <v>0</v>
      </c>
      <c r="N762" s="19">
        <f>IF(AND($M762,IF($H762&lt;=DATE(身障定額檢核總表!$F$7,身障定額檢核總表!$F$8,1),1,0)),1,0)</f>
        <v>0</v>
      </c>
      <c r="O762" s="19">
        <f>IF(AND(ISBLANK($I762),$M762),1,IF($E762="1.公保",
IF($I762&gt;DATE(身障定額檢核總表!$F$7,身障定額檢核總表!$F$8,1),1,0),
IF($I762&gt;=DATE(身障定額檢核總表!$F$7,身障定額檢核總表!$F$8,1),1,0)))</f>
        <v>0</v>
      </c>
      <c r="P762" s="19">
        <f>IF(AND($M762,IF($J762&lt;=DATE(身障定額檢核總表!$F$7,身障定額檢核總表!$F$8,1),1,0)),1,0)</f>
        <v>0</v>
      </c>
      <c r="Q762" s="19">
        <f t="shared" si="7"/>
        <v>0</v>
      </c>
      <c r="R762" s="19">
        <f>IF(AND($Q762,OR(IF($G762="3.重度",1,0),IF($G762="4.極重度",1,0)),IF($K762="全時",1,0),IF($L762&gt;=基本工資設定!$B$2,1,0)),1,0)</f>
        <v>0</v>
      </c>
      <c r="S762" s="19">
        <f>IF(AND($Q762,OR(IF($G762="3.重度",1,0),IF($G762="4.極重度",1,0)),IF($K762="全時",1,0),IF(基本工資設定!$B$2&gt;$L762,1,0)),1,0)</f>
        <v>0</v>
      </c>
      <c r="T762" s="19">
        <f>IF(AND($Q762,OR(IF($G762="3.重度",1,0),IF($G762="4.極重度",1,0)),IF($K762="部分工時",1,0),IF($L762&gt;=基本工資設定!$B$2,1,0)),1,0)</f>
        <v>0</v>
      </c>
      <c r="U762" s="19">
        <f>IF(AND($Q762,OR(IF($G762="3.重度",1,0),IF($G762="4.極重度",1,0)),IF($K762="部分工時",1,0),IF(AND(基本工資設定!$B$2&gt;$L762,$L762&gt;=基本工資設定!$B$3),1,0)),1,0)</f>
        <v>0</v>
      </c>
      <c r="V762" s="19">
        <f>IF(AND($Q762,OR(IF($G762="3.重度",1,0),IF($G762="4.極重度",1,0)),IF($K762="部分工時",1,0),IF(基本工資設定!$B$3&gt;$L762,1,0)),1,0)</f>
        <v>0</v>
      </c>
      <c r="W762" s="19">
        <f>IF(AND($Q762,OR(IF($G762="1.輕度",1,0),IF($G762="2.中度",1,0)),IF($K762="全時",1,0),IF($L762&gt;=基本工資設定!$B$2,1,0)),1,0)</f>
        <v>0</v>
      </c>
      <c r="X762" s="19">
        <f>IF(AND($Q762,OR(IF($G762="1.輕度",1,0),IF($G762="2.中度",1,0)),IF($K762="全時",1,0),IF(基本工資設定!$B$2&gt;$L762,1,0)),1,0)</f>
        <v>0</v>
      </c>
      <c r="Y762" s="19">
        <f>IF(AND($Q762,OR(IF($G762="1.輕度",1,0),IF($G762="2.中度",1,0)),IF($K762="部分工時",1,0),IF($L762&gt;=基本工資設定!$B$2,1,0)),1,0)</f>
        <v>0</v>
      </c>
      <c r="Z762" s="19">
        <f>IF(AND($Q762,OR(IF($G762="1.輕度",1,0),IF($G762="2.中度",1,0)),IF($K762="部分工時",1,0),IF(AND(基本工資設定!$B$2&gt;$L762,$L762&gt;=基本工資設定!$B$3),1,0)),1,0)</f>
        <v>0</v>
      </c>
      <c r="AA762" s="19">
        <f>IF(AND($Q762,OR(IF($G762="1.輕度",1,0),IF($G762="2.中度",1,0)),IF($K762="部分工時",1,0),IF(基本工資設定!$B$3&gt;$L762,1,0)),1,0)</f>
        <v>0</v>
      </c>
    </row>
    <row r="763" spans="1:27" ht="14.25">
      <c r="A763" s="19">
        <f t="shared" si="8"/>
        <v>761</v>
      </c>
      <c r="B763" s="8"/>
      <c r="C763" s="8"/>
      <c r="D763" s="9"/>
      <c r="E763" s="8"/>
      <c r="F763" s="8"/>
      <c r="G763" s="8"/>
      <c r="H763" s="9"/>
      <c r="I763" s="9"/>
      <c r="J763" s="9"/>
      <c r="K763" s="8"/>
      <c r="L763" s="10"/>
      <c r="M763" s="19" t="b">
        <f t="shared" si="6"/>
        <v>0</v>
      </c>
      <c r="N763" s="19">
        <f>IF(AND($M763,IF($H763&lt;=DATE(身障定額檢核總表!$F$7,身障定額檢核總表!$F$8,1),1,0)),1,0)</f>
        <v>0</v>
      </c>
      <c r="O763" s="19">
        <f>IF(AND(ISBLANK($I763),$M763),1,IF($E763="1.公保",
IF($I763&gt;DATE(身障定額檢核總表!$F$7,身障定額檢核總表!$F$8,1),1,0),
IF($I763&gt;=DATE(身障定額檢核總表!$F$7,身障定額檢核總表!$F$8,1),1,0)))</f>
        <v>0</v>
      </c>
      <c r="P763" s="19">
        <f>IF(AND($M763,IF($J763&lt;=DATE(身障定額檢核總表!$F$7,身障定額檢核總表!$F$8,1),1,0)),1,0)</f>
        <v>0</v>
      </c>
      <c r="Q763" s="19">
        <f t="shared" si="7"/>
        <v>0</v>
      </c>
      <c r="R763" s="19">
        <f>IF(AND($Q763,OR(IF($G763="3.重度",1,0),IF($G763="4.極重度",1,0)),IF($K763="全時",1,0),IF($L763&gt;=基本工資設定!$B$2,1,0)),1,0)</f>
        <v>0</v>
      </c>
      <c r="S763" s="19">
        <f>IF(AND($Q763,OR(IF($G763="3.重度",1,0),IF($G763="4.極重度",1,0)),IF($K763="全時",1,0),IF(基本工資設定!$B$2&gt;$L763,1,0)),1,0)</f>
        <v>0</v>
      </c>
      <c r="T763" s="19">
        <f>IF(AND($Q763,OR(IF($G763="3.重度",1,0),IF($G763="4.極重度",1,0)),IF($K763="部分工時",1,0),IF($L763&gt;=基本工資設定!$B$2,1,0)),1,0)</f>
        <v>0</v>
      </c>
      <c r="U763" s="19">
        <f>IF(AND($Q763,OR(IF($G763="3.重度",1,0),IF($G763="4.極重度",1,0)),IF($K763="部分工時",1,0),IF(AND(基本工資設定!$B$2&gt;$L763,$L763&gt;=基本工資設定!$B$3),1,0)),1,0)</f>
        <v>0</v>
      </c>
      <c r="V763" s="19">
        <f>IF(AND($Q763,OR(IF($G763="3.重度",1,0),IF($G763="4.極重度",1,0)),IF($K763="部分工時",1,0),IF(基本工資設定!$B$3&gt;$L763,1,0)),1,0)</f>
        <v>0</v>
      </c>
      <c r="W763" s="19">
        <f>IF(AND($Q763,OR(IF($G763="1.輕度",1,0),IF($G763="2.中度",1,0)),IF($K763="全時",1,0),IF($L763&gt;=基本工資設定!$B$2,1,0)),1,0)</f>
        <v>0</v>
      </c>
      <c r="X763" s="19">
        <f>IF(AND($Q763,OR(IF($G763="1.輕度",1,0),IF($G763="2.中度",1,0)),IF($K763="全時",1,0),IF(基本工資設定!$B$2&gt;$L763,1,0)),1,0)</f>
        <v>0</v>
      </c>
      <c r="Y763" s="19">
        <f>IF(AND($Q763,OR(IF($G763="1.輕度",1,0),IF($G763="2.中度",1,0)),IF($K763="部分工時",1,0),IF($L763&gt;=基本工資設定!$B$2,1,0)),1,0)</f>
        <v>0</v>
      </c>
      <c r="Z763" s="19">
        <f>IF(AND($Q763,OR(IF($G763="1.輕度",1,0),IF($G763="2.中度",1,0)),IF($K763="部分工時",1,0),IF(AND(基本工資設定!$B$2&gt;$L763,$L763&gt;=基本工資設定!$B$3),1,0)),1,0)</f>
        <v>0</v>
      </c>
      <c r="AA763" s="19">
        <f>IF(AND($Q763,OR(IF($G763="1.輕度",1,0),IF($G763="2.中度",1,0)),IF($K763="部分工時",1,0),IF(基本工資設定!$B$3&gt;$L763,1,0)),1,0)</f>
        <v>0</v>
      </c>
    </row>
    <row r="764" spans="1:27" ht="14.25">
      <c r="A764" s="19">
        <f t="shared" si="8"/>
        <v>762</v>
      </c>
      <c r="B764" s="8"/>
      <c r="C764" s="8"/>
      <c r="D764" s="9"/>
      <c r="E764" s="8"/>
      <c r="F764" s="8"/>
      <c r="G764" s="8"/>
      <c r="H764" s="9"/>
      <c r="I764" s="9"/>
      <c r="J764" s="9"/>
      <c r="K764" s="8"/>
      <c r="L764" s="10"/>
      <c r="M764" s="19" t="b">
        <f t="shared" si="6"/>
        <v>0</v>
      </c>
      <c r="N764" s="19">
        <f>IF(AND($M764,IF($H764&lt;=DATE(身障定額檢核總表!$F$7,身障定額檢核總表!$F$8,1),1,0)),1,0)</f>
        <v>0</v>
      </c>
      <c r="O764" s="19">
        <f>IF(AND(ISBLANK($I764),$M764),1,IF($E764="1.公保",
IF($I764&gt;DATE(身障定額檢核總表!$F$7,身障定額檢核總表!$F$8,1),1,0),
IF($I764&gt;=DATE(身障定額檢核總表!$F$7,身障定額檢核總表!$F$8,1),1,0)))</f>
        <v>0</v>
      </c>
      <c r="P764" s="19">
        <f>IF(AND($M764,IF($J764&lt;=DATE(身障定額檢核總表!$F$7,身障定額檢核總表!$F$8,1),1,0)),1,0)</f>
        <v>0</v>
      </c>
      <c r="Q764" s="19">
        <f t="shared" si="7"/>
        <v>0</v>
      </c>
      <c r="R764" s="19">
        <f>IF(AND($Q764,OR(IF($G764="3.重度",1,0),IF($G764="4.極重度",1,0)),IF($K764="全時",1,0),IF($L764&gt;=基本工資設定!$B$2,1,0)),1,0)</f>
        <v>0</v>
      </c>
      <c r="S764" s="19">
        <f>IF(AND($Q764,OR(IF($G764="3.重度",1,0),IF($G764="4.極重度",1,0)),IF($K764="全時",1,0),IF(基本工資設定!$B$2&gt;$L764,1,0)),1,0)</f>
        <v>0</v>
      </c>
      <c r="T764" s="19">
        <f>IF(AND($Q764,OR(IF($G764="3.重度",1,0),IF($G764="4.極重度",1,0)),IF($K764="部分工時",1,0),IF($L764&gt;=基本工資設定!$B$2,1,0)),1,0)</f>
        <v>0</v>
      </c>
      <c r="U764" s="19">
        <f>IF(AND($Q764,OR(IF($G764="3.重度",1,0),IF($G764="4.極重度",1,0)),IF($K764="部分工時",1,0),IF(AND(基本工資設定!$B$2&gt;$L764,$L764&gt;=基本工資設定!$B$3),1,0)),1,0)</f>
        <v>0</v>
      </c>
      <c r="V764" s="19">
        <f>IF(AND($Q764,OR(IF($G764="3.重度",1,0),IF($G764="4.極重度",1,0)),IF($K764="部分工時",1,0),IF(基本工資設定!$B$3&gt;$L764,1,0)),1,0)</f>
        <v>0</v>
      </c>
      <c r="W764" s="19">
        <f>IF(AND($Q764,OR(IF($G764="1.輕度",1,0),IF($G764="2.中度",1,0)),IF($K764="全時",1,0),IF($L764&gt;=基本工資設定!$B$2,1,0)),1,0)</f>
        <v>0</v>
      </c>
      <c r="X764" s="19">
        <f>IF(AND($Q764,OR(IF($G764="1.輕度",1,0),IF($G764="2.中度",1,0)),IF($K764="全時",1,0),IF(基本工資設定!$B$2&gt;$L764,1,0)),1,0)</f>
        <v>0</v>
      </c>
      <c r="Y764" s="19">
        <f>IF(AND($Q764,OR(IF($G764="1.輕度",1,0),IF($G764="2.中度",1,0)),IF($K764="部分工時",1,0),IF($L764&gt;=基本工資設定!$B$2,1,0)),1,0)</f>
        <v>0</v>
      </c>
      <c r="Z764" s="19">
        <f>IF(AND($Q764,OR(IF($G764="1.輕度",1,0),IF($G764="2.中度",1,0)),IF($K764="部分工時",1,0),IF(AND(基本工資設定!$B$2&gt;$L764,$L764&gt;=基本工資設定!$B$3),1,0)),1,0)</f>
        <v>0</v>
      </c>
      <c r="AA764" s="19">
        <f>IF(AND($Q764,OR(IF($G764="1.輕度",1,0),IF($G764="2.中度",1,0)),IF($K764="部分工時",1,0),IF(基本工資設定!$B$3&gt;$L764,1,0)),1,0)</f>
        <v>0</v>
      </c>
    </row>
    <row r="765" spans="1:27" ht="14.25">
      <c r="A765" s="19">
        <f t="shared" si="8"/>
        <v>763</v>
      </c>
      <c r="B765" s="8"/>
      <c r="C765" s="8"/>
      <c r="D765" s="9"/>
      <c r="E765" s="8"/>
      <c r="F765" s="8"/>
      <c r="G765" s="8"/>
      <c r="H765" s="9"/>
      <c r="I765" s="9"/>
      <c r="J765" s="9"/>
      <c r="K765" s="8"/>
      <c r="L765" s="10"/>
      <c r="M765" s="19" t="b">
        <f t="shared" si="6"/>
        <v>0</v>
      </c>
      <c r="N765" s="19">
        <f>IF(AND($M765,IF($H765&lt;=DATE(身障定額檢核總表!$F$7,身障定額檢核總表!$F$8,1),1,0)),1,0)</f>
        <v>0</v>
      </c>
      <c r="O765" s="19">
        <f>IF(AND(ISBLANK($I765),$M765),1,IF($E765="1.公保",
IF($I765&gt;DATE(身障定額檢核總表!$F$7,身障定額檢核總表!$F$8,1),1,0),
IF($I765&gt;=DATE(身障定額檢核總表!$F$7,身障定額檢核總表!$F$8,1),1,0)))</f>
        <v>0</v>
      </c>
      <c r="P765" s="19">
        <f>IF(AND($M765,IF($J765&lt;=DATE(身障定額檢核總表!$F$7,身障定額檢核總表!$F$8,1),1,0)),1,0)</f>
        <v>0</v>
      </c>
      <c r="Q765" s="19">
        <f t="shared" si="7"/>
        <v>0</v>
      </c>
      <c r="R765" s="19">
        <f>IF(AND($Q765,OR(IF($G765="3.重度",1,0),IF($G765="4.極重度",1,0)),IF($K765="全時",1,0),IF($L765&gt;=基本工資設定!$B$2,1,0)),1,0)</f>
        <v>0</v>
      </c>
      <c r="S765" s="19">
        <f>IF(AND($Q765,OR(IF($G765="3.重度",1,0),IF($G765="4.極重度",1,0)),IF($K765="全時",1,0),IF(基本工資設定!$B$2&gt;$L765,1,0)),1,0)</f>
        <v>0</v>
      </c>
      <c r="T765" s="19">
        <f>IF(AND($Q765,OR(IF($G765="3.重度",1,0),IF($G765="4.極重度",1,0)),IF($K765="部分工時",1,0),IF($L765&gt;=基本工資設定!$B$2,1,0)),1,0)</f>
        <v>0</v>
      </c>
      <c r="U765" s="19">
        <f>IF(AND($Q765,OR(IF($G765="3.重度",1,0),IF($G765="4.極重度",1,0)),IF($K765="部分工時",1,0),IF(AND(基本工資設定!$B$2&gt;$L765,$L765&gt;=基本工資設定!$B$3),1,0)),1,0)</f>
        <v>0</v>
      </c>
      <c r="V765" s="19">
        <f>IF(AND($Q765,OR(IF($G765="3.重度",1,0),IF($G765="4.極重度",1,0)),IF($K765="部分工時",1,0),IF(基本工資設定!$B$3&gt;$L765,1,0)),1,0)</f>
        <v>0</v>
      </c>
      <c r="W765" s="19">
        <f>IF(AND($Q765,OR(IF($G765="1.輕度",1,0),IF($G765="2.中度",1,0)),IF($K765="全時",1,0),IF($L765&gt;=基本工資設定!$B$2,1,0)),1,0)</f>
        <v>0</v>
      </c>
      <c r="X765" s="19">
        <f>IF(AND($Q765,OR(IF($G765="1.輕度",1,0),IF($G765="2.中度",1,0)),IF($K765="全時",1,0),IF(基本工資設定!$B$2&gt;$L765,1,0)),1,0)</f>
        <v>0</v>
      </c>
      <c r="Y765" s="19">
        <f>IF(AND($Q765,OR(IF($G765="1.輕度",1,0),IF($G765="2.中度",1,0)),IF($K765="部分工時",1,0),IF($L765&gt;=基本工資設定!$B$2,1,0)),1,0)</f>
        <v>0</v>
      </c>
      <c r="Z765" s="19">
        <f>IF(AND($Q765,OR(IF($G765="1.輕度",1,0),IF($G765="2.中度",1,0)),IF($K765="部分工時",1,0),IF(AND(基本工資設定!$B$2&gt;$L765,$L765&gt;=基本工資設定!$B$3),1,0)),1,0)</f>
        <v>0</v>
      </c>
      <c r="AA765" s="19">
        <f>IF(AND($Q765,OR(IF($G765="1.輕度",1,0),IF($G765="2.中度",1,0)),IF($K765="部分工時",1,0),IF(基本工資設定!$B$3&gt;$L765,1,0)),1,0)</f>
        <v>0</v>
      </c>
    </row>
    <row r="766" spans="1:27" ht="14.25">
      <c r="A766" s="19">
        <f t="shared" si="8"/>
        <v>764</v>
      </c>
      <c r="B766" s="8"/>
      <c r="C766" s="8"/>
      <c r="D766" s="9"/>
      <c r="E766" s="8"/>
      <c r="F766" s="8"/>
      <c r="G766" s="8"/>
      <c r="H766" s="9"/>
      <c r="I766" s="9"/>
      <c r="J766" s="9"/>
      <c r="K766" s="8"/>
      <c r="L766" s="10"/>
      <c r="M766" s="19" t="b">
        <f t="shared" si="6"/>
        <v>0</v>
      </c>
      <c r="N766" s="19">
        <f>IF(AND($M766,IF($H766&lt;=DATE(身障定額檢核總表!$F$7,身障定額檢核總表!$F$8,1),1,0)),1,0)</f>
        <v>0</v>
      </c>
      <c r="O766" s="19">
        <f>IF(AND(ISBLANK($I766),$M766),1,IF($E766="1.公保",
IF($I766&gt;DATE(身障定額檢核總表!$F$7,身障定額檢核總表!$F$8,1),1,0),
IF($I766&gt;=DATE(身障定額檢核總表!$F$7,身障定額檢核總表!$F$8,1),1,0)))</f>
        <v>0</v>
      </c>
      <c r="P766" s="19">
        <f>IF(AND($M766,IF($J766&lt;=DATE(身障定額檢核總表!$F$7,身障定額檢核總表!$F$8,1),1,0)),1,0)</f>
        <v>0</v>
      </c>
      <c r="Q766" s="19">
        <f t="shared" si="7"/>
        <v>0</v>
      </c>
      <c r="R766" s="19">
        <f>IF(AND($Q766,OR(IF($G766="3.重度",1,0),IF($G766="4.極重度",1,0)),IF($K766="全時",1,0),IF($L766&gt;=基本工資設定!$B$2,1,0)),1,0)</f>
        <v>0</v>
      </c>
      <c r="S766" s="19">
        <f>IF(AND($Q766,OR(IF($G766="3.重度",1,0),IF($G766="4.極重度",1,0)),IF($K766="全時",1,0),IF(基本工資設定!$B$2&gt;$L766,1,0)),1,0)</f>
        <v>0</v>
      </c>
      <c r="T766" s="19">
        <f>IF(AND($Q766,OR(IF($G766="3.重度",1,0),IF($G766="4.極重度",1,0)),IF($K766="部分工時",1,0),IF($L766&gt;=基本工資設定!$B$2,1,0)),1,0)</f>
        <v>0</v>
      </c>
      <c r="U766" s="19">
        <f>IF(AND($Q766,OR(IF($G766="3.重度",1,0),IF($G766="4.極重度",1,0)),IF($K766="部分工時",1,0),IF(AND(基本工資設定!$B$2&gt;$L766,$L766&gt;=基本工資設定!$B$3),1,0)),1,0)</f>
        <v>0</v>
      </c>
      <c r="V766" s="19">
        <f>IF(AND($Q766,OR(IF($G766="3.重度",1,0),IF($G766="4.極重度",1,0)),IF($K766="部分工時",1,0),IF(基本工資設定!$B$3&gt;$L766,1,0)),1,0)</f>
        <v>0</v>
      </c>
      <c r="W766" s="19">
        <f>IF(AND($Q766,OR(IF($G766="1.輕度",1,0),IF($G766="2.中度",1,0)),IF($K766="全時",1,0),IF($L766&gt;=基本工資設定!$B$2,1,0)),1,0)</f>
        <v>0</v>
      </c>
      <c r="X766" s="19">
        <f>IF(AND($Q766,OR(IF($G766="1.輕度",1,0),IF($G766="2.中度",1,0)),IF($K766="全時",1,0),IF(基本工資設定!$B$2&gt;$L766,1,0)),1,0)</f>
        <v>0</v>
      </c>
      <c r="Y766" s="19">
        <f>IF(AND($Q766,OR(IF($G766="1.輕度",1,0),IF($G766="2.中度",1,0)),IF($K766="部分工時",1,0),IF($L766&gt;=基本工資設定!$B$2,1,0)),1,0)</f>
        <v>0</v>
      </c>
      <c r="Z766" s="19">
        <f>IF(AND($Q766,OR(IF($G766="1.輕度",1,0),IF($G766="2.中度",1,0)),IF($K766="部分工時",1,0),IF(AND(基本工資設定!$B$2&gt;$L766,$L766&gt;=基本工資設定!$B$3),1,0)),1,0)</f>
        <v>0</v>
      </c>
      <c r="AA766" s="19">
        <f>IF(AND($Q766,OR(IF($G766="1.輕度",1,0),IF($G766="2.中度",1,0)),IF($K766="部分工時",1,0),IF(基本工資設定!$B$3&gt;$L766,1,0)),1,0)</f>
        <v>0</v>
      </c>
    </row>
    <row r="767" spans="1:27" ht="14.25">
      <c r="A767" s="19">
        <f t="shared" si="8"/>
        <v>765</v>
      </c>
      <c r="B767" s="8"/>
      <c r="C767" s="8"/>
      <c r="D767" s="9"/>
      <c r="E767" s="8"/>
      <c r="F767" s="8"/>
      <c r="G767" s="8"/>
      <c r="H767" s="9"/>
      <c r="I767" s="9"/>
      <c r="J767" s="9"/>
      <c r="K767" s="8"/>
      <c r="L767" s="10"/>
      <c r="M767" s="19" t="b">
        <f t="shared" si="6"/>
        <v>0</v>
      </c>
      <c r="N767" s="19">
        <f>IF(AND($M767,IF($H767&lt;=DATE(身障定額檢核總表!$F$7,身障定額檢核總表!$F$8,1),1,0)),1,0)</f>
        <v>0</v>
      </c>
      <c r="O767" s="19">
        <f>IF(AND(ISBLANK($I767),$M767),1,IF($E767="1.公保",
IF($I767&gt;DATE(身障定額檢核總表!$F$7,身障定額檢核總表!$F$8,1),1,0),
IF($I767&gt;=DATE(身障定額檢核總表!$F$7,身障定額檢核總表!$F$8,1),1,0)))</f>
        <v>0</v>
      </c>
      <c r="P767" s="19">
        <f>IF(AND($M767,IF($J767&lt;=DATE(身障定額檢核總表!$F$7,身障定額檢核總表!$F$8,1),1,0)),1,0)</f>
        <v>0</v>
      </c>
      <c r="Q767" s="19">
        <f t="shared" si="7"/>
        <v>0</v>
      </c>
      <c r="R767" s="19">
        <f>IF(AND($Q767,OR(IF($G767="3.重度",1,0),IF($G767="4.極重度",1,0)),IF($K767="全時",1,0),IF($L767&gt;=基本工資設定!$B$2,1,0)),1,0)</f>
        <v>0</v>
      </c>
      <c r="S767" s="19">
        <f>IF(AND($Q767,OR(IF($G767="3.重度",1,0),IF($G767="4.極重度",1,0)),IF($K767="全時",1,0),IF(基本工資設定!$B$2&gt;$L767,1,0)),1,0)</f>
        <v>0</v>
      </c>
      <c r="T767" s="19">
        <f>IF(AND($Q767,OR(IF($G767="3.重度",1,0),IF($G767="4.極重度",1,0)),IF($K767="部分工時",1,0),IF($L767&gt;=基本工資設定!$B$2,1,0)),1,0)</f>
        <v>0</v>
      </c>
      <c r="U767" s="19">
        <f>IF(AND($Q767,OR(IF($G767="3.重度",1,0),IF($G767="4.極重度",1,0)),IF($K767="部分工時",1,0),IF(AND(基本工資設定!$B$2&gt;$L767,$L767&gt;=基本工資設定!$B$3),1,0)),1,0)</f>
        <v>0</v>
      </c>
      <c r="V767" s="19">
        <f>IF(AND($Q767,OR(IF($G767="3.重度",1,0),IF($G767="4.極重度",1,0)),IF($K767="部分工時",1,0),IF(基本工資設定!$B$3&gt;$L767,1,0)),1,0)</f>
        <v>0</v>
      </c>
      <c r="W767" s="19">
        <f>IF(AND($Q767,OR(IF($G767="1.輕度",1,0),IF($G767="2.中度",1,0)),IF($K767="全時",1,0),IF($L767&gt;=基本工資設定!$B$2,1,0)),1,0)</f>
        <v>0</v>
      </c>
      <c r="X767" s="19">
        <f>IF(AND($Q767,OR(IF($G767="1.輕度",1,0),IF($G767="2.中度",1,0)),IF($K767="全時",1,0),IF(基本工資設定!$B$2&gt;$L767,1,0)),1,0)</f>
        <v>0</v>
      </c>
      <c r="Y767" s="19">
        <f>IF(AND($Q767,OR(IF($G767="1.輕度",1,0),IF($G767="2.中度",1,0)),IF($K767="部分工時",1,0),IF($L767&gt;=基本工資設定!$B$2,1,0)),1,0)</f>
        <v>0</v>
      </c>
      <c r="Z767" s="19">
        <f>IF(AND($Q767,OR(IF($G767="1.輕度",1,0),IF($G767="2.中度",1,0)),IF($K767="部分工時",1,0),IF(AND(基本工資設定!$B$2&gt;$L767,$L767&gt;=基本工資設定!$B$3),1,0)),1,0)</f>
        <v>0</v>
      </c>
      <c r="AA767" s="19">
        <f>IF(AND($Q767,OR(IF($G767="1.輕度",1,0),IF($G767="2.中度",1,0)),IF($K767="部分工時",1,0),IF(基本工資設定!$B$3&gt;$L767,1,0)),1,0)</f>
        <v>0</v>
      </c>
    </row>
    <row r="768" spans="1:27" ht="14.25">
      <c r="A768" s="19">
        <f t="shared" si="8"/>
        <v>766</v>
      </c>
      <c r="B768" s="8"/>
      <c r="C768" s="8"/>
      <c r="D768" s="9"/>
      <c r="E768" s="8"/>
      <c r="F768" s="8"/>
      <c r="G768" s="8"/>
      <c r="H768" s="9"/>
      <c r="I768" s="9"/>
      <c r="J768" s="9"/>
      <c r="K768" s="8"/>
      <c r="L768" s="10"/>
      <c r="M768" s="19" t="b">
        <f t="shared" ref="M768:M980" si="9">AND(IF(ISBLANK(B768),FALSE,TRUE),IF(ISBLANK(C768),FALSE,TRUE),IF(ISBLANK(D768),FALSE,TRUE),IF(ISBLANK(E768),FALSE,TRUE),IF(ISBLANK(F768),FALSE,TRUE),IF(ISBLANK(G768),FALSE,TRUE),IF(ISBLANK(H768),FALSE,TRUE),IF(ISBLANK(J768),FALSE,TRUE),IF(ISBLANK(K768),FALSE,TRUE),IF(ISBLANK(L768),FALSE,TRUE))</f>
        <v>0</v>
      </c>
      <c r="N768" s="19">
        <f>IF(AND($M768,IF($H768&lt;=DATE(身障定額檢核總表!$F$7,身障定額檢核總表!$F$8,1),1,0)),1,0)</f>
        <v>0</v>
      </c>
      <c r="O768" s="19">
        <f>IF(AND(ISBLANK($I768),$M768),1,IF($E768="1.公保",
IF($I768&gt;DATE(身障定額檢核總表!$F$7,身障定額檢核總表!$F$8,1),1,0),
IF($I768&gt;=DATE(身障定額檢核總表!$F$7,身障定額檢核總表!$F$8,1),1,0)))</f>
        <v>0</v>
      </c>
      <c r="P768" s="19">
        <f>IF(AND($M768,IF($J768&lt;=DATE(身障定額檢核總表!$F$7,身障定額檢核總表!$F$8,1),1,0)),1,0)</f>
        <v>0</v>
      </c>
      <c r="Q768" s="19">
        <f t="shared" ref="Q768:Q980" si="10">IF(AND($N768,$O768,$P768),1,0)</f>
        <v>0</v>
      </c>
      <c r="R768" s="19">
        <f>IF(AND($Q768,OR(IF($G768="3.重度",1,0),IF($G768="4.極重度",1,0)),IF($K768="全時",1,0),IF($L768&gt;=基本工資設定!$B$2,1,0)),1,0)</f>
        <v>0</v>
      </c>
      <c r="S768" s="19">
        <f>IF(AND($Q768,OR(IF($G768="3.重度",1,0),IF($G768="4.極重度",1,0)),IF($K768="全時",1,0),IF(基本工資設定!$B$2&gt;$L768,1,0)),1,0)</f>
        <v>0</v>
      </c>
      <c r="T768" s="19">
        <f>IF(AND($Q768,OR(IF($G768="3.重度",1,0),IF($G768="4.極重度",1,0)),IF($K768="部分工時",1,0),IF($L768&gt;=基本工資設定!$B$2,1,0)),1,0)</f>
        <v>0</v>
      </c>
      <c r="U768" s="19">
        <f>IF(AND($Q768,OR(IF($G768="3.重度",1,0),IF($G768="4.極重度",1,0)),IF($K768="部分工時",1,0),IF(AND(基本工資設定!$B$2&gt;$L768,$L768&gt;=基本工資設定!$B$3),1,0)),1,0)</f>
        <v>0</v>
      </c>
      <c r="V768" s="19">
        <f>IF(AND($Q768,OR(IF($G768="3.重度",1,0),IF($G768="4.極重度",1,0)),IF($K768="部分工時",1,0),IF(基本工資設定!$B$3&gt;$L768,1,0)),1,0)</f>
        <v>0</v>
      </c>
      <c r="W768" s="19">
        <f>IF(AND($Q768,OR(IF($G768="1.輕度",1,0),IF($G768="2.中度",1,0)),IF($K768="全時",1,0),IF($L768&gt;=基本工資設定!$B$2,1,0)),1,0)</f>
        <v>0</v>
      </c>
      <c r="X768" s="19">
        <f>IF(AND($Q768,OR(IF($G768="1.輕度",1,0),IF($G768="2.中度",1,0)),IF($K768="全時",1,0),IF(基本工資設定!$B$2&gt;$L768,1,0)),1,0)</f>
        <v>0</v>
      </c>
      <c r="Y768" s="19">
        <f>IF(AND($Q768,OR(IF($G768="1.輕度",1,0),IF($G768="2.中度",1,0)),IF($K768="部分工時",1,0),IF($L768&gt;=基本工資設定!$B$2,1,0)),1,0)</f>
        <v>0</v>
      </c>
      <c r="Z768" s="19">
        <f>IF(AND($Q768,OR(IF($G768="1.輕度",1,0),IF($G768="2.中度",1,0)),IF($K768="部分工時",1,0),IF(AND(基本工資設定!$B$2&gt;$L768,$L768&gt;=基本工資設定!$B$3),1,0)),1,0)</f>
        <v>0</v>
      </c>
      <c r="AA768" s="19">
        <f>IF(AND($Q768,OR(IF($G768="1.輕度",1,0),IF($G768="2.中度",1,0)),IF($K768="部分工時",1,0),IF(基本工資設定!$B$3&gt;$L768,1,0)),1,0)</f>
        <v>0</v>
      </c>
    </row>
    <row r="769" spans="1:27" ht="14.25">
      <c r="A769" s="19">
        <f t="shared" ref="A769:A980" si="11">A768+1</f>
        <v>767</v>
      </c>
      <c r="B769" s="8"/>
      <c r="C769" s="8"/>
      <c r="D769" s="9"/>
      <c r="E769" s="8"/>
      <c r="F769" s="8"/>
      <c r="G769" s="8"/>
      <c r="H769" s="9"/>
      <c r="I769" s="9"/>
      <c r="J769" s="9"/>
      <c r="K769" s="8"/>
      <c r="L769" s="10"/>
      <c r="M769" s="19" t="b">
        <f t="shared" si="9"/>
        <v>0</v>
      </c>
      <c r="N769" s="19">
        <f>IF(AND($M769,IF($H769&lt;=DATE(身障定額檢核總表!$F$7,身障定額檢核總表!$F$8,1),1,0)),1,0)</f>
        <v>0</v>
      </c>
      <c r="O769" s="19">
        <f>IF(AND(ISBLANK($I769),$M769),1,IF($E769="1.公保",
IF($I769&gt;DATE(身障定額檢核總表!$F$7,身障定額檢核總表!$F$8,1),1,0),
IF($I769&gt;=DATE(身障定額檢核總表!$F$7,身障定額檢核總表!$F$8,1),1,0)))</f>
        <v>0</v>
      </c>
      <c r="P769" s="19">
        <f>IF(AND($M769,IF($J769&lt;=DATE(身障定額檢核總表!$F$7,身障定額檢核總表!$F$8,1),1,0)),1,0)</f>
        <v>0</v>
      </c>
      <c r="Q769" s="19">
        <f t="shared" si="10"/>
        <v>0</v>
      </c>
      <c r="R769" s="19">
        <f>IF(AND($Q769,OR(IF($G769="3.重度",1,0),IF($G769="4.極重度",1,0)),IF($K769="全時",1,0),IF($L769&gt;=基本工資設定!$B$2,1,0)),1,0)</f>
        <v>0</v>
      </c>
      <c r="S769" s="19">
        <f>IF(AND($Q769,OR(IF($G769="3.重度",1,0),IF($G769="4.極重度",1,0)),IF($K769="全時",1,0),IF(基本工資設定!$B$2&gt;$L769,1,0)),1,0)</f>
        <v>0</v>
      </c>
      <c r="T769" s="19">
        <f>IF(AND($Q769,OR(IF($G769="3.重度",1,0),IF($G769="4.極重度",1,0)),IF($K769="部分工時",1,0),IF($L769&gt;=基本工資設定!$B$2,1,0)),1,0)</f>
        <v>0</v>
      </c>
      <c r="U769" s="19">
        <f>IF(AND($Q769,OR(IF($G769="3.重度",1,0),IF($G769="4.極重度",1,0)),IF($K769="部分工時",1,0),IF(AND(基本工資設定!$B$2&gt;$L769,$L769&gt;=基本工資設定!$B$3),1,0)),1,0)</f>
        <v>0</v>
      </c>
      <c r="V769" s="19">
        <f>IF(AND($Q769,OR(IF($G769="3.重度",1,0),IF($G769="4.極重度",1,0)),IF($K769="部分工時",1,0),IF(基本工資設定!$B$3&gt;$L769,1,0)),1,0)</f>
        <v>0</v>
      </c>
      <c r="W769" s="19">
        <f>IF(AND($Q769,OR(IF($G769="1.輕度",1,0),IF($G769="2.中度",1,0)),IF($K769="全時",1,0),IF($L769&gt;=基本工資設定!$B$2,1,0)),1,0)</f>
        <v>0</v>
      </c>
      <c r="X769" s="19">
        <f>IF(AND($Q769,OR(IF($G769="1.輕度",1,0),IF($G769="2.中度",1,0)),IF($K769="全時",1,0),IF(基本工資設定!$B$2&gt;$L769,1,0)),1,0)</f>
        <v>0</v>
      </c>
      <c r="Y769" s="19">
        <f>IF(AND($Q769,OR(IF($G769="1.輕度",1,0),IF($G769="2.中度",1,0)),IF($K769="部分工時",1,0),IF($L769&gt;=基本工資設定!$B$2,1,0)),1,0)</f>
        <v>0</v>
      </c>
      <c r="Z769" s="19">
        <f>IF(AND($Q769,OR(IF($G769="1.輕度",1,0),IF($G769="2.中度",1,0)),IF($K769="部分工時",1,0),IF(AND(基本工資設定!$B$2&gt;$L769,$L769&gt;=基本工資設定!$B$3),1,0)),1,0)</f>
        <v>0</v>
      </c>
      <c r="AA769" s="19">
        <f>IF(AND($Q769,OR(IF($G769="1.輕度",1,0),IF($G769="2.中度",1,0)),IF($K769="部分工時",1,0),IF(基本工資設定!$B$3&gt;$L769,1,0)),1,0)</f>
        <v>0</v>
      </c>
    </row>
    <row r="770" spans="1:27" ht="14.25">
      <c r="A770" s="19">
        <f t="shared" si="11"/>
        <v>768</v>
      </c>
      <c r="B770" s="8"/>
      <c r="C770" s="8"/>
      <c r="D770" s="9"/>
      <c r="E770" s="8"/>
      <c r="F770" s="8"/>
      <c r="G770" s="8"/>
      <c r="H770" s="9"/>
      <c r="I770" s="9"/>
      <c r="J770" s="9"/>
      <c r="K770" s="8"/>
      <c r="L770" s="10"/>
      <c r="M770" s="19" t="b">
        <f t="shared" si="9"/>
        <v>0</v>
      </c>
      <c r="N770" s="19">
        <f>IF(AND($M770,IF($H770&lt;=DATE(身障定額檢核總表!$F$7,身障定額檢核總表!$F$8,1),1,0)),1,0)</f>
        <v>0</v>
      </c>
      <c r="O770" s="19">
        <f>IF(AND(ISBLANK($I770),$M770),1,IF($E770="1.公保",
IF($I770&gt;DATE(身障定額檢核總表!$F$7,身障定額檢核總表!$F$8,1),1,0),
IF($I770&gt;=DATE(身障定額檢核總表!$F$7,身障定額檢核總表!$F$8,1),1,0)))</f>
        <v>0</v>
      </c>
      <c r="P770" s="19">
        <f>IF(AND($M770,IF($J770&lt;=DATE(身障定額檢核總表!$F$7,身障定額檢核總表!$F$8,1),1,0)),1,0)</f>
        <v>0</v>
      </c>
      <c r="Q770" s="19">
        <f t="shared" si="10"/>
        <v>0</v>
      </c>
      <c r="R770" s="19">
        <f>IF(AND($Q770,OR(IF($G770="3.重度",1,0),IF($G770="4.極重度",1,0)),IF($K770="全時",1,0),IF($L770&gt;=基本工資設定!$B$2,1,0)),1,0)</f>
        <v>0</v>
      </c>
      <c r="S770" s="19">
        <f>IF(AND($Q770,OR(IF($G770="3.重度",1,0),IF($G770="4.極重度",1,0)),IF($K770="全時",1,0),IF(基本工資設定!$B$2&gt;$L770,1,0)),1,0)</f>
        <v>0</v>
      </c>
      <c r="T770" s="19">
        <f>IF(AND($Q770,OR(IF($G770="3.重度",1,0),IF($G770="4.極重度",1,0)),IF($K770="部分工時",1,0),IF($L770&gt;=基本工資設定!$B$2,1,0)),1,0)</f>
        <v>0</v>
      </c>
      <c r="U770" s="19">
        <f>IF(AND($Q770,OR(IF($G770="3.重度",1,0),IF($G770="4.極重度",1,0)),IF($K770="部分工時",1,0),IF(AND(基本工資設定!$B$2&gt;$L770,$L770&gt;=基本工資設定!$B$3),1,0)),1,0)</f>
        <v>0</v>
      </c>
      <c r="V770" s="19">
        <f>IF(AND($Q770,OR(IF($G770="3.重度",1,0),IF($G770="4.極重度",1,0)),IF($K770="部分工時",1,0),IF(基本工資設定!$B$3&gt;$L770,1,0)),1,0)</f>
        <v>0</v>
      </c>
      <c r="W770" s="19">
        <f>IF(AND($Q770,OR(IF($G770="1.輕度",1,0),IF($G770="2.中度",1,0)),IF($K770="全時",1,0),IF($L770&gt;=基本工資設定!$B$2,1,0)),1,0)</f>
        <v>0</v>
      </c>
      <c r="X770" s="19">
        <f>IF(AND($Q770,OR(IF($G770="1.輕度",1,0),IF($G770="2.中度",1,0)),IF($K770="全時",1,0),IF(基本工資設定!$B$2&gt;$L770,1,0)),1,0)</f>
        <v>0</v>
      </c>
      <c r="Y770" s="19">
        <f>IF(AND($Q770,OR(IF($G770="1.輕度",1,0),IF($G770="2.中度",1,0)),IF($K770="部分工時",1,0),IF($L770&gt;=基本工資設定!$B$2,1,0)),1,0)</f>
        <v>0</v>
      </c>
      <c r="Z770" s="19">
        <f>IF(AND($Q770,OR(IF($G770="1.輕度",1,0),IF($G770="2.中度",1,0)),IF($K770="部分工時",1,0),IF(AND(基本工資設定!$B$2&gt;$L770,$L770&gt;=基本工資設定!$B$3),1,0)),1,0)</f>
        <v>0</v>
      </c>
      <c r="AA770" s="19">
        <f>IF(AND($Q770,OR(IF($G770="1.輕度",1,0),IF($G770="2.中度",1,0)),IF($K770="部分工時",1,0),IF(基本工資設定!$B$3&gt;$L770,1,0)),1,0)</f>
        <v>0</v>
      </c>
    </row>
    <row r="771" spans="1:27" ht="14.25">
      <c r="A771" s="19">
        <f t="shared" si="11"/>
        <v>769</v>
      </c>
      <c r="B771" s="8"/>
      <c r="C771" s="8"/>
      <c r="D771" s="9"/>
      <c r="E771" s="8"/>
      <c r="F771" s="8"/>
      <c r="G771" s="8"/>
      <c r="H771" s="9"/>
      <c r="I771" s="9"/>
      <c r="J771" s="9"/>
      <c r="K771" s="8"/>
      <c r="L771" s="10"/>
      <c r="M771" s="19" t="b">
        <f t="shared" si="9"/>
        <v>0</v>
      </c>
      <c r="N771" s="19">
        <f>IF(AND($M771,IF($H771&lt;=DATE(身障定額檢核總表!$F$7,身障定額檢核總表!$F$8,1),1,0)),1,0)</f>
        <v>0</v>
      </c>
      <c r="O771" s="19">
        <f>IF(AND(ISBLANK($I771),$M771),1,IF($E771="1.公保",
IF($I771&gt;DATE(身障定額檢核總表!$F$7,身障定額檢核總表!$F$8,1),1,0),
IF($I771&gt;=DATE(身障定額檢核總表!$F$7,身障定額檢核總表!$F$8,1),1,0)))</f>
        <v>0</v>
      </c>
      <c r="P771" s="19">
        <f>IF(AND($M771,IF($J771&lt;=DATE(身障定額檢核總表!$F$7,身障定額檢核總表!$F$8,1),1,0)),1,0)</f>
        <v>0</v>
      </c>
      <c r="Q771" s="19">
        <f t="shared" si="10"/>
        <v>0</v>
      </c>
      <c r="R771" s="19">
        <f>IF(AND($Q771,OR(IF($G771="3.重度",1,0),IF($G771="4.極重度",1,0)),IF($K771="全時",1,0),IF($L771&gt;=基本工資設定!$B$2,1,0)),1,0)</f>
        <v>0</v>
      </c>
      <c r="S771" s="19">
        <f>IF(AND($Q771,OR(IF($G771="3.重度",1,0),IF($G771="4.極重度",1,0)),IF($K771="全時",1,0),IF(基本工資設定!$B$2&gt;$L771,1,0)),1,0)</f>
        <v>0</v>
      </c>
      <c r="T771" s="19">
        <f>IF(AND($Q771,OR(IF($G771="3.重度",1,0),IF($G771="4.極重度",1,0)),IF($K771="部分工時",1,0),IF($L771&gt;=基本工資設定!$B$2,1,0)),1,0)</f>
        <v>0</v>
      </c>
      <c r="U771" s="19">
        <f>IF(AND($Q771,OR(IF($G771="3.重度",1,0),IF($G771="4.極重度",1,0)),IF($K771="部分工時",1,0),IF(AND(基本工資設定!$B$2&gt;$L771,$L771&gt;=基本工資設定!$B$3),1,0)),1,0)</f>
        <v>0</v>
      </c>
      <c r="V771" s="19">
        <f>IF(AND($Q771,OR(IF($G771="3.重度",1,0),IF($G771="4.極重度",1,0)),IF($K771="部分工時",1,0),IF(基本工資設定!$B$3&gt;$L771,1,0)),1,0)</f>
        <v>0</v>
      </c>
      <c r="W771" s="19">
        <f>IF(AND($Q771,OR(IF($G771="1.輕度",1,0),IF($G771="2.中度",1,0)),IF($K771="全時",1,0),IF($L771&gt;=基本工資設定!$B$2,1,0)),1,0)</f>
        <v>0</v>
      </c>
      <c r="X771" s="19">
        <f>IF(AND($Q771,OR(IF($G771="1.輕度",1,0),IF($G771="2.中度",1,0)),IF($K771="全時",1,0),IF(基本工資設定!$B$2&gt;$L771,1,0)),1,0)</f>
        <v>0</v>
      </c>
      <c r="Y771" s="19">
        <f>IF(AND($Q771,OR(IF($G771="1.輕度",1,0),IF($G771="2.中度",1,0)),IF($K771="部分工時",1,0),IF($L771&gt;=基本工資設定!$B$2,1,0)),1,0)</f>
        <v>0</v>
      </c>
      <c r="Z771" s="19">
        <f>IF(AND($Q771,OR(IF($G771="1.輕度",1,0),IF($G771="2.中度",1,0)),IF($K771="部分工時",1,0),IF(AND(基本工資設定!$B$2&gt;$L771,$L771&gt;=基本工資設定!$B$3),1,0)),1,0)</f>
        <v>0</v>
      </c>
      <c r="AA771" s="19">
        <f>IF(AND($Q771,OR(IF($G771="1.輕度",1,0),IF($G771="2.中度",1,0)),IF($K771="部分工時",1,0),IF(基本工資設定!$B$3&gt;$L771,1,0)),1,0)</f>
        <v>0</v>
      </c>
    </row>
    <row r="772" spans="1:27" ht="14.25">
      <c r="A772" s="19">
        <f t="shared" si="11"/>
        <v>770</v>
      </c>
      <c r="B772" s="8"/>
      <c r="C772" s="8"/>
      <c r="D772" s="9"/>
      <c r="E772" s="8"/>
      <c r="F772" s="8"/>
      <c r="G772" s="8"/>
      <c r="H772" s="9"/>
      <c r="I772" s="9"/>
      <c r="J772" s="9"/>
      <c r="K772" s="8"/>
      <c r="L772" s="10"/>
      <c r="M772" s="19" t="b">
        <f t="shared" si="9"/>
        <v>0</v>
      </c>
      <c r="N772" s="19">
        <f>IF(AND($M772,IF($H772&lt;=DATE(身障定額檢核總表!$F$7,身障定額檢核總表!$F$8,1),1,0)),1,0)</f>
        <v>0</v>
      </c>
      <c r="O772" s="19">
        <f>IF(AND(ISBLANK($I772),$M772),1,IF($E772="1.公保",
IF($I772&gt;DATE(身障定額檢核總表!$F$7,身障定額檢核總表!$F$8,1),1,0),
IF($I772&gt;=DATE(身障定額檢核總表!$F$7,身障定額檢核總表!$F$8,1),1,0)))</f>
        <v>0</v>
      </c>
      <c r="P772" s="19">
        <f>IF(AND($M772,IF($J772&lt;=DATE(身障定額檢核總表!$F$7,身障定額檢核總表!$F$8,1),1,0)),1,0)</f>
        <v>0</v>
      </c>
      <c r="Q772" s="19">
        <f t="shared" si="10"/>
        <v>0</v>
      </c>
      <c r="R772" s="19">
        <f>IF(AND($Q772,OR(IF($G772="3.重度",1,0),IF($G772="4.極重度",1,0)),IF($K772="全時",1,0),IF($L772&gt;=基本工資設定!$B$2,1,0)),1,0)</f>
        <v>0</v>
      </c>
      <c r="S772" s="19">
        <f>IF(AND($Q772,OR(IF($G772="3.重度",1,0),IF($G772="4.極重度",1,0)),IF($K772="全時",1,0),IF(基本工資設定!$B$2&gt;$L772,1,0)),1,0)</f>
        <v>0</v>
      </c>
      <c r="T772" s="19">
        <f>IF(AND($Q772,OR(IF($G772="3.重度",1,0),IF($G772="4.極重度",1,0)),IF($K772="部分工時",1,0),IF($L772&gt;=基本工資設定!$B$2,1,0)),1,0)</f>
        <v>0</v>
      </c>
      <c r="U772" s="19">
        <f>IF(AND($Q772,OR(IF($G772="3.重度",1,0),IF($G772="4.極重度",1,0)),IF($K772="部分工時",1,0),IF(AND(基本工資設定!$B$2&gt;$L772,$L772&gt;=基本工資設定!$B$3),1,0)),1,0)</f>
        <v>0</v>
      </c>
      <c r="V772" s="19">
        <f>IF(AND($Q772,OR(IF($G772="3.重度",1,0),IF($G772="4.極重度",1,0)),IF($K772="部分工時",1,0),IF(基本工資設定!$B$3&gt;$L772,1,0)),1,0)</f>
        <v>0</v>
      </c>
      <c r="W772" s="19">
        <f>IF(AND($Q772,OR(IF($G772="1.輕度",1,0),IF($G772="2.中度",1,0)),IF($K772="全時",1,0),IF($L772&gt;=基本工資設定!$B$2,1,0)),1,0)</f>
        <v>0</v>
      </c>
      <c r="X772" s="19">
        <f>IF(AND($Q772,OR(IF($G772="1.輕度",1,0),IF($G772="2.中度",1,0)),IF($K772="全時",1,0),IF(基本工資設定!$B$2&gt;$L772,1,0)),1,0)</f>
        <v>0</v>
      </c>
      <c r="Y772" s="19">
        <f>IF(AND($Q772,OR(IF($G772="1.輕度",1,0),IF($G772="2.中度",1,0)),IF($K772="部分工時",1,0),IF($L772&gt;=基本工資設定!$B$2,1,0)),1,0)</f>
        <v>0</v>
      </c>
      <c r="Z772" s="19">
        <f>IF(AND($Q772,OR(IF($G772="1.輕度",1,0),IF($G772="2.中度",1,0)),IF($K772="部分工時",1,0),IF(AND(基本工資設定!$B$2&gt;$L772,$L772&gt;=基本工資設定!$B$3),1,0)),1,0)</f>
        <v>0</v>
      </c>
      <c r="AA772" s="19">
        <f>IF(AND($Q772,OR(IF($G772="1.輕度",1,0),IF($G772="2.中度",1,0)),IF($K772="部分工時",1,0),IF(基本工資設定!$B$3&gt;$L772,1,0)),1,0)</f>
        <v>0</v>
      </c>
    </row>
    <row r="773" spans="1:27" ht="14.25">
      <c r="A773" s="19">
        <f t="shared" si="11"/>
        <v>771</v>
      </c>
      <c r="B773" s="8"/>
      <c r="C773" s="8"/>
      <c r="D773" s="9"/>
      <c r="E773" s="8"/>
      <c r="F773" s="8"/>
      <c r="G773" s="8"/>
      <c r="H773" s="9"/>
      <c r="I773" s="9"/>
      <c r="J773" s="9"/>
      <c r="K773" s="8"/>
      <c r="L773" s="10"/>
      <c r="M773" s="19" t="b">
        <f t="shared" si="9"/>
        <v>0</v>
      </c>
      <c r="N773" s="19">
        <f>IF(AND($M773,IF($H773&lt;=DATE(身障定額檢核總表!$F$7,身障定額檢核總表!$F$8,1),1,0)),1,0)</f>
        <v>0</v>
      </c>
      <c r="O773" s="19">
        <f>IF(AND(ISBLANK($I773),$M773),1,IF($E773="1.公保",
IF($I773&gt;DATE(身障定額檢核總表!$F$7,身障定額檢核總表!$F$8,1),1,0),
IF($I773&gt;=DATE(身障定額檢核總表!$F$7,身障定額檢核總表!$F$8,1),1,0)))</f>
        <v>0</v>
      </c>
      <c r="P773" s="19">
        <f>IF(AND($M773,IF($J773&lt;=DATE(身障定額檢核總表!$F$7,身障定額檢核總表!$F$8,1),1,0)),1,0)</f>
        <v>0</v>
      </c>
      <c r="Q773" s="19">
        <f t="shared" si="10"/>
        <v>0</v>
      </c>
      <c r="R773" s="19">
        <f>IF(AND($Q773,OR(IF($G773="3.重度",1,0),IF($G773="4.極重度",1,0)),IF($K773="全時",1,0),IF($L773&gt;=基本工資設定!$B$2,1,0)),1,0)</f>
        <v>0</v>
      </c>
      <c r="S773" s="19">
        <f>IF(AND($Q773,OR(IF($G773="3.重度",1,0),IF($G773="4.極重度",1,0)),IF($K773="全時",1,0),IF(基本工資設定!$B$2&gt;$L773,1,0)),1,0)</f>
        <v>0</v>
      </c>
      <c r="T773" s="19">
        <f>IF(AND($Q773,OR(IF($G773="3.重度",1,0),IF($G773="4.極重度",1,0)),IF($K773="部分工時",1,0),IF($L773&gt;=基本工資設定!$B$2,1,0)),1,0)</f>
        <v>0</v>
      </c>
      <c r="U773" s="19">
        <f>IF(AND($Q773,OR(IF($G773="3.重度",1,0),IF($G773="4.極重度",1,0)),IF($K773="部分工時",1,0),IF(AND(基本工資設定!$B$2&gt;$L773,$L773&gt;=基本工資設定!$B$3),1,0)),1,0)</f>
        <v>0</v>
      </c>
      <c r="V773" s="19">
        <f>IF(AND($Q773,OR(IF($G773="3.重度",1,0),IF($G773="4.極重度",1,0)),IF($K773="部分工時",1,0),IF(基本工資設定!$B$3&gt;$L773,1,0)),1,0)</f>
        <v>0</v>
      </c>
      <c r="W773" s="19">
        <f>IF(AND($Q773,OR(IF($G773="1.輕度",1,0),IF($G773="2.中度",1,0)),IF($K773="全時",1,0),IF($L773&gt;=基本工資設定!$B$2,1,0)),1,0)</f>
        <v>0</v>
      </c>
      <c r="X773" s="19">
        <f>IF(AND($Q773,OR(IF($G773="1.輕度",1,0),IF($G773="2.中度",1,0)),IF($K773="全時",1,0),IF(基本工資設定!$B$2&gt;$L773,1,0)),1,0)</f>
        <v>0</v>
      </c>
      <c r="Y773" s="19">
        <f>IF(AND($Q773,OR(IF($G773="1.輕度",1,0),IF($G773="2.中度",1,0)),IF($K773="部分工時",1,0),IF($L773&gt;=基本工資設定!$B$2,1,0)),1,0)</f>
        <v>0</v>
      </c>
      <c r="Z773" s="19">
        <f>IF(AND($Q773,OR(IF($G773="1.輕度",1,0),IF($G773="2.中度",1,0)),IF($K773="部分工時",1,0),IF(AND(基本工資設定!$B$2&gt;$L773,$L773&gt;=基本工資設定!$B$3),1,0)),1,0)</f>
        <v>0</v>
      </c>
      <c r="AA773" s="19">
        <f>IF(AND($Q773,OR(IF($G773="1.輕度",1,0),IF($G773="2.中度",1,0)),IF($K773="部分工時",1,0),IF(基本工資設定!$B$3&gt;$L773,1,0)),1,0)</f>
        <v>0</v>
      </c>
    </row>
    <row r="774" spans="1:27" ht="14.25">
      <c r="A774" s="19">
        <f t="shared" si="11"/>
        <v>772</v>
      </c>
      <c r="B774" s="8"/>
      <c r="C774" s="8"/>
      <c r="D774" s="9"/>
      <c r="E774" s="8"/>
      <c r="F774" s="8"/>
      <c r="G774" s="8"/>
      <c r="H774" s="9"/>
      <c r="I774" s="9"/>
      <c r="J774" s="9"/>
      <c r="K774" s="8"/>
      <c r="L774" s="10"/>
      <c r="M774" s="19" t="b">
        <f t="shared" si="9"/>
        <v>0</v>
      </c>
      <c r="N774" s="19">
        <f>IF(AND($M774,IF($H774&lt;=DATE(身障定額檢核總表!$F$7,身障定額檢核總表!$F$8,1),1,0)),1,0)</f>
        <v>0</v>
      </c>
      <c r="O774" s="19">
        <f>IF(AND(ISBLANK($I774),$M774),1,IF($E774="1.公保",
IF($I774&gt;DATE(身障定額檢核總表!$F$7,身障定額檢核總表!$F$8,1),1,0),
IF($I774&gt;=DATE(身障定額檢核總表!$F$7,身障定額檢核總表!$F$8,1),1,0)))</f>
        <v>0</v>
      </c>
      <c r="P774" s="19">
        <f>IF(AND($M774,IF($J774&lt;=DATE(身障定額檢核總表!$F$7,身障定額檢核總表!$F$8,1),1,0)),1,0)</f>
        <v>0</v>
      </c>
      <c r="Q774" s="19">
        <f t="shared" si="10"/>
        <v>0</v>
      </c>
      <c r="R774" s="19">
        <f>IF(AND($Q774,OR(IF($G774="3.重度",1,0),IF($G774="4.極重度",1,0)),IF($K774="全時",1,0),IF($L774&gt;=基本工資設定!$B$2,1,0)),1,0)</f>
        <v>0</v>
      </c>
      <c r="S774" s="19">
        <f>IF(AND($Q774,OR(IF($G774="3.重度",1,0),IF($G774="4.極重度",1,0)),IF($K774="全時",1,0),IF(基本工資設定!$B$2&gt;$L774,1,0)),1,0)</f>
        <v>0</v>
      </c>
      <c r="T774" s="19">
        <f>IF(AND($Q774,OR(IF($G774="3.重度",1,0),IF($G774="4.極重度",1,0)),IF($K774="部分工時",1,0),IF($L774&gt;=基本工資設定!$B$2,1,0)),1,0)</f>
        <v>0</v>
      </c>
      <c r="U774" s="19">
        <f>IF(AND($Q774,OR(IF($G774="3.重度",1,0),IF($G774="4.極重度",1,0)),IF($K774="部分工時",1,0),IF(AND(基本工資設定!$B$2&gt;$L774,$L774&gt;=基本工資設定!$B$3),1,0)),1,0)</f>
        <v>0</v>
      </c>
      <c r="V774" s="19">
        <f>IF(AND($Q774,OR(IF($G774="3.重度",1,0),IF($G774="4.極重度",1,0)),IF($K774="部分工時",1,0),IF(基本工資設定!$B$3&gt;$L774,1,0)),1,0)</f>
        <v>0</v>
      </c>
      <c r="W774" s="19">
        <f>IF(AND($Q774,OR(IF($G774="1.輕度",1,0),IF($G774="2.中度",1,0)),IF($K774="全時",1,0),IF($L774&gt;=基本工資設定!$B$2,1,0)),1,0)</f>
        <v>0</v>
      </c>
      <c r="X774" s="19">
        <f>IF(AND($Q774,OR(IF($G774="1.輕度",1,0),IF($G774="2.中度",1,0)),IF($K774="全時",1,0),IF(基本工資設定!$B$2&gt;$L774,1,0)),1,0)</f>
        <v>0</v>
      </c>
      <c r="Y774" s="19">
        <f>IF(AND($Q774,OR(IF($G774="1.輕度",1,0),IF($G774="2.中度",1,0)),IF($K774="部分工時",1,0),IF($L774&gt;=基本工資設定!$B$2,1,0)),1,0)</f>
        <v>0</v>
      </c>
      <c r="Z774" s="19">
        <f>IF(AND($Q774,OR(IF($G774="1.輕度",1,0),IF($G774="2.中度",1,0)),IF($K774="部分工時",1,0),IF(AND(基本工資設定!$B$2&gt;$L774,$L774&gt;=基本工資設定!$B$3),1,0)),1,0)</f>
        <v>0</v>
      </c>
      <c r="AA774" s="19">
        <f>IF(AND($Q774,OR(IF($G774="1.輕度",1,0),IF($G774="2.中度",1,0)),IF($K774="部分工時",1,0),IF(基本工資設定!$B$3&gt;$L774,1,0)),1,0)</f>
        <v>0</v>
      </c>
    </row>
    <row r="775" spans="1:27" ht="14.25">
      <c r="A775" s="19">
        <f t="shared" si="11"/>
        <v>773</v>
      </c>
      <c r="B775" s="8"/>
      <c r="C775" s="8"/>
      <c r="D775" s="9"/>
      <c r="E775" s="8"/>
      <c r="F775" s="8"/>
      <c r="G775" s="8"/>
      <c r="H775" s="9"/>
      <c r="I775" s="9"/>
      <c r="J775" s="9"/>
      <c r="K775" s="8"/>
      <c r="L775" s="10"/>
      <c r="M775" s="19" t="b">
        <f t="shared" si="9"/>
        <v>0</v>
      </c>
      <c r="N775" s="19">
        <f>IF(AND($M775,IF($H775&lt;=DATE(身障定額檢核總表!$F$7,身障定額檢核總表!$F$8,1),1,0)),1,0)</f>
        <v>0</v>
      </c>
      <c r="O775" s="19">
        <f>IF(AND(ISBLANK($I775),$M775),1,IF($E775="1.公保",
IF($I775&gt;DATE(身障定額檢核總表!$F$7,身障定額檢核總表!$F$8,1),1,0),
IF($I775&gt;=DATE(身障定額檢核總表!$F$7,身障定額檢核總表!$F$8,1),1,0)))</f>
        <v>0</v>
      </c>
      <c r="P775" s="19">
        <f>IF(AND($M775,IF($J775&lt;=DATE(身障定額檢核總表!$F$7,身障定額檢核總表!$F$8,1),1,0)),1,0)</f>
        <v>0</v>
      </c>
      <c r="Q775" s="19">
        <f t="shared" si="10"/>
        <v>0</v>
      </c>
      <c r="R775" s="19">
        <f>IF(AND($Q775,OR(IF($G775="3.重度",1,0),IF($G775="4.極重度",1,0)),IF($K775="全時",1,0),IF($L775&gt;=基本工資設定!$B$2,1,0)),1,0)</f>
        <v>0</v>
      </c>
      <c r="S775" s="19">
        <f>IF(AND($Q775,OR(IF($G775="3.重度",1,0),IF($G775="4.極重度",1,0)),IF($K775="全時",1,0),IF(基本工資設定!$B$2&gt;$L775,1,0)),1,0)</f>
        <v>0</v>
      </c>
      <c r="T775" s="19">
        <f>IF(AND($Q775,OR(IF($G775="3.重度",1,0),IF($G775="4.極重度",1,0)),IF($K775="部分工時",1,0),IF($L775&gt;=基本工資設定!$B$2,1,0)),1,0)</f>
        <v>0</v>
      </c>
      <c r="U775" s="19">
        <f>IF(AND($Q775,OR(IF($G775="3.重度",1,0),IF($G775="4.極重度",1,0)),IF($K775="部分工時",1,0),IF(AND(基本工資設定!$B$2&gt;$L775,$L775&gt;=基本工資設定!$B$3),1,0)),1,0)</f>
        <v>0</v>
      </c>
      <c r="V775" s="19">
        <f>IF(AND($Q775,OR(IF($G775="3.重度",1,0),IF($G775="4.極重度",1,0)),IF($K775="部分工時",1,0),IF(基本工資設定!$B$3&gt;$L775,1,0)),1,0)</f>
        <v>0</v>
      </c>
      <c r="W775" s="19">
        <f>IF(AND($Q775,OR(IF($G775="1.輕度",1,0),IF($G775="2.中度",1,0)),IF($K775="全時",1,0),IF($L775&gt;=基本工資設定!$B$2,1,0)),1,0)</f>
        <v>0</v>
      </c>
      <c r="X775" s="19">
        <f>IF(AND($Q775,OR(IF($G775="1.輕度",1,0),IF($G775="2.中度",1,0)),IF($K775="全時",1,0),IF(基本工資設定!$B$2&gt;$L775,1,0)),1,0)</f>
        <v>0</v>
      </c>
      <c r="Y775" s="19">
        <f>IF(AND($Q775,OR(IF($G775="1.輕度",1,0),IF($G775="2.中度",1,0)),IF($K775="部分工時",1,0),IF($L775&gt;=基本工資設定!$B$2,1,0)),1,0)</f>
        <v>0</v>
      </c>
      <c r="Z775" s="19">
        <f>IF(AND($Q775,OR(IF($G775="1.輕度",1,0),IF($G775="2.中度",1,0)),IF($K775="部分工時",1,0),IF(AND(基本工資設定!$B$2&gt;$L775,$L775&gt;=基本工資設定!$B$3),1,0)),1,0)</f>
        <v>0</v>
      </c>
      <c r="AA775" s="19">
        <f>IF(AND($Q775,OR(IF($G775="1.輕度",1,0),IF($G775="2.中度",1,0)),IF($K775="部分工時",1,0),IF(基本工資設定!$B$3&gt;$L775,1,0)),1,0)</f>
        <v>0</v>
      </c>
    </row>
    <row r="776" spans="1:27" ht="14.25">
      <c r="A776" s="19">
        <f t="shared" si="11"/>
        <v>774</v>
      </c>
      <c r="B776" s="8"/>
      <c r="C776" s="8"/>
      <c r="D776" s="9"/>
      <c r="E776" s="8"/>
      <c r="F776" s="8"/>
      <c r="G776" s="8"/>
      <c r="H776" s="9"/>
      <c r="I776" s="9"/>
      <c r="J776" s="9"/>
      <c r="K776" s="8"/>
      <c r="L776" s="10"/>
      <c r="M776" s="19" t="b">
        <f t="shared" si="9"/>
        <v>0</v>
      </c>
      <c r="N776" s="19">
        <f>IF(AND($M776,IF($H776&lt;=DATE(身障定額檢核總表!$F$7,身障定額檢核總表!$F$8,1),1,0)),1,0)</f>
        <v>0</v>
      </c>
      <c r="O776" s="19">
        <f>IF(AND(ISBLANK($I776),$M776),1,IF($E776="1.公保",
IF($I776&gt;DATE(身障定額檢核總表!$F$7,身障定額檢核總表!$F$8,1),1,0),
IF($I776&gt;=DATE(身障定額檢核總表!$F$7,身障定額檢核總表!$F$8,1),1,0)))</f>
        <v>0</v>
      </c>
      <c r="P776" s="19">
        <f>IF(AND($M776,IF($J776&lt;=DATE(身障定額檢核總表!$F$7,身障定額檢核總表!$F$8,1),1,0)),1,0)</f>
        <v>0</v>
      </c>
      <c r="Q776" s="19">
        <f t="shared" si="10"/>
        <v>0</v>
      </c>
      <c r="R776" s="19">
        <f>IF(AND($Q776,OR(IF($G776="3.重度",1,0),IF($G776="4.極重度",1,0)),IF($K776="全時",1,0),IF($L776&gt;=基本工資設定!$B$2,1,0)),1,0)</f>
        <v>0</v>
      </c>
      <c r="S776" s="19">
        <f>IF(AND($Q776,OR(IF($G776="3.重度",1,0),IF($G776="4.極重度",1,0)),IF($K776="全時",1,0),IF(基本工資設定!$B$2&gt;$L776,1,0)),1,0)</f>
        <v>0</v>
      </c>
      <c r="T776" s="19">
        <f>IF(AND($Q776,OR(IF($G776="3.重度",1,0),IF($G776="4.極重度",1,0)),IF($K776="部分工時",1,0),IF($L776&gt;=基本工資設定!$B$2,1,0)),1,0)</f>
        <v>0</v>
      </c>
      <c r="U776" s="19">
        <f>IF(AND($Q776,OR(IF($G776="3.重度",1,0),IF($G776="4.極重度",1,0)),IF($K776="部分工時",1,0),IF(AND(基本工資設定!$B$2&gt;$L776,$L776&gt;=基本工資設定!$B$3),1,0)),1,0)</f>
        <v>0</v>
      </c>
      <c r="V776" s="19">
        <f>IF(AND($Q776,OR(IF($G776="3.重度",1,0),IF($G776="4.極重度",1,0)),IF($K776="部分工時",1,0),IF(基本工資設定!$B$3&gt;$L776,1,0)),1,0)</f>
        <v>0</v>
      </c>
      <c r="W776" s="19">
        <f>IF(AND($Q776,OR(IF($G776="1.輕度",1,0),IF($G776="2.中度",1,0)),IF($K776="全時",1,0),IF($L776&gt;=基本工資設定!$B$2,1,0)),1,0)</f>
        <v>0</v>
      </c>
      <c r="X776" s="19">
        <f>IF(AND($Q776,OR(IF($G776="1.輕度",1,0),IF($G776="2.中度",1,0)),IF($K776="全時",1,0),IF(基本工資設定!$B$2&gt;$L776,1,0)),1,0)</f>
        <v>0</v>
      </c>
      <c r="Y776" s="19">
        <f>IF(AND($Q776,OR(IF($G776="1.輕度",1,0),IF($G776="2.中度",1,0)),IF($K776="部分工時",1,0),IF($L776&gt;=基本工資設定!$B$2,1,0)),1,0)</f>
        <v>0</v>
      </c>
      <c r="Z776" s="19">
        <f>IF(AND($Q776,OR(IF($G776="1.輕度",1,0),IF($G776="2.中度",1,0)),IF($K776="部分工時",1,0),IF(AND(基本工資設定!$B$2&gt;$L776,$L776&gt;=基本工資設定!$B$3),1,0)),1,0)</f>
        <v>0</v>
      </c>
      <c r="AA776" s="19">
        <f>IF(AND($Q776,OR(IF($G776="1.輕度",1,0),IF($G776="2.中度",1,0)),IF($K776="部分工時",1,0),IF(基本工資設定!$B$3&gt;$L776,1,0)),1,0)</f>
        <v>0</v>
      </c>
    </row>
    <row r="777" spans="1:27" ht="14.25">
      <c r="A777" s="19">
        <f t="shared" si="11"/>
        <v>775</v>
      </c>
      <c r="B777" s="8"/>
      <c r="C777" s="8"/>
      <c r="D777" s="9"/>
      <c r="E777" s="8"/>
      <c r="F777" s="8"/>
      <c r="G777" s="8"/>
      <c r="H777" s="9"/>
      <c r="I777" s="9"/>
      <c r="J777" s="9"/>
      <c r="K777" s="8"/>
      <c r="L777" s="10"/>
      <c r="M777" s="19" t="b">
        <f t="shared" si="9"/>
        <v>0</v>
      </c>
      <c r="N777" s="19">
        <f>IF(AND($M777,IF($H777&lt;=DATE(身障定額檢核總表!$F$7,身障定額檢核總表!$F$8,1),1,0)),1,0)</f>
        <v>0</v>
      </c>
      <c r="O777" s="19">
        <f>IF(AND(ISBLANK($I777),$M777),1,IF($E777="1.公保",
IF($I777&gt;DATE(身障定額檢核總表!$F$7,身障定額檢核總表!$F$8,1),1,0),
IF($I777&gt;=DATE(身障定額檢核總表!$F$7,身障定額檢核總表!$F$8,1),1,0)))</f>
        <v>0</v>
      </c>
      <c r="P777" s="19">
        <f>IF(AND($M777,IF($J777&lt;=DATE(身障定額檢核總表!$F$7,身障定額檢核總表!$F$8,1),1,0)),1,0)</f>
        <v>0</v>
      </c>
      <c r="Q777" s="19">
        <f t="shared" si="10"/>
        <v>0</v>
      </c>
      <c r="R777" s="19">
        <f>IF(AND($Q777,OR(IF($G777="3.重度",1,0),IF($G777="4.極重度",1,0)),IF($K777="全時",1,0),IF($L777&gt;=基本工資設定!$B$2,1,0)),1,0)</f>
        <v>0</v>
      </c>
      <c r="S777" s="19">
        <f>IF(AND($Q777,OR(IF($G777="3.重度",1,0),IF($G777="4.極重度",1,0)),IF($K777="全時",1,0),IF(基本工資設定!$B$2&gt;$L777,1,0)),1,0)</f>
        <v>0</v>
      </c>
      <c r="T777" s="19">
        <f>IF(AND($Q777,OR(IF($G777="3.重度",1,0),IF($G777="4.極重度",1,0)),IF($K777="部分工時",1,0),IF($L777&gt;=基本工資設定!$B$2,1,0)),1,0)</f>
        <v>0</v>
      </c>
      <c r="U777" s="19">
        <f>IF(AND($Q777,OR(IF($G777="3.重度",1,0),IF($G777="4.極重度",1,0)),IF($K777="部分工時",1,0),IF(AND(基本工資設定!$B$2&gt;$L777,$L777&gt;=基本工資設定!$B$3),1,0)),1,0)</f>
        <v>0</v>
      </c>
      <c r="V777" s="19">
        <f>IF(AND($Q777,OR(IF($G777="3.重度",1,0),IF($G777="4.極重度",1,0)),IF($K777="部分工時",1,0),IF(基本工資設定!$B$3&gt;$L777,1,0)),1,0)</f>
        <v>0</v>
      </c>
      <c r="W777" s="19">
        <f>IF(AND($Q777,OR(IF($G777="1.輕度",1,0),IF($G777="2.中度",1,0)),IF($K777="全時",1,0),IF($L777&gt;=基本工資設定!$B$2,1,0)),1,0)</f>
        <v>0</v>
      </c>
      <c r="X777" s="19">
        <f>IF(AND($Q777,OR(IF($G777="1.輕度",1,0),IF($G777="2.中度",1,0)),IF($K777="全時",1,0),IF(基本工資設定!$B$2&gt;$L777,1,0)),1,0)</f>
        <v>0</v>
      </c>
      <c r="Y777" s="19">
        <f>IF(AND($Q777,OR(IF($G777="1.輕度",1,0),IF($G777="2.中度",1,0)),IF($K777="部分工時",1,0),IF($L777&gt;=基本工資設定!$B$2,1,0)),1,0)</f>
        <v>0</v>
      </c>
      <c r="Z777" s="19">
        <f>IF(AND($Q777,OR(IF($G777="1.輕度",1,0),IF($G777="2.中度",1,0)),IF($K777="部分工時",1,0),IF(AND(基本工資設定!$B$2&gt;$L777,$L777&gt;=基本工資設定!$B$3),1,0)),1,0)</f>
        <v>0</v>
      </c>
      <c r="AA777" s="19">
        <f>IF(AND($Q777,OR(IF($G777="1.輕度",1,0),IF($G777="2.中度",1,0)),IF($K777="部分工時",1,0),IF(基本工資設定!$B$3&gt;$L777,1,0)),1,0)</f>
        <v>0</v>
      </c>
    </row>
    <row r="778" spans="1:27" ht="14.25">
      <c r="A778" s="19">
        <f t="shared" si="11"/>
        <v>776</v>
      </c>
      <c r="B778" s="8"/>
      <c r="C778" s="8"/>
      <c r="D778" s="9"/>
      <c r="E778" s="8"/>
      <c r="F778" s="8"/>
      <c r="G778" s="8"/>
      <c r="H778" s="9"/>
      <c r="I778" s="9"/>
      <c r="J778" s="9"/>
      <c r="K778" s="8"/>
      <c r="L778" s="10"/>
      <c r="M778" s="19" t="b">
        <f t="shared" si="9"/>
        <v>0</v>
      </c>
      <c r="N778" s="19">
        <f>IF(AND($M778,IF($H778&lt;=DATE(身障定額檢核總表!$F$7,身障定額檢核總表!$F$8,1),1,0)),1,0)</f>
        <v>0</v>
      </c>
      <c r="O778" s="19">
        <f>IF(AND(ISBLANK($I778),$M778),1,IF($E778="1.公保",
IF($I778&gt;DATE(身障定額檢核總表!$F$7,身障定額檢核總表!$F$8,1),1,0),
IF($I778&gt;=DATE(身障定額檢核總表!$F$7,身障定額檢核總表!$F$8,1),1,0)))</f>
        <v>0</v>
      </c>
      <c r="P778" s="19">
        <f>IF(AND($M778,IF($J778&lt;=DATE(身障定額檢核總表!$F$7,身障定額檢核總表!$F$8,1),1,0)),1,0)</f>
        <v>0</v>
      </c>
      <c r="Q778" s="19">
        <f t="shared" si="10"/>
        <v>0</v>
      </c>
      <c r="R778" s="19">
        <f>IF(AND($Q778,OR(IF($G778="3.重度",1,0),IF($G778="4.極重度",1,0)),IF($K778="全時",1,0),IF($L778&gt;=基本工資設定!$B$2,1,0)),1,0)</f>
        <v>0</v>
      </c>
      <c r="S778" s="19">
        <f>IF(AND($Q778,OR(IF($G778="3.重度",1,0),IF($G778="4.極重度",1,0)),IF($K778="全時",1,0),IF(基本工資設定!$B$2&gt;$L778,1,0)),1,0)</f>
        <v>0</v>
      </c>
      <c r="T778" s="19">
        <f>IF(AND($Q778,OR(IF($G778="3.重度",1,0),IF($G778="4.極重度",1,0)),IF($K778="部分工時",1,0),IF($L778&gt;=基本工資設定!$B$2,1,0)),1,0)</f>
        <v>0</v>
      </c>
      <c r="U778" s="19">
        <f>IF(AND($Q778,OR(IF($G778="3.重度",1,0),IF($G778="4.極重度",1,0)),IF($K778="部分工時",1,0),IF(AND(基本工資設定!$B$2&gt;$L778,$L778&gt;=基本工資設定!$B$3),1,0)),1,0)</f>
        <v>0</v>
      </c>
      <c r="V778" s="19">
        <f>IF(AND($Q778,OR(IF($G778="3.重度",1,0),IF($G778="4.極重度",1,0)),IF($K778="部分工時",1,0),IF(基本工資設定!$B$3&gt;$L778,1,0)),1,0)</f>
        <v>0</v>
      </c>
      <c r="W778" s="19">
        <f>IF(AND($Q778,OR(IF($G778="1.輕度",1,0),IF($G778="2.中度",1,0)),IF($K778="全時",1,0),IF($L778&gt;=基本工資設定!$B$2,1,0)),1,0)</f>
        <v>0</v>
      </c>
      <c r="X778" s="19">
        <f>IF(AND($Q778,OR(IF($G778="1.輕度",1,0),IF($G778="2.中度",1,0)),IF($K778="全時",1,0),IF(基本工資設定!$B$2&gt;$L778,1,0)),1,0)</f>
        <v>0</v>
      </c>
      <c r="Y778" s="19">
        <f>IF(AND($Q778,OR(IF($G778="1.輕度",1,0),IF($G778="2.中度",1,0)),IF($K778="部分工時",1,0),IF($L778&gt;=基本工資設定!$B$2,1,0)),1,0)</f>
        <v>0</v>
      </c>
      <c r="Z778" s="19">
        <f>IF(AND($Q778,OR(IF($G778="1.輕度",1,0),IF($G778="2.中度",1,0)),IF($K778="部分工時",1,0),IF(AND(基本工資設定!$B$2&gt;$L778,$L778&gt;=基本工資設定!$B$3),1,0)),1,0)</f>
        <v>0</v>
      </c>
      <c r="AA778" s="19">
        <f>IF(AND($Q778,OR(IF($G778="1.輕度",1,0),IF($G778="2.中度",1,0)),IF($K778="部分工時",1,0),IF(基本工資設定!$B$3&gt;$L778,1,0)),1,0)</f>
        <v>0</v>
      </c>
    </row>
    <row r="779" spans="1:27" ht="14.25">
      <c r="A779" s="19">
        <f t="shared" si="11"/>
        <v>777</v>
      </c>
      <c r="B779" s="8"/>
      <c r="C779" s="8"/>
      <c r="D779" s="9"/>
      <c r="E779" s="8"/>
      <c r="F779" s="8"/>
      <c r="G779" s="8"/>
      <c r="H779" s="9"/>
      <c r="I779" s="9"/>
      <c r="J779" s="9"/>
      <c r="K779" s="8"/>
      <c r="L779" s="10"/>
      <c r="M779" s="19" t="b">
        <f t="shared" si="9"/>
        <v>0</v>
      </c>
      <c r="N779" s="19">
        <f>IF(AND($M779,IF($H779&lt;=DATE(身障定額檢核總表!$F$7,身障定額檢核總表!$F$8,1),1,0)),1,0)</f>
        <v>0</v>
      </c>
      <c r="O779" s="19">
        <f>IF(AND(ISBLANK($I779),$M779),1,IF($E779="1.公保",
IF($I779&gt;DATE(身障定額檢核總表!$F$7,身障定額檢核總表!$F$8,1),1,0),
IF($I779&gt;=DATE(身障定額檢核總表!$F$7,身障定額檢核總表!$F$8,1),1,0)))</f>
        <v>0</v>
      </c>
      <c r="P779" s="19">
        <f>IF(AND($M779,IF($J779&lt;=DATE(身障定額檢核總表!$F$7,身障定額檢核總表!$F$8,1),1,0)),1,0)</f>
        <v>0</v>
      </c>
      <c r="Q779" s="19">
        <f t="shared" si="10"/>
        <v>0</v>
      </c>
      <c r="R779" s="19">
        <f>IF(AND($Q779,OR(IF($G779="3.重度",1,0),IF($G779="4.極重度",1,0)),IF($K779="全時",1,0),IF($L779&gt;=基本工資設定!$B$2,1,0)),1,0)</f>
        <v>0</v>
      </c>
      <c r="S779" s="19">
        <f>IF(AND($Q779,OR(IF($G779="3.重度",1,0),IF($G779="4.極重度",1,0)),IF($K779="全時",1,0),IF(基本工資設定!$B$2&gt;$L779,1,0)),1,0)</f>
        <v>0</v>
      </c>
      <c r="T779" s="19">
        <f>IF(AND($Q779,OR(IF($G779="3.重度",1,0),IF($G779="4.極重度",1,0)),IF($K779="部分工時",1,0),IF($L779&gt;=基本工資設定!$B$2,1,0)),1,0)</f>
        <v>0</v>
      </c>
      <c r="U779" s="19">
        <f>IF(AND($Q779,OR(IF($G779="3.重度",1,0),IF($G779="4.極重度",1,0)),IF($K779="部分工時",1,0),IF(AND(基本工資設定!$B$2&gt;$L779,$L779&gt;=基本工資設定!$B$3),1,0)),1,0)</f>
        <v>0</v>
      </c>
      <c r="V779" s="19">
        <f>IF(AND($Q779,OR(IF($G779="3.重度",1,0),IF($G779="4.極重度",1,0)),IF($K779="部分工時",1,0),IF(基本工資設定!$B$3&gt;$L779,1,0)),1,0)</f>
        <v>0</v>
      </c>
      <c r="W779" s="19">
        <f>IF(AND($Q779,OR(IF($G779="1.輕度",1,0),IF($G779="2.中度",1,0)),IF($K779="全時",1,0),IF($L779&gt;=基本工資設定!$B$2,1,0)),1,0)</f>
        <v>0</v>
      </c>
      <c r="X779" s="19">
        <f>IF(AND($Q779,OR(IF($G779="1.輕度",1,0),IF($G779="2.中度",1,0)),IF($K779="全時",1,0),IF(基本工資設定!$B$2&gt;$L779,1,0)),1,0)</f>
        <v>0</v>
      </c>
      <c r="Y779" s="19">
        <f>IF(AND($Q779,OR(IF($G779="1.輕度",1,0),IF($G779="2.中度",1,0)),IF($K779="部分工時",1,0),IF($L779&gt;=基本工資設定!$B$2,1,0)),1,0)</f>
        <v>0</v>
      </c>
      <c r="Z779" s="19">
        <f>IF(AND($Q779,OR(IF($G779="1.輕度",1,0),IF($G779="2.中度",1,0)),IF($K779="部分工時",1,0),IF(AND(基本工資設定!$B$2&gt;$L779,$L779&gt;=基本工資設定!$B$3),1,0)),1,0)</f>
        <v>0</v>
      </c>
      <c r="AA779" s="19">
        <f>IF(AND($Q779,OR(IF($G779="1.輕度",1,0),IF($G779="2.中度",1,0)),IF($K779="部分工時",1,0),IF(基本工資設定!$B$3&gt;$L779,1,0)),1,0)</f>
        <v>0</v>
      </c>
    </row>
    <row r="780" spans="1:27" ht="14.25">
      <c r="A780" s="19">
        <f t="shared" si="11"/>
        <v>778</v>
      </c>
      <c r="B780" s="8"/>
      <c r="C780" s="8"/>
      <c r="D780" s="9"/>
      <c r="E780" s="8"/>
      <c r="F780" s="8"/>
      <c r="G780" s="8"/>
      <c r="H780" s="9"/>
      <c r="I780" s="9"/>
      <c r="J780" s="9"/>
      <c r="K780" s="8"/>
      <c r="L780" s="10"/>
      <c r="M780" s="19" t="b">
        <f t="shared" si="9"/>
        <v>0</v>
      </c>
      <c r="N780" s="19">
        <f>IF(AND($M780,IF($H780&lt;=DATE(身障定額檢核總表!$F$7,身障定額檢核總表!$F$8,1),1,0)),1,0)</f>
        <v>0</v>
      </c>
      <c r="O780" s="19">
        <f>IF(AND(ISBLANK($I780),$M780),1,IF($E780="1.公保",
IF($I780&gt;DATE(身障定額檢核總表!$F$7,身障定額檢核總表!$F$8,1),1,0),
IF($I780&gt;=DATE(身障定額檢核總表!$F$7,身障定額檢核總表!$F$8,1),1,0)))</f>
        <v>0</v>
      </c>
      <c r="P780" s="19">
        <f>IF(AND($M780,IF($J780&lt;=DATE(身障定額檢核總表!$F$7,身障定額檢核總表!$F$8,1),1,0)),1,0)</f>
        <v>0</v>
      </c>
      <c r="Q780" s="19">
        <f t="shared" si="10"/>
        <v>0</v>
      </c>
      <c r="R780" s="19">
        <f>IF(AND($Q780,OR(IF($G780="3.重度",1,0),IF($G780="4.極重度",1,0)),IF($K780="全時",1,0),IF($L780&gt;=基本工資設定!$B$2,1,0)),1,0)</f>
        <v>0</v>
      </c>
      <c r="S780" s="19">
        <f>IF(AND($Q780,OR(IF($G780="3.重度",1,0),IF($G780="4.極重度",1,0)),IF($K780="全時",1,0),IF(基本工資設定!$B$2&gt;$L780,1,0)),1,0)</f>
        <v>0</v>
      </c>
      <c r="T780" s="19">
        <f>IF(AND($Q780,OR(IF($G780="3.重度",1,0),IF($G780="4.極重度",1,0)),IF($K780="部分工時",1,0),IF($L780&gt;=基本工資設定!$B$2,1,0)),1,0)</f>
        <v>0</v>
      </c>
      <c r="U780" s="19">
        <f>IF(AND($Q780,OR(IF($G780="3.重度",1,0),IF($G780="4.極重度",1,0)),IF($K780="部分工時",1,0),IF(AND(基本工資設定!$B$2&gt;$L780,$L780&gt;=基本工資設定!$B$3),1,0)),1,0)</f>
        <v>0</v>
      </c>
      <c r="V780" s="19">
        <f>IF(AND($Q780,OR(IF($G780="3.重度",1,0),IF($G780="4.極重度",1,0)),IF($K780="部分工時",1,0),IF(基本工資設定!$B$3&gt;$L780,1,0)),1,0)</f>
        <v>0</v>
      </c>
      <c r="W780" s="19">
        <f>IF(AND($Q780,OR(IF($G780="1.輕度",1,0),IF($G780="2.中度",1,0)),IF($K780="全時",1,0),IF($L780&gt;=基本工資設定!$B$2,1,0)),1,0)</f>
        <v>0</v>
      </c>
      <c r="X780" s="19">
        <f>IF(AND($Q780,OR(IF($G780="1.輕度",1,0),IF($G780="2.中度",1,0)),IF($K780="全時",1,0),IF(基本工資設定!$B$2&gt;$L780,1,0)),1,0)</f>
        <v>0</v>
      </c>
      <c r="Y780" s="19">
        <f>IF(AND($Q780,OR(IF($G780="1.輕度",1,0),IF($G780="2.中度",1,0)),IF($K780="部分工時",1,0),IF($L780&gt;=基本工資設定!$B$2,1,0)),1,0)</f>
        <v>0</v>
      </c>
      <c r="Z780" s="19">
        <f>IF(AND($Q780,OR(IF($G780="1.輕度",1,0),IF($G780="2.中度",1,0)),IF($K780="部分工時",1,0),IF(AND(基本工資設定!$B$2&gt;$L780,$L780&gt;=基本工資設定!$B$3),1,0)),1,0)</f>
        <v>0</v>
      </c>
      <c r="AA780" s="19">
        <f>IF(AND($Q780,OR(IF($G780="1.輕度",1,0),IF($G780="2.中度",1,0)),IF($K780="部分工時",1,0),IF(基本工資設定!$B$3&gt;$L780,1,0)),1,0)</f>
        <v>0</v>
      </c>
    </row>
    <row r="781" spans="1:27" ht="14.25">
      <c r="A781" s="19">
        <f t="shared" si="11"/>
        <v>779</v>
      </c>
      <c r="B781" s="8"/>
      <c r="C781" s="8"/>
      <c r="D781" s="9"/>
      <c r="E781" s="8"/>
      <c r="F781" s="8"/>
      <c r="G781" s="8"/>
      <c r="H781" s="9"/>
      <c r="I781" s="9"/>
      <c r="J781" s="9"/>
      <c r="K781" s="8"/>
      <c r="L781" s="10"/>
      <c r="M781" s="19" t="b">
        <f t="shared" si="9"/>
        <v>0</v>
      </c>
      <c r="N781" s="19">
        <f>IF(AND($M781,IF($H781&lt;=DATE(身障定額檢核總表!$F$7,身障定額檢核總表!$F$8,1),1,0)),1,0)</f>
        <v>0</v>
      </c>
      <c r="O781" s="19">
        <f>IF(AND(ISBLANK($I781),$M781),1,IF($E781="1.公保",
IF($I781&gt;DATE(身障定額檢核總表!$F$7,身障定額檢核總表!$F$8,1),1,0),
IF($I781&gt;=DATE(身障定額檢核總表!$F$7,身障定額檢核總表!$F$8,1),1,0)))</f>
        <v>0</v>
      </c>
      <c r="P781" s="19">
        <f>IF(AND($M781,IF($J781&lt;=DATE(身障定額檢核總表!$F$7,身障定額檢核總表!$F$8,1),1,0)),1,0)</f>
        <v>0</v>
      </c>
      <c r="Q781" s="19">
        <f t="shared" si="10"/>
        <v>0</v>
      </c>
      <c r="R781" s="19">
        <f>IF(AND($Q781,OR(IF($G781="3.重度",1,0),IF($G781="4.極重度",1,0)),IF($K781="全時",1,0),IF($L781&gt;=基本工資設定!$B$2,1,0)),1,0)</f>
        <v>0</v>
      </c>
      <c r="S781" s="19">
        <f>IF(AND($Q781,OR(IF($G781="3.重度",1,0),IF($G781="4.極重度",1,0)),IF($K781="全時",1,0),IF(基本工資設定!$B$2&gt;$L781,1,0)),1,0)</f>
        <v>0</v>
      </c>
      <c r="T781" s="19">
        <f>IF(AND($Q781,OR(IF($G781="3.重度",1,0),IF($G781="4.極重度",1,0)),IF($K781="部分工時",1,0),IF($L781&gt;=基本工資設定!$B$2,1,0)),1,0)</f>
        <v>0</v>
      </c>
      <c r="U781" s="19">
        <f>IF(AND($Q781,OR(IF($G781="3.重度",1,0),IF($G781="4.極重度",1,0)),IF($K781="部分工時",1,0),IF(AND(基本工資設定!$B$2&gt;$L781,$L781&gt;=基本工資設定!$B$3),1,0)),1,0)</f>
        <v>0</v>
      </c>
      <c r="V781" s="19">
        <f>IF(AND($Q781,OR(IF($G781="3.重度",1,0),IF($G781="4.極重度",1,0)),IF($K781="部分工時",1,0),IF(基本工資設定!$B$3&gt;$L781,1,0)),1,0)</f>
        <v>0</v>
      </c>
      <c r="W781" s="19">
        <f>IF(AND($Q781,OR(IF($G781="1.輕度",1,0),IF($G781="2.中度",1,0)),IF($K781="全時",1,0),IF($L781&gt;=基本工資設定!$B$2,1,0)),1,0)</f>
        <v>0</v>
      </c>
      <c r="X781" s="19">
        <f>IF(AND($Q781,OR(IF($G781="1.輕度",1,0),IF($G781="2.中度",1,0)),IF($K781="全時",1,0),IF(基本工資設定!$B$2&gt;$L781,1,0)),1,0)</f>
        <v>0</v>
      </c>
      <c r="Y781" s="19">
        <f>IF(AND($Q781,OR(IF($G781="1.輕度",1,0),IF($G781="2.中度",1,0)),IF($K781="部分工時",1,0),IF($L781&gt;=基本工資設定!$B$2,1,0)),1,0)</f>
        <v>0</v>
      </c>
      <c r="Z781" s="19">
        <f>IF(AND($Q781,OR(IF($G781="1.輕度",1,0),IF($G781="2.中度",1,0)),IF($K781="部分工時",1,0),IF(AND(基本工資設定!$B$2&gt;$L781,$L781&gt;=基本工資設定!$B$3),1,0)),1,0)</f>
        <v>0</v>
      </c>
      <c r="AA781" s="19">
        <f>IF(AND($Q781,OR(IF($G781="1.輕度",1,0),IF($G781="2.中度",1,0)),IF($K781="部分工時",1,0),IF(基本工資設定!$B$3&gt;$L781,1,0)),1,0)</f>
        <v>0</v>
      </c>
    </row>
    <row r="782" spans="1:27" ht="14.25">
      <c r="A782" s="19">
        <f t="shared" si="11"/>
        <v>780</v>
      </c>
      <c r="B782" s="8"/>
      <c r="C782" s="8"/>
      <c r="D782" s="9"/>
      <c r="E782" s="8"/>
      <c r="F782" s="8"/>
      <c r="G782" s="8"/>
      <c r="H782" s="9"/>
      <c r="I782" s="9"/>
      <c r="J782" s="9"/>
      <c r="K782" s="8"/>
      <c r="L782" s="10"/>
      <c r="M782" s="19" t="b">
        <f t="shared" si="9"/>
        <v>0</v>
      </c>
      <c r="N782" s="19">
        <f>IF(AND($M782,IF($H782&lt;=DATE(身障定額檢核總表!$F$7,身障定額檢核總表!$F$8,1),1,0)),1,0)</f>
        <v>0</v>
      </c>
      <c r="O782" s="19">
        <f>IF(AND(ISBLANK($I782),$M782),1,IF($E782="1.公保",
IF($I782&gt;DATE(身障定額檢核總表!$F$7,身障定額檢核總表!$F$8,1),1,0),
IF($I782&gt;=DATE(身障定額檢核總表!$F$7,身障定額檢核總表!$F$8,1),1,0)))</f>
        <v>0</v>
      </c>
      <c r="P782" s="19">
        <f>IF(AND($M782,IF($J782&lt;=DATE(身障定額檢核總表!$F$7,身障定額檢核總表!$F$8,1),1,0)),1,0)</f>
        <v>0</v>
      </c>
      <c r="Q782" s="19">
        <f t="shared" si="10"/>
        <v>0</v>
      </c>
      <c r="R782" s="19">
        <f>IF(AND($Q782,OR(IF($G782="3.重度",1,0),IF($G782="4.極重度",1,0)),IF($K782="全時",1,0),IF($L782&gt;=基本工資設定!$B$2,1,0)),1,0)</f>
        <v>0</v>
      </c>
      <c r="S782" s="19">
        <f>IF(AND($Q782,OR(IF($G782="3.重度",1,0),IF($G782="4.極重度",1,0)),IF($K782="全時",1,0),IF(基本工資設定!$B$2&gt;$L782,1,0)),1,0)</f>
        <v>0</v>
      </c>
      <c r="T782" s="19">
        <f>IF(AND($Q782,OR(IF($G782="3.重度",1,0),IF($G782="4.極重度",1,0)),IF($K782="部分工時",1,0),IF($L782&gt;=基本工資設定!$B$2,1,0)),1,0)</f>
        <v>0</v>
      </c>
      <c r="U782" s="19">
        <f>IF(AND($Q782,OR(IF($G782="3.重度",1,0),IF($G782="4.極重度",1,0)),IF($K782="部分工時",1,0),IF(AND(基本工資設定!$B$2&gt;$L782,$L782&gt;=基本工資設定!$B$3),1,0)),1,0)</f>
        <v>0</v>
      </c>
      <c r="V782" s="19">
        <f>IF(AND($Q782,OR(IF($G782="3.重度",1,0),IF($G782="4.極重度",1,0)),IF($K782="部分工時",1,0),IF(基本工資設定!$B$3&gt;$L782,1,0)),1,0)</f>
        <v>0</v>
      </c>
      <c r="W782" s="19">
        <f>IF(AND($Q782,OR(IF($G782="1.輕度",1,0),IF($G782="2.中度",1,0)),IF($K782="全時",1,0),IF($L782&gt;=基本工資設定!$B$2,1,0)),1,0)</f>
        <v>0</v>
      </c>
      <c r="X782" s="19">
        <f>IF(AND($Q782,OR(IF($G782="1.輕度",1,0),IF($G782="2.中度",1,0)),IF($K782="全時",1,0),IF(基本工資設定!$B$2&gt;$L782,1,0)),1,0)</f>
        <v>0</v>
      </c>
      <c r="Y782" s="19">
        <f>IF(AND($Q782,OR(IF($G782="1.輕度",1,0),IF($G782="2.中度",1,0)),IF($K782="部分工時",1,0),IF($L782&gt;=基本工資設定!$B$2,1,0)),1,0)</f>
        <v>0</v>
      </c>
      <c r="Z782" s="19">
        <f>IF(AND($Q782,OR(IF($G782="1.輕度",1,0),IF($G782="2.中度",1,0)),IF($K782="部分工時",1,0),IF(AND(基本工資設定!$B$2&gt;$L782,$L782&gt;=基本工資設定!$B$3),1,0)),1,0)</f>
        <v>0</v>
      </c>
      <c r="AA782" s="19">
        <f>IF(AND($Q782,OR(IF($G782="1.輕度",1,0),IF($G782="2.中度",1,0)),IF($K782="部分工時",1,0),IF(基本工資設定!$B$3&gt;$L782,1,0)),1,0)</f>
        <v>0</v>
      </c>
    </row>
    <row r="783" spans="1:27" ht="14.25">
      <c r="A783" s="19">
        <f t="shared" si="11"/>
        <v>781</v>
      </c>
      <c r="B783" s="8"/>
      <c r="C783" s="8"/>
      <c r="D783" s="9"/>
      <c r="E783" s="8"/>
      <c r="F783" s="8"/>
      <c r="G783" s="8"/>
      <c r="H783" s="9"/>
      <c r="I783" s="9"/>
      <c r="J783" s="9"/>
      <c r="K783" s="8"/>
      <c r="L783" s="10"/>
      <c r="M783" s="19" t="b">
        <f t="shared" si="9"/>
        <v>0</v>
      </c>
      <c r="N783" s="19">
        <f>IF(AND($M783,IF($H783&lt;=DATE(身障定額檢核總表!$F$7,身障定額檢核總表!$F$8,1),1,0)),1,0)</f>
        <v>0</v>
      </c>
      <c r="O783" s="19">
        <f>IF(AND(ISBLANK($I783),$M783),1,IF($E783="1.公保",
IF($I783&gt;DATE(身障定額檢核總表!$F$7,身障定額檢核總表!$F$8,1),1,0),
IF($I783&gt;=DATE(身障定額檢核總表!$F$7,身障定額檢核總表!$F$8,1),1,0)))</f>
        <v>0</v>
      </c>
      <c r="P783" s="19">
        <f>IF(AND($M783,IF($J783&lt;=DATE(身障定額檢核總表!$F$7,身障定額檢核總表!$F$8,1),1,0)),1,0)</f>
        <v>0</v>
      </c>
      <c r="Q783" s="19">
        <f t="shared" si="10"/>
        <v>0</v>
      </c>
      <c r="R783" s="19">
        <f>IF(AND($Q783,OR(IF($G783="3.重度",1,0),IF($G783="4.極重度",1,0)),IF($K783="全時",1,0),IF($L783&gt;=基本工資設定!$B$2,1,0)),1,0)</f>
        <v>0</v>
      </c>
      <c r="S783" s="19">
        <f>IF(AND($Q783,OR(IF($G783="3.重度",1,0),IF($G783="4.極重度",1,0)),IF($K783="全時",1,0),IF(基本工資設定!$B$2&gt;$L783,1,0)),1,0)</f>
        <v>0</v>
      </c>
      <c r="T783" s="19">
        <f>IF(AND($Q783,OR(IF($G783="3.重度",1,0),IF($G783="4.極重度",1,0)),IF($K783="部分工時",1,0),IF($L783&gt;=基本工資設定!$B$2,1,0)),1,0)</f>
        <v>0</v>
      </c>
      <c r="U783" s="19">
        <f>IF(AND($Q783,OR(IF($G783="3.重度",1,0),IF($G783="4.極重度",1,0)),IF($K783="部分工時",1,0),IF(AND(基本工資設定!$B$2&gt;$L783,$L783&gt;=基本工資設定!$B$3),1,0)),1,0)</f>
        <v>0</v>
      </c>
      <c r="V783" s="19">
        <f>IF(AND($Q783,OR(IF($G783="3.重度",1,0),IF($G783="4.極重度",1,0)),IF($K783="部分工時",1,0),IF(基本工資設定!$B$3&gt;$L783,1,0)),1,0)</f>
        <v>0</v>
      </c>
      <c r="W783" s="19">
        <f>IF(AND($Q783,OR(IF($G783="1.輕度",1,0),IF($G783="2.中度",1,0)),IF($K783="全時",1,0),IF($L783&gt;=基本工資設定!$B$2,1,0)),1,0)</f>
        <v>0</v>
      </c>
      <c r="X783" s="19">
        <f>IF(AND($Q783,OR(IF($G783="1.輕度",1,0),IF($G783="2.中度",1,0)),IF($K783="全時",1,0),IF(基本工資設定!$B$2&gt;$L783,1,0)),1,0)</f>
        <v>0</v>
      </c>
      <c r="Y783" s="19">
        <f>IF(AND($Q783,OR(IF($G783="1.輕度",1,0),IF($G783="2.中度",1,0)),IF($K783="部分工時",1,0),IF($L783&gt;=基本工資設定!$B$2,1,0)),1,0)</f>
        <v>0</v>
      </c>
      <c r="Z783" s="19">
        <f>IF(AND($Q783,OR(IF($G783="1.輕度",1,0),IF($G783="2.中度",1,0)),IF($K783="部分工時",1,0),IF(AND(基本工資設定!$B$2&gt;$L783,$L783&gt;=基本工資設定!$B$3),1,0)),1,0)</f>
        <v>0</v>
      </c>
      <c r="AA783" s="19">
        <f>IF(AND($Q783,OR(IF($G783="1.輕度",1,0),IF($G783="2.中度",1,0)),IF($K783="部分工時",1,0),IF(基本工資設定!$B$3&gt;$L783,1,0)),1,0)</f>
        <v>0</v>
      </c>
    </row>
    <row r="784" spans="1:27" ht="14.25">
      <c r="A784" s="19">
        <f t="shared" si="11"/>
        <v>782</v>
      </c>
      <c r="B784" s="8"/>
      <c r="C784" s="8"/>
      <c r="D784" s="9"/>
      <c r="E784" s="8"/>
      <c r="F784" s="8"/>
      <c r="G784" s="8"/>
      <c r="H784" s="9"/>
      <c r="I784" s="9"/>
      <c r="J784" s="9"/>
      <c r="K784" s="8"/>
      <c r="L784" s="10"/>
      <c r="M784" s="19" t="b">
        <f t="shared" si="9"/>
        <v>0</v>
      </c>
      <c r="N784" s="19">
        <f>IF(AND($M784,IF($H784&lt;=DATE(身障定額檢核總表!$F$7,身障定額檢核總表!$F$8,1),1,0)),1,0)</f>
        <v>0</v>
      </c>
      <c r="O784" s="19">
        <f>IF(AND(ISBLANK($I784),$M784),1,IF($E784="1.公保",
IF($I784&gt;DATE(身障定額檢核總表!$F$7,身障定額檢核總表!$F$8,1),1,0),
IF($I784&gt;=DATE(身障定額檢核總表!$F$7,身障定額檢核總表!$F$8,1),1,0)))</f>
        <v>0</v>
      </c>
      <c r="P784" s="19">
        <f>IF(AND($M784,IF($J784&lt;=DATE(身障定額檢核總表!$F$7,身障定額檢核總表!$F$8,1),1,0)),1,0)</f>
        <v>0</v>
      </c>
      <c r="Q784" s="19">
        <f t="shared" si="10"/>
        <v>0</v>
      </c>
      <c r="R784" s="19">
        <f>IF(AND($Q784,OR(IF($G784="3.重度",1,0),IF($G784="4.極重度",1,0)),IF($K784="全時",1,0),IF($L784&gt;=基本工資設定!$B$2,1,0)),1,0)</f>
        <v>0</v>
      </c>
      <c r="S784" s="19">
        <f>IF(AND($Q784,OR(IF($G784="3.重度",1,0),IF($G784="4.極重度",1,0)),IF($K784="全時",1,0),IF(基本工資設定!$B$2&gt;$L784,1,0)),1,0)</f>
        <v>0</v>
      </c>
      <c r="T784" s="19">
        <f>IF(AND($Q784,OR(IF($G784="3.重度",1,0),IF($G784="4.極重度",1,0)),IF($K784="部分工時",1,0),IF($L784&gt;=基本工資設定!$B$2,1,0)),1,0)</f>
        <v>0</v>
      </c>
      <c r="U784" s="19">
        <f>IF(AND($Q784,OR(IF($G784="3.重度",1,0),IF($G784="4.極重度",1,0)),IF($K784="部分工時",1,0),IF(AND(基本工資設定!$B$2&gt;$L784,$L784&gt;=基本工資設定!$B$3),1,0)),1,0)</f>
        <v>0</v>
      </c>
      <c r="V784" s="19">
        <f>IF(AND($Q784,OR(IF($G784="3.重度",1,0),IF($G784="4.極重度",1,0)),IF($K784="部分工時",1,0),IF(基本工資設定!$B$3&gt;$L784,1,0)),1,0)</f>
        <v>0</v>
      </c>
      <c r="W784" s="19">
        <f>IF(AND($Q784,OR(IF($G784="1.輕度",1,0),IF($G784="2.中度",1,0)),IF($K784="全時",1,0),IF($L784&gt;=基本工資設定!$B$2,1,0)),1,0)</f>
        <v>0</v>
      </c>
      <c r="X784" s="19">
        <f>IF(AND($Q784,OR(IF($G784="1.輕度",1,0),IF($G784="2.中度",1,0)),IF($K784="全時",1,0),IF(基本工資設定!$B$2&gt;$L784,1,0)),1,0)</f>
        <v>0</v>
      </c>
      <c r="Y784" s="19">
        <f>IF(AND($Q784,OR(IF($G784="1.輕度",1,0),IF($G784="2.中度",1,0)),IF($K784="部分工時",1,0),IF($L784&gt;=基本工資設定!$B$2,1,0)),1,0)</f>
        <v>0</v>
      </c>
      <c r="Z784" s="19">
        <f>IF(AND($Q784,OR(IF($G784="1.輕度",1,0),IF($G784="2.中度",1,0)),IF($K784="部分工時",1,0),IF(AND(基本工資設定!$B$2&gt;$L784,$L784&gt;=基本工資設定!$B$3),1,0)),1,0)</f>
        <v>0</v>
      </c>
      <c r="AA784" s="19">
        <f>IF(AND($Q784,OR(IF($G784="1.輕度",1,0),IF($G784="2.中度",1,0)),IF($K784="部分工時",1,0),IF(基本工資設定!$B$3&gt;$L784,1,0)),1,0)</f>
        <v>0</v>
      </c>
    </row>
    <row r="785" spans="1:27" ht="14.25">
      <c r="A785" s="19">
        <f t="shared" si="11"/>
        <v>783</v>
      </c>
      <c r="B785" s="8"/>
      <c r="C785" s="8"/>
      <c r="D785" s="9"/>
      <c r="E785" s="8"/>
      <c r="F785" s="8"/>
      <c r="G785" s="8"/>
      <c r="H785" s="9"/>
      <c r="I785" s="9"/>
      <c r="J785" s="9"/>
      <c r="K785" s="8"/>
      <c r="L785" s="10"/>
      <c r="M785" s="19" t="b">
        <f t="shared" si="9"/>
        <v>0</v>
      </c>
      <c r="N785" s="19">
        <f>IF(AND($M785,IF($H785&lt;=DATE(身障定額檢核總表!$F$7,身障定額檢核總表!$F$8,1),1,0)),1,0)</f>
        <v>0</v>
      </c>
      <c r="O785" s="19">
        <f>IF(AND(ISBLANK($I785),$M785),1,IF($E785="1.公保",
IF($I785&gt;DATE(身障定額檢核總表!$F$7,身障定額檢核總表!$F$8,1),1,0),
IF($I785&gt;=DATE(身障定額檢核總表!$F$7,身障定額檢核總表!$F$8,1),1,0)))</f>
        <v>0</v>
      </c>
      <c r="P785" s="19">
        <f>IF(AND($M785,IF($J785&lt;=DATE(身障定額檢核總表!$F$7,身障定額檢核總表!$F$8,1),1,0)),1,0)</f>
        <v>0</v>
      </c>
      <c r="Q785" s="19">
        <f t="shared" si="10"/>
        <v>0</v>
      </c>
      <c r="R785" s="19">
        <f>IF(AND($Q785,OR(IF($G785="3.重度",1,0),IF($G785="4.極重度",1,0)),IF($K785="全時",1,0),IF($L785&gt;=基本工資設定!$B$2,1,0)),1,0)</f>
        <v>0</v>
      </c>
      <c r="S785" s="19">
        <f>IF(AND($Q785,OR(IF($G785="3.重度",1,0),IF($G785="4.極重度",1,0)),IF($K785="全時",1,0),IF(基本工資設定!$B$2&gt;$L785,1,0)),1,0)</f>
        <v>0</v>
      </c>
      <c r="T785" s="19">
        <f>IF(AND($Q785,OR(IF($G785="3.重度",1,0),IF($G785="4.極重度",1,0)),IF($K785="部分工時",1,0),IF($L785&gt;=基本工資設定!$B$2,1,0)),1,0)</f>
        <v>0</v>
      </c>
      <c r="U785" s="19">
        <f>IF(AND($Q785,OR(IF($G785="3.重度",1,0),IF($G785="4.極重度",1,0)),IF($K785="部分工時",1,0),IF(AND(基本工資設定!$B$2&gt;$L785,$L785&gt;=基本工資設定!$B$3),1,0)),1,0)</f>
        <v>0</v>
      </c>
      <c r="V785" s="19">
        <f>IF(AND($Q785,OR(IF($G785="3.重度",1,0),IF($G785="4.極重度",1,0)),IF($K785="部分工時",1,0),IF(基本工資設定!$B$3&gt;$L785,1,0)),1,0)</f>
        <v>0</v>
      </c>
      <c r="W785" s="19">
        <f>IF(AND($Q785,OR(IF($G785="1.輕度",1,0),IF($G785="2.中度",1,0)),IF($K785="全時",1,0),IF($L785&gt;=基本工資設定!$B$2,1,0)),1,0)</f>
        <v>0</v>
      </c>
      <c r="X785" s="19">
        <f>IF(AND($Q785,OR(IF($G785="1.輕度",1,0),IF($G785="2.中度",1,0)),IF($K785="全時",1,0),IF(基本工資設定!$B$2&gt;$L785,1,0)),1,0)</f>
        <v>0</v>
      </c>
      <c r="Y785" s="19">
        <f>IF(AND($Q785,OR(IF($G785="1.輕度",1,0),IF($G785="2.中度",1,0)),IF($K785="部分工時",1,0),IF($L785&gt;=基本工資設定!$B$2,1,0)),1,0)</f>
        <v>0</v>
      </c>
      <c r="Z785" s="19">
        <f>IF(AND($Q785,OR(IF($G785="1.輕度",1,0),IF($G785="2.中度",1,0)),IF($K785="部分工時",1,0),IF(AND(基本工資設定!$B$2&gt;$L785,$L785&gt;=基本工資設定!$B$3),1,0)),1,0)</f>
        <v>0</v>
      </c>
      <c r="AA785" s="19">
        <f>IF(AND($Q785,OR(IF($G785="1.輕度",1,0),IF($G785="2.中度",1,0)),IF($K785="部分工時",1,0),IF(基本工資設定!$B$3&gt;$L785,1,0)),1,0)</f>
        <v>0</v>
      </c>
    </row>
    <row r="786" spans="1:27" ht="14.25">
      <c r="A786" s="19">
        <f t="shared" si="11"/>
        <v>784</v>
      </c>
      <c r="B786" s="8"/>
      <c r="C786" s="8"/>
      <c r="D786" s="9"/>
      <c r="E786" s="8"/>
      <c r="F786" s="8"/>
      <c r="G786" s="8"/>
      <c r="H786" s="9"/>
      <c r="I786" s="9"/>
      <c r="J786" s="9"/>
      <c r="K786" s="8"/>
      <c r="L786" s="10"/>
      <c r="M786" s="19" t="b">
        <f t="shared" si="9"/>
        <v>0</v>
      </c>
      <c r="N786" s="19">
        <f>IF(AND($M786,IF($H786&lt;=DATE(身障定額檢核總表!$F$7,身障定額檢核總表!$F$8,1),1,0)),1,0)</f>
        <v>0</v>
      </c>
      <c r="O786" s="19">
        <f>IF(AND(ISBLANK($I786),$M786),1,IF($E786="1.公保",
IF($I786&gt;DATE(身障定額檢核總表!$F$7,身障定額檢核總表!$F$8,1),1,0),
IF($I786&gt;=DATE(身障定額檢核總表!$F$7,身障定額檢核總表!$F$8,1),1,0)))</f>
        <v>0</v>
      </c>
      <c r="P786" s="19">
        <f>IF(AND($M786,IF($J786&lt;=DATE(身障定額檢核總表!$F$7,身障定額檢核總表!$F$8,1),1,0)),1,0)</f>
        <v>0</v>
      </c>
      <c r="Q786" s="19">
        <f t="shared" si="10"/>
        <v>0</v>
      </c>
      <c r="R786" s="19">
        <f>IF(AND($Q786,OR(IF($G786="3.重度",1,0),IF($G786="4.極重度",1,0)),IF($K786="全時",1,0),IF($L786&gt;=基本工資設定!$B$2,1,0)),1,0)</f>
        <v>0</v>
      </c>
      <c r="S786" s="19">
        <f>IF(AND($Q786,OR(IF($G786="3.重度",1,0),IF($G786="4.極重度",1,0)),IF($K786="全時",1,0),IF(基本工資設定!$B$2&gt;$L786,1,0)),1,0)</f>
        <v>0</v>
      </c>
      <c r="T786" s="19">
        <f>IF(AND($Q786,OR(IF($G786="3.重度",1,0),IF($G786="4.極重度",1,0)),IF($K786="部分工時",1,0),IF($L786&gt;=基本工資設定!$B$2,1,0)),1,0)</f>
        <v>0</v>
      </c>
      <c r="U786" s="19">
        <f>IF(AND($Q786,OR(IF($G786="3.重度",1,0),IF($G786="4.極重度",1,0)),IF($K786="部分工時",1,0),IF(AND(基本工資設定!$B$2&gt;$L786,$L786&gt;=基本工資設定!$B$3),1,0)),1,0)</f>
        <v>0</v>
      </c>
      <c r="V786" s="19">
        <f>IF(AND($Q786,OR(IF($G786="3.重度",1,0),IF($G786="4.極重度",1,0)),IF($K786="部分工時",1,0),IF(基本工資設定!$B$3&gt;$L786,1,0)),1,0)</f>
        <v>0</v>
      </c>
      <c r="W786" s="19">
        <f>IF(AND($Q786,OR(IF($G786="1.輕度",1,0),IF($G786="2.中度",1,0)),IF($K786="全時",1,0),IF($L786&gt;=基本工資設定!$B$2,1,0)),1,0)</f>
        <v>0</v>
      </c>
      <c r="X786" s="19">
        <f>IF(AND($Q786,OR(IF($G786="1.輕度",1,0),IF($G786="2.中度",1,0)),IF($K786="全時",1,0),IF(基本工資設定!$B$2&gt;$L786,1,0)),1,0)</f>
        <v>0</v>
      </c>
      <c r="Y786" s="19">
        <f>IF(AND($Q786,OR(IF($G786="1.輕度",1,0),IF($G786="2.中度",1,0)),IF($K786="部分工時",1,0),IF($L786&gt;=基本工資設定!$B$2,1,0)),1,0)</f>
        <v>0</v>
      </c>
      <c r="Z786" s="19">
        <f>IF(AND($Q786,OR(IF($G786="1.輕度",1,0),IF($G786="2.中度",1,0)),IF($K786="部分工時",1,0),IF(AND(基本工資設定!$B$2&gt;$L786,$L786&gt;=基本工資設定!$B$3),1,0)),1,0)</f>
        <v>0</v>
      </c>
      <c r="AA786" s="19">
        <f>IF(AND($Q786,OR(IF($G786="1.輕度",1,0),IF($G786="2.中度",1,0)),IF($K786="部分工時",1,0),IF(基本工資設定!$B$3&gt;$L786,1,0)),1,0)</f>
        <v>0</v>
      </c>
    </row>
    <row r="787" spans="1:27" ht="14.25">
      <c r="A787" s="19">
        <f t="shared" si="11"/>
        <v>785</v>
      </c>
      <c r="B787" s="8"/>
      <c r="C787" s="8"/>
      <c r="D787" s="9"/>
      <c r="E787" s="8"/>
      <c r="F787" s="8"/>
      <c r="G787" s="8"/>
      <c r="H787" s="9"/>
      <c r="I787" s="9"/>
      <c r="J787" s="9"/>
      <c r="K787" s="8"/>
      <c r="L787" s="10"/>
      <c r="M787" s="19" t="b">
        <f t="shared" si="9"/>
        <v>0</v>
      </c>
      <c r="N787" s="19">
        <f>IF(AND($M787,IF($H787&lt;=DATE(身障定額檢核總表!$F$7,身障定額檢核總表!$F$8,1),1,0)),1,0)</f>
        <v>0</v>
      </c>
      <c r="O787" s="19">
        <f>IF(AND(ISBLANK($I787),$M787),1,IF($E787="1.公保",
IF($I787&gt;DATE(身障定額檢核總表!$F$7,身障定額檢核總表!$F$8,1),1,0),
IF($I787&gt;=DATE(身障定額檢核總表!$F$7,身障定額檢核總表!$F$8,1),1,0)))</f>
        <v>0</v>
      </c>
      <c r="P787" s="19">
        <f>IF(AND($M787,IF($J787&lt;=DATE(身障定額檢核總表!$F$7,身障定額檢核總表!$F$8,1),1,0)),1,0)</f>
        <v>0</v>
      </c>
      <c r="Q787" s="19">
        <f t="shared" si="10"/>
        <v>0</v>
      </c>
      <c r="R787" s="19">
        <f>IF(AND($Q787,OR(IF($G787="3.重度",1,0),IF($G787="4.極重度",1,0)),IF($K787="全時",1,0),IF($L787&gt;=基本工資設定!$B$2,1,0)),1,0)</f>
        <v>0</v>
      </c>
      <c r="S787" s="19">
        <f>IF(AND($Q787,OR(IF($G787="3.重度",1,0),IF($G787="4.極重度",1,0)),IF($K787="全時",1,0),IF(基本工資設定!$B$2&gt;$L787,1,0)),1,0)</f>
        <v>0</v>
      </c>
      <c r="T787" s="19">
        <f>IF(AND($Q787,OR(IF($G787="3.重度",1,0),IF($G787="4.極重度",1,0)),IF($K787="部分工時",1,0),IF($L787&gt;=基本工資設定!$B$2,1,0)),1,0)</f>
        <v>0</v>
      </c>
      <c r="U787" s="19">
        <f>IF(AND($Q787,OR(IF($G787="3.重度",1,0),IF($G787="4.極重度",1,0)),IF($K787="部分工時",1,0),IF(AND(基本工資設定!$B$2&gt;$L787,$L787&gt;=基本工資設定!$B$3),1,0)),1,0)</f>
        <v>0</v>
      </c>
      <c r="V787" s="19">
        <f>IF(AND($Q787,OR(IF($G787="3.重度",1,0),IF($G787="4.極重度",1,0)),IF($K787="部分工時",1,0),IF(基本工資設定!$B$3&gt;$L787,1,0)),1,0)</f>
        <v>0</v>
      </c>
      <c r="W787" s="19">
        <f>IF(AND($Q787,OR(IF($G787="1.輕度",1,0),IF($G787="2.中度",1,0)),IF($K787="全時",1,0),IF($L787&gt;=基本工資設定!$B$2,1,0)),1,0)</f>
        <v>0</v>
      </c>
      <c r="X787" s="19">
        <f>IF(AND($Q787,OR(IF($G787="1.輕度",1,0),IF($G787="2.中度",1,0)),IF($K787="全時",1,0),IF(基本工資設定!$B$2&gt;$L787,1,0)),1,0)</f>
        <v>0</v>
      </c>
      <c r="Y787" s="19">
        <f>IF(AND($Q787,OR(IF($G787="1.輕度",1,0),IF($G787="2.中度",1,0)),IF($K787="部分工時",1,0),IF($L787&gt;=基本工資設定!$B$2,1,0)),1,0)</f>
        <v>0</v>
      </c>
      <c r="Z787" s="19">
        <f>IF(AND($Q787,OR(IF($G787="1.輕度",1,0),IF($G787="2.中度",1,0)),IF($K787="部分工時",1,0),IF(AND(基本工資設定!$B$2&gt;$L787,$L787&gt;=基本工資設定!$B$3),1,0)),1,0)</f>
        <v>0</v>
      </c>
      <c r="AA787" s="19">
        <f>IF(AND($Q787,OR(IF($G787="1.輕度",1,0),IF($G787="2.中度",1,0)),IF($K787="部分工時",1,0),IF(基本工資設定!$B$3&gt;$L787,1,0)),1,0)</f>
        <v>0</v>
      </c>
    </row>
    <row r="788" spans="1:27" ht="14.25">
      <c r="A788" s="19">
        <f t="shared" si="11"/>
        <v>786</v>
      </c>
      <c r="B788" s="8"/>
      <c r="C788" s="8"/>
      <c r="D788" s="9"/>
      <c r="E788" s="8"/>
      <c r="F788" s="8"/>
      <c r="G788" s="8"/>
      <c r="H788" s="9"/>
      <c r="I788" s="9"/>
      <c r="J788" s="9"/>
      <c r="K788" s="8"/>
      <c r="L788" s="10"/>
      <c r="M788" s="19" t="b">
        <f t="shared" si="9"/>
        <v>0</v>
      </c>
      <c r="N788" s="19">
        <f>IF(AND($M788,IF($H788&lt;=DATE(身障定額檢核總表!$F$7,身障定額檢核總表!$F$8,1),1,0)),1,0)</f>
        <v>0</v>
      </c>
      <c r="O788" s="19">
        <f>IF(AND(ISBLANK($I788),$M788),1,IF($E788="1.公保",
IF($I788&gt;DATE(身障定額檢核總表!$F$7,身障定額檢核總表!$F$8,1),1,0),
IF($I788&gt;=DATE(身障定額檢核總表!$F$7,身障定額檢核總表!$F$8,1),1,0)))</f>
        <v>0</v>
      </c>
      <c r="P788" s="19">
        <f>IF(AND($M788,IF($J788&lt;=DATE(身障定額檢核總表!$F$7,身障定額檢核總表!$F$8,1),1,0)),1,0)</f>
        <v>0</v>
      </c>
      <c r="Q788" s="19">
        <f t="shared" si="10"/>
        <v>0</v>
      </c>
      <c r="R788" s="19">
        <f>IF(AND($Q788,OR(IF($G788="3.重度",1,0),IF($G788="4.極重度",1,0)),IF($K788="全時",1,0),IF($L788&gt;=基本工資設定!$B$2,1,0)),1,0)</f>
        <v>0</v>
      </c>
      <c r="S788" s="19">
        <f>IF(AND($Q788,OR(IF($G788="3.重度",1,0),IF($G788="4.極重度",1,0)),IF($K788="全時",1,0),IF(基本工資設定!$B$2&gt;$L788,1,0)),1,0)</f>
        <v>0</v>
      </c>
      <c r="T788" s="19">
        <f>IF(AND($Q788,OR(IF($G788="3.重度",1,0),IF($G788="4.極重度",1,0)),IF($K788="部分工時",1,0),IF($L788&gt;=基本工資設定!$B$2,1,0)),1,0)</f>
        <v>0</v>
      </c>
      <c r="U788" s="19">
        <f>IF(AND($Q788,OR(IF($G788="3.重度",1,0),IF($G788="4.極重度",1,0)),IF($K788="部分工時",1,0),IF(AND(基本工資設定!$B$2&gt;$L788,$L788&gt;=基本工資設定!$B$3),1,0)),1,0)</f>
        <v>0</v>
      </c>
      <c r="V788" s="19">
        <f>IF(AND($Q788,OR(IF($G788="3.重度",1,0),IF($G788="4.極重度",1,0)),IF($K788="部分工時",1,0),IF(基本工資設定!$B$3&gt;$L788,1,0)),1,0)</f>
        <v>0</v>
      </c>
      <c r="W788" s="19">
        <f>IF(AND($Q788,OR(IF($G788="1.輕度",1,0),IF($G788="2.中度",1,0)),IF($K788="全時",1,0),IF($L788&gt;=基本工資設定!$B$2,1,0)),1,0)</f>
        <v>0</v>
      </c>
      <c r="X788" s="19">
        <f>IF(AND($Q788,OR(IF($G788="1.輕度",1,0),IF($G788="2.中度",1,0)),IF($K788="全時",1,0),IF(基本工資設定!$B$2&gt;$L788,1,0)),1,0)</f>
        <v>0</v>
      </c>
      <c r="Y788" s="19">
        <f>IF(AND($Q788,OR(IF($G788="1.輕度",1,0),IF($G788="2.中度",1,0)),IF($K788="部分工時",1,0),IF($L788&gt;=基本工資設定!$B$2,1,0)),1,0)</f>
        <v>0</v>
      </c>
      <c r="Z788" s="19">
        <f>IF(AND($Q788,OR(IF($G788="1.輕度",1,0),IF($G788="2.中度",1,0)),IF($K788="部分工時",1,0),IF(AND(基本工資設定!$B$2&gt;$L788,$L788&gt;=基本工資設定!$B$3),1,0)),1,0)</f>
        <v>0</v>
      </c>
      <c r="AA788" s="19">
        <f>IF(AND($Q788,OR(IF($G788="1.輕度",1,0),IF($G788="2.中度",1,0)),IF($K788="部分工時",1,0),IF(基本工資設定!$B$3&gt;$L788,1,0)),1,0)</f>
        <v>0</v>
      </c>
    </row>
    <row r="789" spans="1:27" ht="14.25">
      <c r="A789" s="19">
        <f t="shared" si="11"/>
        <v>787</v>
      </c>
      <c r="B789" s="8"/>
      <c r="C789" s="8"/>
      <c r="D789" s="9"/>
      <c r="E789" s="8"/>
      <c r="F789" s="8"/>
      <c r="G789" s="8"/>
      <c r="H789" s="9"/>
      <c r="I789" s="9"/>
      <c r="J789" s="9"/>
      <c r="K789" s="8"/>
      <c r="L789" s="10"/>
      <c r="M789" s="19" t="b">
        <f t="shared" si="9"/>
        <v>0</v>
      </c>
      <c r="N789" s="19">
        <f>IF(AND($M789,IF($H789&lt;=DATE(身障定額檢核總表!$F$7,身障定額檢核總表!$F$8,1),1,0)),1,0)</f>
        <v>0</v>
      </c>
      <c r="O789" s="19">
        <f>IF(AND(ISBLANK($I789),$M789),1,IF($E789="1.公保",
IF($I789&gt;DATE(身障定額檢核總表!$F$7,身障定額檢核總表!$F$8,1),1,0),
IF($I789&gt;=DATE(身障定額檢核總表!$F$7,身障定額檢核總表!$F$8,1),1,0)))</f>
        <v>0</v>
      </c>
      <c r="P789" s="19">
        <f>IF(AND($M789,IF($J789&lt;=DATE(身障定額檢核總表!$F$7,身障定額檢核總表!$F$8,1),1,0)),1,0)</f>
        <v>0</v>
      </c>
      <c r="Q789" s="19">
        <f t="shared" si="10"/>
        <v>0</v>
      </c>
      <c r="R789" s="19">
        <f>IF(AND($Q789,OR(IF($G789="3.重度",1,0),IF($G789="4.極重度",1,0)),IF($K789="全時",1,0),IF($L789&gt;=基本工資設定!$B$2,1,0)),1,0)</f>
        <v>0</v>
      </c>
      <c r="S789" s="19">
        <f>IF(AND($Q789,OR(IF($G789="3.重度",1,0),IF($G789="4.極重度",1,0)),IF($K789="全時",1,0),IF(基本工資設定!$B$2&gt;$L789,1,0)),1,0)</f>
        <v>0</v>
      </c>
      <c r="T789" s="19">
        <f>IF(AND($Q789,OR(IF($G789="3.重度",1,0),IF($G789="4.極重度",1,0)),IF($K789="部分工時",1,0),IF($L789&gt;=基本工資設定!$B$2,1,0)),1,0)</f>
        <v>0</v>
      </c>
      <c r="U789" s="19">
        <f>IF(AND($Q789,OR(IF($G789="3.重度",1,0),IF($G789="4.極重度",1,0)),IF($K789="部分工時",1,0),IF(AND(基本工資設定!$B$2&gt;$L789,$L789&gt;=基本工資設定!$B$3),1,0)),1,0)</f>
        <v>0</v>
      </c>
      <c r="V789" s="19">
        <f>IF(AND($Q789,OR(IF($G789="3.重度",1,0),IF($G789="4.極重度",1,0)),IF($K789="部分工時",1,0),IF(基本工資設定!$B$3&gt;$L789,1,0)),1,0)</f>
        <v>0</v>
      </c>
      <c r="W789" s="19">
        <f>IF(AND($Q789,OR(IF($G789="1.輕度",1,0),IF($G789="2.中度",1,0)),IF($K789="全時",1,0),IF($L789&gt;=基本工資設定!$B$2,1,0)),1,0)</f>
        <v>0</v>
      </c>
      <c r="X789" s="19">
        <f>IF(AND($Q789,OR(IF($G789="1.輕度",1,0),IF($G789="2.中度",1,0)),IF($K789="全時",1,0),IF(基本工資設定!$B$2&gt;$L789,1,0)),1,0)</f>
        <v>0</v>
      </c>
      <c r="Y789" s="19">
        <f>IF(AND($Q789,OR(IF($G789="1.輕度",1,0),IF($G789="2.中度",1,0)),IF($K789="部分工時",1,0),IF($L789&gt;=基本工資設定!$B$2,1,0)),1,0)</f>
        <v>0</v>
      </c>
      <c r="Z789" s="19">
        <f>IF(AND($Q789,OR(IF($G789="1.輕度",1,0),IF($G789="2.中度",1,0)),IF($K789="部分工時",1,0),IF(AND(基本工資設定!$B$2&gt;$L789,$L789&gt;=基本工資設定!$B$3),1,0)),1,0)</f>
        <v>0</v>
      </c>
      <c r="AA789" s="19">
        <f>IF(AND($Q789,OR(IF($G789="1.輕度",1,0),IF($G789="2.中度",1,0)),IF($K789="部分工時",1,0),IF(基本工資設定!$B$3&gt;$L789,1,0)),1,0)</f>
        <v>0</v>
      </c>
    </row>
    <row r="790" spans="1:27" ht="14.25">
      <c r="A790" s="19">
        <f t="shared" si="11"/>
        <v>788</v>
      </c>
      <c r="B790" s="8"/>
      <c r="C790" s="8"/>
      <c r="D790" s="9"/>
      <c r="E790" s="8"/>
      <c r="F790" s="8"/>
      <c r="G790" s="8"/>
      <c r="H790" s="9"/>
      <c r="I790" s="9"/>
      <c r="J790" s="9"/>
      <c r="K790" s="8"/>
      <c r="L790" s="10"/>
      <c r="M790" s="19" t="b">
        <f t="shared" si="9"/>
        <v>0</v>
      </c>
      <c r="N790" s="19">
        <f>IF(AND($M790,IF($H790&lt;=DATE(身障定額檢核總表!$F$7,身障定額檢核總表!$F$8,1),1,0)),1,0)</f>
        <v>0</v>
      </c>
      <c r="O790" s="19">
        <f>IF(AND(ISBLANK($I790),$M790),1,IF($E790="1.公保",
IF($I790&gt;DATE(身障定額檢核總表!$F$7,身障定額檢核總表!$F$8,1),1,0),
IF($I790&gt;=DATE(身障定額檢核總表!$F$7,身障定額檢核總表!$F$8,1),1,0)))</f>
        <v>0</v>
      </c>
      <c r="P790" s="19">
        <f>IF(AND($M790,IF($J790&lt;=DATE(身障定額檢核總表!$F$7,身障定額檢核總表!$F$8,1),1,0)),1,0)</f>
        <v>0</v>
      </c>
      <c r="Q790" s="19">
        <f t="shared" si="10"/>
        <v>0</v>
      </c>
      <c r="R790" s="19">
        <f>IF(AND($Q790,OR(IF($G790="3.重度",1,0),IF($G790="4.極重度",1,0)),IF($K790="全時",1,0),IF($L790&gt;=基本工資設定!$B$2,1,0)),1,0)</f>
        <v>0</v>
      </c>
      <c r="S790" s="19">
        <f>IF(AND($Q790,OR(IF($G790="3.重度",1,0),IF($G790="4.極重度",1,0)),IF($K790="全時",1,0),IF(基本工資設定!$B$2&gt;$L790,1,0)),1,0)</f>
        <v>0</v>
      </c>
      <c r="T790" s="19">
        <f>IF(AND($Q790,OR(IF($G790="3.重度",1,0),IF($G790="4.極重度",1,0)),IF($K790="部分工時",1,0),IF($L790&gt;=基本工資設定!$B$2,1,0)),1,0)</f>
        <v>0</v>
      </c>
      <c r="U790" s="19">
        <f>IF(AND($Q790,OR(IF($G790="3.重度",1,0),IF($G790="4.極重度",1,0)),IF($K790="部分工時",1,0),IF(AND(基本工資設定!$B$2&gt;$L790,$L790&gt;=基本工資設定!$B$3),1,0)),1,0)</f>
        <v>0</v>
      </c>
      <c r="V790" s="19">
        <f>IF(AND($Q790,OR(IF($G790="3.重度",1,0),IF($G790="4.極重度",1,0)),IF($K790="部分工時",1,0),IF(基本工資設定!$B$3&gt;$L790,1,0)),1,0)</f>
        <v>0</v>
      </c>
      <c r="W790" s="19">
        <f>IF(AND($Q790,OR(IF($G790="1.輕度",1,0),IF($G790="2.中度",1,0)),IF($K790="全時",1,0),IF($L790&gt;=基本工資設定!$B$2,1,0)),1,0)</f>
        <v>0</v>
      </c>
      <c r="X790" s="19">
        <f>IF(AND($Q790,OR(IF($G790="1.輕度",1,0),IF($G790="2.中度",1,0)),IF($K790="全時",1,0),IF(基本工資設定!$B$2&gt;$L790,1,0)),1,0)</f>
        <v>0</v>
      </c>
      <c r="Y790" s="19">
        <f>IF(AND($Q790,OR(IF($G790="1.輕度",1,0),IF($G790="2.中度",1,0)),IF($K790="部分工時",1,0),IF($L790&gt;=基本工資設定!$B$2,1,0)),1,0)</f>
        <v>0</v>
      </c>
      <c r="Z790" s="19">
        <f>IF(AND($Q790,OR(IF($G790="1.輕度",1,0),IF($G790="2.中度",1,0)),IF($K790="部分工時",1,0),IF(AND(基本工資設定!$B$2&gt;$L790,$L790&gt;=基本工資設定!$B$3),1,0)),1,0)</f>
        <v>0</v>
      </c>
      <c r="AA790" s="19">
        <f>IF(AND($Q790,OR(IF($G790="1.輕度",1,0),IF($G790="2.中度",1,0)),IF($K790="部分工時",1,0),IF(基本工資設定!$B$3&gt;$L790,1,0)),1,0)</f>
        <v>0</v>
      </c>
    </row>
    <row r="791" spans="1:27" ht="14.25">
      <c r="A791" s="19">
        <f t="shared" si="11"/>
        <v>789</v>
      </c>
      <c r="B791" s="8"/>
      <c r="C791" s="8"/>
      <c r="D791" s="9"/>
      <c r="E791" s="8"/>
      <c r="F791" s="8"/>
      <c r="G791" s="8"/>
      <c r="H791" s="9"/>
      <c r="I791" s="9"/>
      <c r="J791" s="9"/>
      <c r="K791" s="8"/>
      <c r="L791" s="10"/>
      <c r="M791" s="19" t="b">
        <f t="shared" si="9"/>
        <v>0</v>
      </c>
      <c r="N791" s="19">
        <f>IF(AND($M791,IF($H791&lt;=DATE(身障定額檢核總表!$F$7,身障定額檢核總表!$F$8,1),1,0)),1,0)</f>
        <v>0</v>
      </c>
      <c r="O791" s="19">
        <f>IF(AND(ISBLANK($I791),$M791),1,IF($E791="1.公保",
IF($I791&gt;DATE(身障定額檢核總表!$F$7,身障定額檢核總表!$F$8,1),1,0),
IF($I791&gt;=DATE(身障定額檢核總表!$F$7,身障定額檢核總表!$F$8,1),1,0)))</f>
        <v>0</v>
      </c>
      <c r="P791" s="19">
        <f>IF(AND($M791,IF($J791&lt;=DATE(身障定額檢核總表!$F$7,身障定額檢核總表!$F$8,1),1,0)),1,0)</f>
        <v>0</v>
      </c>
      <c r="Q791" s="19">
        <f t="shared" si="10"/>
        <v>0</v>
      </c>
      <c r="R791" s="19">
        <f>IF(AND($Q791,OR(IF($G791="3.重度",1,0),IF($G791="4.極重度",1,0)),IF($K791="全時",1,0),IF($L791&gt;=基本工資設定!$B$2,1,0)),1,0)</f>
        <v>0</v>
      </c>
      <c r="S791" s="19">
        <f>IF(AND($Q791,OR(IF($G791="3.重度",1,0),IF($G791="4.極重度",1,0)),IF($K791="全時",1,0),IF(基本工資設定!$B$2&gt;$L791,1,0)),1,0)</f>
        <v>0</v>
      </c>
      <c r="T791" s="19">
        <f>IF(AND($Q791,OR(IF($G791="3.重度",1,0),IF($G791="4.極重度",1,0)),IF($K791="部分工時",1,0),IF($L791&gt;=基本工資設定!$B$2,1,0)),1,0)</f>
        <v>0</v>
      </c>
      <c r="U791" s="19">
        <f>IF(AND($Q791,OR(IF($G791="3.重度",1,0),IF($G791="4.極重度",1,0)),IF($K791="部分工時",1,0),IF(AND(基本工資設定!$B$2&gt;$L791,$L791&gt;=基本工資設定!$B$3),1,0)),1,0)</f>
        <v>0</v>
      </c>
      <c r="V791" s="19">
        <f>IF(AND($Q791,OR(IF($G791="3.重度",1,0),IF($G791="4.極重度",1,0)),IF($K791="部分工時",1,0),IF(基本工資設定!$B$3&gt;$L791,1,0)),1,0)</f>
        <v>0</v>
      </c>
      <c r="W791" s="19">
        <f>IF(AND($Q791,OR(IF($G791="1.輕度",1,0),IF($G791="2.中度",1,0)),IF($K791="全時",1,0),IF($L791&gt;=基本工資設定!$B$2,1,0)),1,0)</f>
        <v>0</v>
      </c>
      <c r="X791" s="19">
        <f>IF(AND($Q791,OR(IF($G791="1.輕度",1,0),IF($G791="2.中度",1,0)),IF($K791="全時",1,0),IF(基本工資設定!$B$2&gt;$L791,1,0)),1,0)</f>
        <v>0</v>
      </c>
      <c r="Y791" s="19">
        <f>IF(AND($Q791,OR(IF($G791="1.輕度",1,0),IF($G791="2.中度",1,0)),IF($K791="部分工時",1,0),IF($L791&gt;=基本工資設定!$B$2,1,0)),1,0)</f>
        <v>0</v>
      </c>
      <c r="Z791" s="19">
        <f>IF(AND($Q791,OR(IF($G791="1.輕度",1,0),IF($G791="2.中度",1,0)),IF($K791="部分工時",1,0),IF(AND(基本工資設定!$B$2&gt;$L791,$L791&gt;=基本工資設定!$B$3),1,0)),1,0)</f>
        <v>0</v>
      </c>
      <c r="AA791" s="19">
        <f>IF(AND($Q791,OR(IF($G791="1.輕度",1,0),IF($G791="2.中度",1,0)),IF($K791="部分工時",1,0),IF(基本工資設定!$B$3&gt;$L791,1,0)),1,0)</f>
        <v>0</v>
      </c>
    </row>
    <row r="792" spans="1:27" ht="14.25">
      <c r="A792" s="19">
        <f t="shared" si="11"/>
        <v>790</v>
      </c>
      <c r="B792" s="8"/>
      <c r="C792" s="8"/>
      <c r="D792" s="9"/>
      <c r="E792" s="8"/>
      <c r="F792" s="8"/>
      <c r="G792" s="8"/>
      <c r="H792" s="9"/>
      <c r="I792" s="9"/>
      <c r="J792" s="9"/>
      <c r="K792" s="8"/>
      <c r="L792" s="10"/>
      <c r="M792" s="19" t="b">
        <f t="shared" si="9"/>
        <v>0</v>
      </c>
      <c r="N792" s="19">
        <f>IF(AND($M792,IF($H792&lt;=DATE(身障定額檢核總表!$F$7,身障定額檢核總表!$F$8,1),1,0)),1,0)</f>
        <v>0</v>
      </c>
      <c r="O792" s="19">
        <f>IF(AND(ISBLANK($I792),$M792),1,IF($E792="1.公保",
IF($I792&gt;DATE(身障定額檢核總表!$F$7,身障定額檢核總表!$F$8,1),1,0),
IF($I792&gt;=DATE(身障定額檢核總表!$F$7,身障定額檢核總表!$F$8,1),1,0)))</f>
        <v>0</v>
      </c>
      <c r="P792" s="19">
        <f>IF(AND($M792,IF($J792&lt;=DATE(身障定額檢核總表!$F$7,身障定額檢核總表!$F$8,1),1,0)),1,0)</f>
        <v>0</v>
      </c>
      <c r="Q792" s="19">
        <f t="shared" si="10"/>
        <v>0</v>
      </c>
      <c r="R792" s="19">
        <f>IF(AND($Q792,OR(IF($G792="3.重度",1,0),IF($G792="4.極重度",1,0)),IF($K792="全時",1,0),IF($L792&gt;=基本工資設定!$B$2,1,0)),1,0)</f>
        <v>0</v>
      </c>
      <c r="S792" s="19">
        <f>IF(AND($Q792,OR(IF($G792="3.重度",1,0),IF($G792="4.極重度",1,0)),IF($K792="全時",1,0),IF(基本工資設定!$B$2&gt;$L792,1,0)),1,0)</f>
        <v>0</v>
      </c>
      <c r="T792" s="19">
        <f>IF(AND($Q792,OR(IF($G792="3.重度",1,0),IF($G792="4.極重度",1,0)),IF($K792="部分工時",1,0),IF($L792&gt;=基本工資設定!$B$2,1,0)),1,0)</f>
        <v>0</v>
      </c>
      <c r="U792" s="19">
        <f>IF(AND($Q792,OR(IF($G792="3.重度",1,0),IF($G792="4.極重度",1,0)),IF($K792="部分工時",1,0),IF(AND(基本工資設定!$B$2&gt;$L792,$L792&gt;=基本工資設定!$B$3),1,0)),1,0)</f>
        <v>0</v>
      </c>
      <c r="V792" s="19">
        <f>IF(AND($Q792,OR(IF($G792="3.重度",1,0),IF($G792="4.極重度",1,0)),IF($K792="部分工時",1,0),IF(基本工資設定!$B$3&gt;$L792,1,0)),1,0)</f>
        <v>0</v>
      </c>
      <c r="W792" s="19">
        <f>IF(AND($Q792,OR(IF($G792="1.輕度",1,0),IF($G792="2.中度",1,0)),IF($K792="全時",1,0),IF($L792&gt;=基本工資設定!$B$2,1,0)),1,0)</f>
        <v>0</v>
      </c>
      <c r="X792" s="19">
        <f>IF(AND($Q792,OR(IF($G792="1.輕度",1,0),IF($G792="2.中度",1,0)),IF($K792="全時",1,0),IF(基本工資設定!$B$2&gt;$L792,1,0)),1,0)</f>
        <v>0</v>
      </c>
      <c r="Y792" s="19">
        <f>IF(AND($Q792,OR(IF($G792="1.輕度",1,0),IF($G792="2.中度",1,0)),IF($K792="部分工時",1,0),IF($L792&gt;=基本工資設定!$B$2,1,0)),1,0)</f>
        <v>0</v>
      </c>
      <c r="Z792" s="19">
        <f>IF(AND($Q792,OR(IF($G792="1.輕度",1,0),IF($G792="2.中度",1,0)),IF($K792="部分工時",1,0),IF(AND(基本工資設定!$B$2&gt;$L792,$L792&gt;=基本工資設定!$B$3),1,0)),1,0)</f>
        <v>0</v>
      </c>
      <c r="AA792" s="19">
        <f>IF(AND($Q792,OR(IF($G792="1.輕度",1,0),IF($G792="2.中度",1,0)),IF($K792="部分工時",1,0),IF(基本工資設定!$B$3&gt;$L792,1,0)),1,0)</f>
        <v>0</v>
      </c>
    </row>
    <row r="793" spans="1:27" ht="14.25">
      <c r="A793" s="19">
        <f t="shared" si="11"/>
        <v>791</v>
      </c>
      <c r="B793" s="8"/>
      <c r="C793" s="8"/>
      <c r="D793" s="9"/>
      <c r="E793" s="8"/>
      <c r="F793" s="8"/>
      <c r="G793" s="8"/>
      <c r="H793" s="9"/>
      <c r="I793" s="9"/>
      <c r="J793" s="9"/>
      <c r="K793" s="8"/>
      <c r="L793" s="10"/>
      <c r="M793" s="19" t="b">
        <f t="shared" si="9"/>
        <v>0</v>
      </c>
      <c r="N793" s="19">
        <f>IF(AND($M793,IF($H793&lt;=DATE(身障定額檢核總表!$F$7,身障定額檢核總表!$F$8,1),1,0)),1,0)</f>
        <v>0</v>
      </c>
      <c r="O793" s="19">
        <f>IF(AND(ISBLANK($I793),$M793),1,IF($E793="1.公保",
IF($I793&gt;DATE(身障定額檢核總表!$F$7,身障定額檢核總表!$F$8,1),1,0),
IF($I793&gt;=DATE(身障定額檢核總表!$F$7,身障定額檢核總表!$F$8,1),1,0)))</f>
        <v>0</v>
      </c>
      <c r="P793" s="19">
        <f>IF(AND($M793,IF($J793&lt;=DATE(身障定額檢核總表!$F$7,身障定額檢核總表!$F$8,1),1,0)),1,0)</f>
        <v>0</v>
      </c>
      <c r="Q793" s="19">
        <f t="shared" si="10"/>
        <v>0</v>
      </c>
      <c r="R793" s="19">
        <f>IF(AND($Q793,OR(IF($G793="3.重度",1,0),IF($G793="4.極重度",1,0)),IF($K793="全時",1,0),IF($L793&gt;=基本工資設定!$B$2,1,0)),1,0)</f>
        <v>0</v>
      </c>
      <c r="S793" s="19">
        <f>IF(AND($Q793,OR(IF($G793="3.重度",1,0),IF($G793="4.極重度",1,0)),IF($K793="全時",1,0),IF(基本工資設定!$B$2&gt;$L793,1,0)),1,0)</f>
        <v>0</v>
      </c>
      <c r="T793" s="19">
        <f>IF(AND($Q793,OR(IF($G793="3.重度",1,0),IF($G793="4.極重度",1,0)),IF($K793="部分工時",1,0),IF($L793&gt;=基本工資設定!$B$2,1,0)),1,0)</f>
        <v>0</v>
      </c>
      <c r="U793" s="19">
        <f>IF(AND($Q793,OR(IF($G793="3.重度",1,0),IF($G793="4.極重度",1,0)),IF($K793="部分工時",1,0),IF(AND(基本工資設定!$B$2&gt;$L793,$L793&gt;=基本工資設定!$B$3),1,0)),1,0)</f>
        <v>0</v>
      </c>
      <c r="V793" s="19">
        <f>IF(AND($Q793,OR(IF($G793="3.重度",1,0),IF($G793="4.極重度",1,0)),IF($K793="部分工時",1,0),IF(基本工資設定!$B$3&gt;$L793,1,0)),1,0)</f>
        <v>0</v>
      </c>
      <c r="W793" s="19">
        <f>IF(AND($Q793,OR(IF($G793="1.輕度",1,0),IF($G793="2.中度",1,0)),IF($K793="全時",1,0),IF($L793&gt;=基本工資設定!$B$2,1,0)),1,0)</f>
        <v>0</v>
      </c>
      <c r="X793" s="19">
        <f>IF(AND($Q793,OR(IF($G793="1.輕度",1,0),IF($G793="2.中度",1,0)),IF($K793="全時",1,0),IF(基本工資設定!$B$2&gt;$L793,1,0)),1,0)</f>
        <v>0</v>
      </c>
      <c r="Y793" s="19">
        <f>IF(AND($Q793,OR(IF($G793="1.輕度",1,0),IF($G793="2.中度",1,0)),IF($K793="部分工時",1,0),IF($L793&gt;=基本工資設定!$B$2,1,0)),1,0)</f>
        <v>0</v>
      </c>
      <c r="Z793" s="19">
        <f>IF(AND($Q793,OR(IF($G793="1.輕度",1,0),IF($G793="2.中度",1,0)),IF($K793="部分工時",1,0),IF(AND(基本工資設定!$B$2&gt;$L793,$L793&gt;=基本工資設定!$B$3),1,0)),1,0)</f>
        <v>0</v>
      </c>
      <c r="AA793" s="19">
        <f>IF(AND($Q793,OR(IF($G793="1.輕度",1,0),IF($G793="2.中度",1,0)),IF($K793="部分工時",1,0),IF(基本工資設定!$B$3&gt;$L793,1,0)),1,0)</f>
        <v>0</v>
      </c>
    </row>
    <row r="794" spans="1:27" ht="14.25">
      <c r="A794" s="19">
        <f t="shared" si="11"/>
        <v>792</v>
      </c>
      <c r="B794" s="8"/>
      <c r="C794" s="8"/>
      <c r="D794" s="9"/>
      <c r="E794" s="8"/>
      <c r="F794" s="8"/>
      <c r="G794" s="8"/>
      <c r="H794" s="9"/>
      <c r="I794" s="9"/>
      <c r="J794" s="9"/>
      <c r="K794" s="8"/>
      <c r="L794" s="10"/>
      <c r="M794" s="19" t="b">
        <f t="shared" si="9"/>
        <v>0</v>
      </c>
      <c r="N794" s="19">
        <f>IF(AND($M794,IF($H794&lt;=DATE(身障定額檢核總表!$F$7,身障定額檢核總表!$F$8,1),1,0)),1,0)</f>
        <v>0</v>
      </c>
      <c r="O794" s="19">
        <f>IF(AND(ISBLANK($I794),$M794),1,IF($E794="1.公保",
IF($I794&gt;DATE(身障定額檢核總表!$F$7,身障定額檢核總表!$F$8,1),1,0),
IF($I794&gt;=DATE(身障定額檢核總表!$F$7,身障定額檢核總表!$F$8,1),1,0)))</f>
        <v>0</v>
      </c>
      <c r="P794" s="19">
        <f>IF(AND($M794,IF($J794&lt;=DATE(身障定額檢核總表!$F$7,身障定額檢核總表!$F$8,1),1,0)),1,0)</f>
        <v>0</v>
      </c>
      <c r="Q794" s="19">
        <f t="shared" si="10"/>
        <v>0</v>
      </c>
      <c r="R794" s="19">
        <f>IF(AND($Q794,OR(IF($G794="3.重度",1,0),IF($G794="4.極重度",1,0)),IF($K794="全時",1,0),IF($L794&gt;=基本工資設定!$B$2,1,0)),1,0)</f>
        <v>0</v>
      </c>
      <c r="S794" s="19">
        <f>IF(AND($Q794,OR(IF($G794="3.重度",1,0),IF($G794="4.極重度",1,0)),IF($K794="全時",1,0),IF(基本工資設定!$B$2&gt;$L794,1,0)),1,0)</f>
        <v>0</v>
      </c>
      <c r="T794" s="19">
        <f>IF(AND($Q794,OR(IF($G794="3.重度",1,0),IF($G794="4.極重度",1,0)),IF($K794="部分工時",1,0),IF($L794&gt;=基本工資設定!$B$2,1,0)),1,0)</f>
        <v>0</v>
      </c>
      <c r="U794" s="19">
        <f>IF(AND($Q794,OR(IF($G794="3.重度",1,0),IF($G794="4.極重度",1,0)),IF($K794="部分工時",1,0),IF(AND(基本工資設定!$B$2&gt;$L794,$L794&gt;=基本工資設定!$B$3),1,0)),1,0)</f>
        <v>0</v>
      </c>
      <c r="V794" s="19">
        <f>IF(AND($Q794,OR(IF($G794="3.重度",1,0),IF($G794="4.極重度",1,0)),IF($K794="部分工時",1,0),IF(基本工資設定!$B$3&gt;$L794,1,0)),1,0)</f>
        <v>0</v>
      </c>
      <c r="W794" s="19">
        <f>IF(AND($Q794,OR(IF($G794="1.輕度",1,0),IF($G794="2.中度",1,0)),IF($K794="全時",1,0),IF($L794&gt;=基本工資設定!$B$2,1,0)),1,0)</f>
        <v>0</v>
      </c>
      <c r="X794" s="19">
        <f>IF(AND($Q794,OR(IF($G794="1.輕度",1,0),IF($G794="2.中度",1,0)),IF($K794="全時",1,0),IF(基本工資設定!$B$2&gt;$L794,1,0)),1,0)</f>
        <v>0</v>
      </c>
      <c r="Y794" s="19">
        <f>IF(AND($Q794,OR(IF($G794="1.輕度",1,0),IF($G794="2.中度",1,0)),IF($K794="部分工時",1,0),IF($L794&gt;=基本工資設定!$B$2,1,0)),1,0)</f>
        <v>0</v>
      </c>
      <c r="Z794" s="19">
        <f>IF(AND($Q794,OR(IF($G794="1.輕度",1,0),IF($G794="2.中度",1,0)),IF($K794="部分工時",1,0),IF(AND(基本工資設定!$B$2&gt;$L794,$L794&gt;=基本工資設定!$B$3),1,0)),1,0)</f>
        <v>0</v>
      </c>
      <c r="AA794" s="19">
        <f>IF(AND($Q794,OR(IF($G794="1.輕度",1,0),IF($G794="2.中度",1,0)),IF($K794="部分工時",1,0),IF(基本工資設定!$B$3&gt;$L794,1,0)),1,0)</f>
        <v>0</v>
      </c>
    </row>
    <row r="795" spans="1:27" ht="14.25">
      <c r="A795" s="19">
        <f t="shared" si="11"/>
        <v>793</v>
      </c>
      <c r="B795" s="8"/>
      <c r="C795" s="8"/>
      <c r="D795" s="9"/>
      <c r="E795" s="8"/>
      <c r="F795" s="8"/>
      <c r="G795" s="8"/>
      <c r="H795" s="9"/>
      <c r="I795" s="9"/>
      <c r="J795" s="9"/>
      <c r="K795" s="8"/>
      <c r="L795" s="10"/>
      <c r="M795" s="19" t="b">
        <f t="shared" si="9"/>
        <v>0</v>
      </c>
      <c r="N795" s="19">
        <f>IF(AND($M795,IF($H795&lt;=DATE(身障定額檢核總表!$F$7,身障定額檢核總表!$F$8,1),1,0)),1,0)</f>
        <v>0</v>
      </c>
      <c r="O795" s="19">
        <f>IF(AND(ISBLANK($I795),$M795),1,IF($E795="1.公保",
IF($I795&gt;DATE(身障定額檢核總表!$F$7,身障定額檢核總表!$F$8,1),1,0),
IF($I795&gt;=DATE(身障定額檢核總表!$F$7,身障定額檢核總表!$F$8,1),1,0)))</f>
        <v>0</v>
      </c>
      <c r="P795" s="19">
        <f>IF(AND($M795,IF($J795&lt;=DATE(身障定額檢核總表!$F$7,身障定額檢核總表!$F$8,1),1,0)),1,0)</f>
        <v>0</v>
      </c>
      <c r="Q795" s="19">
        <f t="shared" si="10"/>
        <v>0</v>
      </c>
      <c r="R795" s="19">
        <f>IF(AND($Q795,OR(IF($G795="3.重度",1,0),IF($G795="4.極重度",1,0)),IF($K795="全時",1,0),IF($L795&gt;=基本工資設定!$B$2,1,0)),1,0)</f>
        <v>0</v>
      </c>
      <c r="S795" s="19">
        <f>IF(AND($Q795,OR(IF($G795="3.重度",1,0),IF($G795="4.極重度",1,0)),IF($K795="全時",1,0),IF(基本工資設定!$B$2&gt;$L795,1,0)),1,0)</f>
        <v>0</v>
      </c>
      <c r="T795" s="19">
        <f>IF(AND($Q795,OR(IF($G795="3.重度",1,0),IF($G795="4.極重度",1,0)),IF($K795="部分工時",1,0),IF($L795&gt;=基本工資設定!$B$2,1,0)),1,0)</f>
        <v>0</v>
      </c>
      <c r="U795" s="19">
        <f>IF(AND($Q795,OR(IF($G795="3.重度",1,0),IF($G795="4.極重度",1,0)),IF($K795="部分工時",1,0),IF(AND(基本工資設定!$B$2&gt;$L795,$L795&gt;=基本工資設定!$B$3),1,0)),1,0)</f>
        <v>0</v>
      </c>
      <c r="V795" s="19">
        <f>IF(AND($Q795,OR(IF($G795="3.重度",1,0),IF($G795="4.極重度",1,0)),IF($K795="部分工時",1,0),IF(基本工資設定!$B$3&gt;$L795,1,0)),1,0)</f>
        <v>0</v>
      </c>
      <c r="W795" s="19">
        <f>IF(AND($Q795,OR(IF($G795="1.輕度",1,0),IF($G795="2.中度",1,0)),IF($K795="全時",1,0),IF($L795&gt;=基本工資設定!$B$2,1,0)),1,0)</f>
        <v>0</v>
      </c>
      <c r="X795" s="19">
        <f>IF(AND($Q795,OR(IF($G795="1.輕度",1,0),IF($G795="2.中度",1,0)),IF($K795="全時",1,0),IF(基本工資設定!$B$2&gt;$L795,1,0)),1,0)</f>
        <v>0</v>
      </c>
      <c r="Y795" s="19">
        <f>IF(AND($Q795,OR(IF($G795="1.輕度",1,0),IF($G795="2.中度",1,0)),IF($K795="部分工時",1,0),IF($L795&gt;=基本工資設定!$B$2,1,0)),1,0)</f>
        <v>0</v>
      </c>
      <c r="Z795" s="19">
        <f>IF(AND($Q795,OR(IF($G795="1.輕度",1,0),IF($G795="2.中度",1,0)),IF($K795="部分工時",1,0),IF(AND(基本工資設定!$B$2&gt;$L795,$L795&gt;=基本工資設定!$B$3),1,0)),1,0)</f>
        <v>0</v>
      </c>
      <c r="AA795" s="19">
        <f>IF(AND($Q795,OR(IF($G795="1.輕度",1,0),IF($G795="2.中度",1,0)),IF($K795="部分工時",1,0),IF(基本工資設定!$B$3&gt;$L795,1,0)),1,0)</f>
        <v>0</v>
      </c>
    </row>
    <row r="796" spans="1:27" ht="14.25">
      <c r="A796" s="19">
        <f t="shared" si="11"/>
        <v>794</v>
      </c>
      <c r="B796" s="8"/>
      <c r="C796" s="8"/>
      <c r="D796" s="9"/>
      <c r="E796" s="8"/>
      <c r="F796" s="8"/>
      <c r="G796" s="8"/>
      <c r="H796" s="9"/>
      <c r="I796" s="9"/>
      <c r="J796" s="9"/>
      <c r="K796" s="8"/>
      <c r="L796" s="10"/>
      <c r="M796" s="19" t="b">
        <f t="shared" si="9"/>
        <v>0</v>
      </c>
      <c r="N796" s="19">
        <f>IF(AND($M796,IF($H796&lt;=DATE(身障定額檢核總表!$F$7,身障定額檢核總表!$F$8,1),1,0)),1,0)</f>
        <v>0</v>
      </c>
      <c r="O796" s="19">
        <f>IF(AND(ISBLANK($I796),$M796),1,IF($E796="1.公保",
IF($I796&gt;DATE(身障定額檢核總表!$F$7,身障定額檢核總表!$F$8,1),1,0),
IF($I796&gt;=DATE(身障定額檢核總表!$F$7,身障定額檢核總表!$F$8,1),1,0)))</f>
        <v>0</v>
      </c>
      <c r="P796" s="19">
        <f>IF(AND($M796,IF($J796&lt;=DATE(身障定額檢核總表!$F$7,身障定額檢核總表!$F$8,1),1,0)),1,0)</f>
        <v>0</v>
      </c>
      <c r="Q796" s="19">
        <f t="shared" si="10"/>
        <v>0</v>
      </c>
      <c r="R796" s="19">
        <f>IF(AND($Q796,OR(IF($G796="3.重度",1,0),IF($G796="4.極重度",1,0)),IF($K796="全時",1,0),IF($L796&gt;=基本工資設定!$B$2,1,0)),1,0)</f>
        <v>0</v>
      </c>
      <c r="S796" s="19">
        <f>IF(AND($Q796,OR(IF($G796="3.重度",1,0),IF($G796="4.極重度",1,0)),IF($K796="全時",1,0),IF(基本工資設定!$B$2&gt;$L796,1,0)),1,0)</f>
        <v>0</v>
      </c>
      <c r="T796" s="19">
        <f>IF(AND($Q796,OR(IF($G796="3.重度",1,0),IF($G796="4.極重度",1,0)),IF($K796="部分工時",1,0),IF($L796&gt;=基本工資設定!$B$2,1,0)),1,0)</f>
        <v>0</v>
      </c>
      <c r="U796" s="19">
        <f>IF(AND($Q796,OR(IF($G796="3.重度",1,0),IF($G796="4.極重度",1,0)),IF($K796="部分工時",1,0),IF(AND(基本工資設定!$B$2&gt;$L796,$L796&gt;=基本工資設定!$B$3),1,0)),1,0)</f>
        <v>0</v>
      </c>
      <c r="V796" s="19">
        <f>IF(AND($Q796,OR(IF($G796="3.重度",1,0),IF($G796="4.極重度",1,0)),IF($K796="部分工時",1,0),IF(基本工資設定!$B$3&gt;$L796,1,0)),1,0)</f>
        <v>0</v>
      </c>
      <c r="W796" s="19">
        <f>IF(AND($Q796,OR(IF($G796="1.輕度",1,0),IF($G796="2.中度",1,0)),IF($K796="全時",1,0),IF($L796&gt;=基本工資設定!$B$2,1,0)),1,0)</f>
        <v>0</v>
      </c>
      <c r="X796" s="19">
        <f>IF(AND($Q796,OR(IF($G796="1.輕度",1,0),IF($G796="2.中度",1,0)),IF($K796="全時",1,0),IF(基本工資設定!$B$2&gt;$L796,1,0)),1,0)</f>
        <v>0</v>
      </c>
      <c r="Y796" s="19">
        <f>IF(AND($Q796,OR(IF($G796="1.輕度",1,0),IF($G796="2.中度",1,0)),IF($K796="部分工時",1,0),IF($L796&gt;=基本工資設定!$B$2,1,0)),1,0)</f>
        <v>0</v>
      </c>
      <c r="Z796" s="19">
        <f>IF(AND($Q796,OR(IF($G796="1.輕度",1,0),IF($G796="2.中度",1,0)),IF($K796="部分工時",1,0),IF(AND(基本工資設定!$B$2&gt;$L796,$L796&gt;=基本工資設定!$B$3),1,0)),1,0)</f>
        <v>0</v>
      </c>
      <c r="AA796" s="19">
        <f>IF(AND($Q796,OR(IF($G796="1.輕度",1,0),IF($G796="2.中度",1,0)),IF($K796="部分工時",1,0),IF(基本工資設定!$B$3&gt;$L796,1,0)),1,0)</f>
        <v>0</v>
      </c>
    </row>
    <row r="797" spans="1:27" ht="14.25">
      <c r="A797" s="19">
        <f t="shared" si="11"/>
        <v>795</v>
      </c>
      <c r="B797" s="8"/>
      <c r="C797" s="8"/>
      <c r="D797" s="9"/>
      <c r="E797" s="8"/>
      <c r="F797" s="8"/>
      <c r="G797" s="8"/>
      <c r="H797" s="9"/>
      <c r="I797" s="9"/>
      <c r="J797" s="9"/>
      <c r="K797" s="8"/>
      <c r="L797" s="10"/>
      <c r="M797" s="19" t="b">
        <f t="shared" si="9"/>
        <v>0</v>
      </c>
      <c r="N797" s="19">
        <f>IF(AND($M797,IF($H797&lt;=DATE(身障定額檢核總表!$F$7,身障定額檢核總表!$F$8,1),1,0)),1,0)</f>
        <v>0</v>
      </c>
      <c r="O797" s="19">
        <f>IF(AND(ISBLANK($I797),$M797),1,IF($E797="1.公保",
IF($I797&gt;DATE(身障定額檢核總表!$F$7,身障定額檢核總表!$F$8,1),1,0),
IF($I797&gt;=DATE(身障定額檢核總表!$F$7,身障定額檢核總表!$F$8,1),1,0)))</f>
        <v>0</v>
      </c>
      <c r="P797" s="19">
        <f>IF(AND($M797,IF($J797&lt;=DATE(身障定額檢核總表!$F$7,身障定額檢核總表!$F$8,1),1,0)),1,0)</f>
        <v>0</v>
      </c>
      <c r="Q797" s="19">
        <f t="shared" si="10"/>
        <v>0</v>
      </c>
      <c r="R797" s="19">
        <f>IF(AND($Q797,OR(IF($G797="3.重度",1,0),IF($G797="4.極重度",1,0)),IF($K797="全時",1,0),IF($L797&gt;=基本工資設定!$B$2,1,0)),1,0)</f>
        <v>0</v>
      </c>
      <c r="S797" s="19">
        <f>IF(AND($Q797,OR(IF($G797="3.重度",1,0),IF($G797="4.極重度",1,0)),IF($K797="全時",1,0),IF(基本工資設定!$B$2&gt;$L797,1,0)),1,0)</f>
        <v>0</v>
      </c>
      <c r="T797" s="19">
        <f>IF(AND($Q797,OR(IF($G797="3.重度",1,0),IF($G797="4.極重度",1,0)),IF($K797="部分工時",1,0),IF($L797&gt;=基本工資設定!$B$2,1,0)),1,0)</f>
        <v>0</v>
      </c>
      <c r="U797" s="19">
        <f>IF(AND($Q797,OR(IF($G797="3.重度",1,0),IF($G797="4.極重度",1,0)),IF($K797="部分工時",1,0),IF(AND(基本工資設定!$B$2&gt;$L797,$L797&gt;=基本工資設定!$B$3),1,0)),1,0)</f>
        <v>0</v>
      </c>
      <c r="V797" s="19">
        <f>IF(AND($Q797,OR(IF($G797="3.重度",1,0),IF($G797="4.極重度",1,0)),IF($K797="部分工時",1,0),IF(基本工資設定!$B$3&gt;$L797,1,0)),1,0)</f>
        <v>0</v>
      </c>
      <c r="W797" s="19">
        <f>IF(AND($Q797,OR(IF($G797="1.輕度",1,0),IF($G797="2.中度",1,0)),IF($K797="全時",1,0),IF($L797&gt;=基本工資設定!$B$2,1,0)),1,0)</f>
        <v>0</v>
      </c>
      <c r="X797" s="19">
        <f>IF(AND($Q797,OR(IF($G797="1.輕度",1,0),IF($G797="2.中度",1,0)),IF($K797="全時",1,0),IF(基本工資設定!$B$2&gt;$L797,1,0)),1,0)</f>
        <v>0</v>
      </c>
      <c r="Y797" s="19">
        <f>IF(AND($Q797,OR(IF($G797="1.輕度",1,0),IF($G797="2.中度",1,0)),IF($K797="部分工時",1,0),IF($L797&gt;=基本工資設定!$B$2,1,0)),1,0)</f>
        <v>0</v>
      </c>
      <c r="Z797" s="19">
        <f>IF(AND($Q797,OR(IF($G797="1.輕度",1,0),IF($G797="2.中度",1,0)),IF($K797="部分工時",1,0),IF(AND(基本工資設定!$B$2&gt;$L797,$L797&gt;=基本工資設定!$B$3),1,0)),1,0)</f>
        <v>0</v>
      </c>
      <c r="AA797" s="19">
        <f>IF(AND($Q797,OR(IF($G797="1.輕度",1,0),IF($G797="2.中度",1,0)),IF($K797="部分工時",1,0),IF(基本工資設定!$B$3&gt;$L797,1,0)),1,0)</f>
        <v>0</v>
      </c>
    </row>
    <row r="798" spans="1:27" ht="14.25">
      <c r="A798" s="19">
        <f t="shared" si="11"/>
        <v>796</v>
      </c>
      <c r="B798" s="8"/>
      <c r="C798" s="8"/>
      <c r="D798" s="9"/>
      <c r="E798" s="8"/>
      <c r="F798" s="8"/>
      <c r="G798" s="8"/>
      <c r="H798" s="9"/>
      <c r="I798" s="9"/>
      <c r="J798" s="9"/>
      <c r="K798" s="8"/>
      <c r="L798" s="10"/>
      <c r="M798" s="19" t="b">
        <f t="shared" si="9"/>
        <v>0</v>
      </c>
      <c r="N798" s="19">
        <f>IF(AND($M798,IF($H798&lt;=DATE(身障定額檢核總表!$F$7,身障定額檢核總表!$F$8,1),1,0)),1,0)</f>
        <v>0</v>
      </c>
      <c r="O798" s="19">
        <f>IF(AND(ISBLANK($I798),$M798),1,IF($E798="1.公保",
IF($I798&gt;DATE(身障定額檢核總表!$F$7,身障定額檢核總表!$F$8,1),1,0),
IF($I798&gt;=DATE(身障定額檢核總表!$F$7,身障定額檢核總表!$F$8,1),1,0)))</f>
        <v>0</v>
      </c>
      <c r="P798" s="19">
        <f>IF(AND($M798,IF($J798&lt;=DATE(身障定額檢核總表!$F$7,身障定額檢核總表!$F$8,1),1,0)),1,0)</f>
        <v>0</v>
      </c>
      <c r="Q798" s="19">
        <f t="shared" si="10"/>
        <v>0</v>
      </c>
      <c r="R798" s="19">
        <f>IF(AND($Q798,OR(IF($G798="3.重度",1,0),IF($G798="4.極重度",1,0)),IF($K798="全時",1,0),IF($L798&gt;=基本工資設定!$B$2,1,0)),1,0)</f>
        <v>0</v>
      </c>
      <c r="S798" s="19">
        <f>IF(AND($Q798,OR(IF($G798="3.重度",1,0),IF($G798="4.極重度",1,0)),IF($K798="全時",1,0),IF(基本工資設定!$B$2&gt;$L798,1,0)),1,0)</f>
        <v>0</v>
      </c>
      <c r="T798" s="19">
        <f>IF(AND($Q798,OR(IF($G798="3.重度",1,0),IF($G798="4.極重度",1,0)),IF($K798="部分工時",1,0),IF($L798&gt;=基本工資設定!$B$2,1,0)),1,0)</f>
        <v>0</v>
      </c>
      <c r="U798" s="19">
        <f>IF(AND($Q798,OR(IF($G798="3.重度",1,0),IF($G798="4.極重度",1,0)),IF($K798="部分工時",1,0),IF(AND(基本工資設定!$B$2&gt;$L798,$L798&gt;=基本工資設定!$B$3),1,0)),1,0)</f>
        <v>0</v>
      </c>
      <c r="V798" s="19">
        <f>IF(AND($Q798,OR(IF($G798="3.重度",1,0),IF($G798="4.極重度",1,0)),IF($K798="部分工時",1,0),IF(基本工資設定!$B$3&gt;$L798,1,0)),1,0)</f>
        <v>0</v>
      </c>
      <c r="W798" s="19">
        <f>IF(AND($Q798,OR(IF($G798="1.輕度",1,0),IF($G798="2.中度",1,0)),IF($K798="全時",1,0),IF($L798&gt;=基本工資設定!$B$2,1,0)),1,0)</f>
        <v>0</v>
      </c>
      <c r="X798" s="19">
        <f>IF(AND($Q798,OR(IF($G798="1.輕度",1,0),IF($G798="2.中度",1,0)),IF($K798="全時",1,0),IF(基本工資設定!$B$2&gt;$L798,1,0)),1,0)</f>
        <v>0</v>
      </c>
      <c r="Y798" s="19">
        <f>IF(AND($Q798,OR(IF($G798="1.輕度",1,0),IF($G798="2.中度",1,0)),IF($K798="部分工時",1,0),IF($L798&gt;=基本工資設定!$B$2,1,0)),1,0)</f>
        <v>0</v>
      </c>
      <c r="Z798" s="19">
        <f>IF(AND($Q798,OR(IF($G798="1.輕度",1,0),IF($G798="2.中度",1,0)),IF($K798="部分工時",1,0),IF(AND(基本工資設定!$B$2&gt;$L798,$L798&gt;=基本工資設定!$B$3),1,0)),1,0)</f>
        <v>0</v>
      </c>
      <c r="AA798" s="19">
        <f>IF(AND($Q798,OR(IF($G798="1.輕度",1,0),IF($G798="2.中度",1,0)),IF($K798="部分工時",1,0),IF(基本工資設定!$B$3&gt;$L798,1,0)),1,0)</f>
        <v>0</v>
      </c>
    </row>
    <row r="799" spans="1:27" ht="14.25">
      <c r="A799" s="19">
        <f t="shared" si="11"/>
        <v>797</v>
      </c>
      <c r="B799" s="8"/>
      <c r="C799" s="8"/>
      <c r="D799" s="9"/>
      <c r="E799" s="8"/>
      <c r="F799" s="8"/>
      <c r="G799" s="8"/>
      <c r="H799" s="9"/>
      <c r="I799" s="9"/>
      <c r="J799" s="9"/>
      <c r="K799" s="8"/>
      <c r="L799" s="10"/>
      <c r="M799" s="19" t="b">
        <f t="shared" si="9"/>
        <v>0</v>
      </c>
      <c r="N799" s="19">
        <f>IF(AND($M799,IF($H799&lt;=DATE(身障定額檢核總表!$F$7,身障定額檢核總表!$F$8,1),1,0)),1,0)</f>
        <v>0</v>
      </c>
      <c r="O799" s="19">
        <f>IF(AND(ISBLANK($I799),$M799),1,IF($E799="1.公保",
IF($I799&gt;DATE(身障定額檢核總表!$F$7,身障定額檢核總表!$F$8,1),1,0),
IF($I799&gt;=DATE(身障定額檢核總表!$F$7,身障定額檢核總表!$F$8,1),1,0)))</f>
        <v>0</v>
      </c>
      <c r="P799" s="19">
        <f>IF(AND($M799,IF($J799&lt;=DATE(身障定額檢核總表!$F$7,身障定額檢核總表!$F$8,1),1,0)),1,0)</f>
        <v>0</v>
      </c>
      <c r="Q799" s="19">
        <f t="shared" si="10"/>
        <v>0</v>
      </c>
      <c r="R799" s="19">
        <f>IF(AND($Q799,OR(IF($G799="3.重度",1,0),IF($G799="4.極重度",1,0)),IF($K799="全時",1,0),IF($L799&gt;=基本工資設定!$B$2,1,0)),1,0)</f>
        <v>0</v>
      </c>
      <c r="S799" s="19">
        <f>IF(AND($Q799,OR(IF($G799="3.重度",1,0),IF($G799="4.極重度",1,0)),IF($K799="全時",1,0),IF(基本工資設定!$B$2&gt;$L799,1,0)),1,0)</f>
        <v>0</v>
      </c>
      <c r="T799" s="19">
        <f>IF(AND($Q799,OR(IF($G799="3.重度",1,0),IF($G799="4.極重度",1,0)),IF($K799="部分工時",1,0),IF($L799&gt;=基本工資設定!$B$2,1,0)),1,0)</f>
        <v>0</v>
      </c>
      <c r="U799" s="19">
        <f>IF(AND($Q799,OR(IF($G799="3.重度",1,0),IF($G799="4.極重度",1,0)),IF($K799="部分工時",1,0),IF(AND(基本工資設定!$B$2&gt;$L799,$L799&gt;=基本工資設定!$B$3),1,0)),1,0)</f>
        <v>0</v>
      </c>
      <c r="V799" s="19">
        <f>IF(AND($Q799,OR(IF($G799="3.重度",1,0),IF($G799="4.極重度",1,0)),IF($K799="部分工時",1,0),IF(基本工資設定!$B$3&gt;$L799,1,0)),1,0)</f>
        <v>0</v>
      </c>
      <c r="W799" s="19">
        <f>IF(AND($Q799,OR(IF($G799="1.輕度",1,0),IF($G799="2.中度",1,0)),IF($K799="全時",1,0),IF($L799&gt;=基本工資設定!$B$2,1,0)),1,0)</f>
        <v>0</v>
      </c>
      <c r="X799" s="19">
        <f>IF(AND($Q799,OR(IF($G799="1.輕度",1,0),IF($G799="2.中度",1,0)),IF($K799="全時",1,0),IF(基本工資設定!$B$2&gt;$L799,1,0)),1,0)</f>
        <v>0</v>
      </c>
      <c r="Y799" s="19">
        <f>IF(AND($Q799,OR(IF($G799="1.輕度",1,0),IF($G799="2.中度",1,0)),IF($K799="部分工時",1,0),IF($L799&gt;=基本工資設定!$B$2,1,0)),1,0)</f>
        <v>0</v>
      </c>
      <c r="Z799" s="19">
        <f>IF(AND($Q799,OR(IF($G799="1.輕度",1,0),IF($G799="2.中度",1,0)),IF($K799="部分工時",1,0),IF(AND(基本工資設定!$B$2&gt;$L799,$L799&gt;=基本工資設定!$B$3),1,0)),1,0)</f>
        <v>0</v>
      </c>
      <c r="AA799" s="19">
        <f>IF(AND($Q799,OR(IF($G799="1.輕度",1,0),IF($G799="2.中度",1,0)),IF($K799="部分工時",1,0),IF(基本工資設定!$B$3&gt;$L799,1,0)),1,0)</f>
        <v>0</v>
      </c>
    </row>
    <row r="800" spans="1:27" ht="14.25">
      <c r="A800" s="19">
        <f t="shared" si="11"/>
        <v>798</v>
      </c>
      <c r="B800" s="8"/>
      <c r="C800" s="8"/>
      <c r="D800" s="9"/>
      <c r="E800" s="8"/>
      <c r="F800" s="8"/>
      <c r="G800" s="8"/>
      <c r="H800" s="9"/>
      <c r="I800" s="9"/>
      <c r="J800" s="9"/>
      <c r="K800" s="8"/>
      <c r="L800" s="10"/>
      <c r="M800" s="19" t="b">
        <f t="shared" si="9"/>
        <v>0</v>
      </c>
      <c r="N800" s="19">
        <f>IF(AND($M800,IF($H800&lt;=DATE(身障定額檢核總表!$F$7,身障定額檢核總表!$F$8,1),1,0)),1,0)</f>
        <v>0</v>
      </c>
      <c r="O800" s="19">
        <f>IF(AND(ISBLANK($I800),$M800),1,IF($E800="1.公保",
IF($I800&gt;DATE(身障定額檢核總表!$F$7,身障定額檢核總表!$F$8,1),1,0),
IF($I800&gt;=DATE(身障定額檢核總表!$F$7,身障定額檢核總表!$F$8,1),1,0)))</f>
        <v>0</v>
      </c>
      <c r="P800" s="19">
        <f>IF(AND($M800,IF($J800&lt;=DATE(身障定額檢核總表!$F$7,身障定額檢核總表!$F$8,1),1,0)),1,0)</f>
        <v>0</v>
      </c>
      <c r="Q800" s="19">
        <f t="shared" si="10"/>
        <v>0</v>
      </c>
      <c r="R800" s="19">
        <f>IF(AND($Q800,OR(IF($G800="3.重度",1,0),IF($G800="4.極重度",1,0)),IF($K800="全時",1,0),IF($L800&gt;=基本工資設定!$B$2,1,0)),1,0)</f>
        <v>0</v>
      </c>
      <c r="S800" s="19">
        <f>IF(AND($Q800,OR(IF($G800="3.重度",1,0),IF($G800="4.極重度",1,0)),IF($K800="全時",1,0),IF(基本工資設定!$B$2&gt;$L800,1,0)),1,0)</f>
        <v>0</v>
      </c>
      <c r="T800" s="19">
        <f>IF(AND($Q800,OR(IF($G800="3.重度",1,0),IF($G800="4.極重度",1,0)),IF($K800="部分工時",1,0),IF($L800&gt;=基本工資設定!$B$2,1,0)),1,0)</f>
        <v>0</v>
      </c>
      <c r="U800" s="19">
        <f>IF(AND($Q800,OR(IF($G800="3.重度",1,0),IF($G800="4.極重度",1,0)),IF($K800="部分工時",1,0),IF(AND(基本工資設定!$B$2&gt;$L800,$L800&gt;=基本工資設定!$B$3),1,0)),1,0)</f>
        <v>0</v>
      </c>
      <c r="V800" s="19">
        <f>IF(AND($Q800,OR(IF($G800="3.重度",1,0),IF($G800="4.極重度",1,0)),IF($K800="部分工時",1,0),IF(基本工資設定!$B$3&gt;$L800,1,0)),1,0)</f>
        <v>0</v>
      </c>
      <c r="W800" s="19">
        <f>IF(AND($Q800,OR(IF($G800="1.輕度",1,0),IF($G800="2.中度",1,0)),IF($K800="全時",1,0),IF($L800&gt;=基本工資設定!$B$2,1,0)),1,0)</f>
        <v>0</v>
      </c>
      <c r="X800" s="19">
        <f>IF(AND($Q800,OR(IF($G800="1.輕度",1,0),IF($G800="2.中度",1,0)),IF($K800="全時",1,0),IF(基本工資設定!$B$2&gt;$L800,1,0)),1,0)</f>
        <v>0</v>
      </c>
      <c r="Y800" s="19">
        <f>IF(AND($Q800,OR(IF($G800="1.輕度",1,0),IF($G800="2.中度",1,0)),IF($K800="部分工時",1,0),IF($L800&gt;=基本工資設定!$B$2,1,0)),1,0)</f>
        <v>0</v>
      </c>
      <c r="Z800" s="19">
        <f>IF(AND($Q800,OR(IF($G800="1.輕度",1,0),IF($G800="2.中度",1,0)),IF($K800="部分工時",1,0),IF(AND(基本工資設定!$B$2&gt;$L800,$L800&gt;=基本工資設定!$B$3),1,0)),1,0)</f>
        <v>0</v>
      </c>
      <c r="AA800" s="19">
        <f>IF(AND($Q800,OR(IF($G800="1.輕度",1,0),IF($G800="2.中度",1,0)),IF($K800="部分工時",1,0),IF(基本工資設定!$B$3&gt;$L800,1,0)),1,0)</f>
        <v>0</v>
      </c>
    </row>
    <row r="801" spans="1:27" ht="14.25">
      <c r="A801" s="19">
        <f t="shared" si="11"/>
        <v>799</v>
      </c>
      <c r="B801" s="8"/>
      <c r="C801" s="8"/>
      <c r="D801" s="9"/>
      <c r="E801" s="8"/>
      <c r="F801" s="8"/>
      <c r="G801" s="8"/>
      <c r="H801" s="9"/>
      <c r="I801" s="9"/>
      <c r="J801" s="9"/>
      <c r="K801" s="8"/>
      <c r="L801" s="10"/>
      <c r="M801" s="19" t="b">
        <f t="shared" si="9"/>
        <v>0</v>
      </c>
      <c r="N801" s="19">
        <f>IF(AND($M801,IF($H801&lt;=DATE(身障定額檢核總表!$F$7,身障定額檢核總表!$F$8,1),1,0)),1,0)</f>
        <v>0</v>
      </c>
      <c r="O801" s="19">
        <f>IF(AND(ISBLANK($I801),$M801),1,IF($E801="1.公保",
IF($I801&gt;DATE(身障定額檢核總表!$F$7,身障定額檢核總表!$F$8,1),1,0),
IF($I801&gt;=DATE(身障定額檢核總表!$F$7,身障定額檢核總表!$F$8,1),1,0)))</f>
        <v>0</v>
      </c>
      <c r="P801" s="19">
        <f>IF(AND($M801,IF($J801&lt;=DATE(身障定額檢核總表!$F$7,身障定額檢核總表!$F$8,1),1,0)),1,0)</f>
        <v>0</v>
      </c>
      <c r="Q801" s="19">
        <f t="shared" si="10"/>
        <v>0</v>
      </c>
      <c r="R801" s="19">
        <f>IF(AND($Q801,OR(IF($G801="3.重度",1,0),IF($G801="4.極重度",1,0)),IF($K801="全時",1,0),IF($L801&gt;=基本工資設定!$B$2,1,0)),1,0)</f>
        <v>0</v>
      </c>
      <c r="S801" s="19">
        <f>IF(AND($Q801,OR(IF($G801="3.重度",1,0),IF($G801="4.極重度",1,0)),IF($K801="全時",1,0),IF(基本工資設定!$B$2&gt;$L801,1,0)),1,0)</f>
        <v>0</v>
      </c>
      <c r="T801" s="19">
        <f>IF(AND($Q801,OR(IF($G801="3.重度",1,0),IF($G801="4.極重度",1,0)),IF($K801="部分工時",1,0),IF($L801&gt;=基本工資設定!$B$2,1,0)),1,0)</f>
        <v>0</v>
      </c>
      <c r="U801" s="19">
        <f>IF(AND($Q801,OR(IF($G801="3.重度",1,0),IF($G801="4.極重度",1,0)),IF($K801="部分工時",1,0),IF(AND(基本工資設定!$B$2&gt;$L801,$L801&gt;=基本工資設定!$B$3),1,0)),1,0)</f>
        <v>0</v>
      </c>
      <c r="V801" s="19">
        <f>IF(AND($Q801,OR(IF($G801="3.重度",1,0),IF($G801="4.極重度",1,0)),IF($K801="部分工時",1,0),IF(基本工資設定!$B$3&gt;$L801,1,0)),1,0)</f>
        <v>0</v>
      </c>
      <c r="W801" s="19">
        <f>IF(AND($Q801,OR(IF($G801="1.輕度",1,0),IF($G801="2.中度",1,0)),IF($K801="全時",1,0),IF($L801&gt;=基本工資設定!$B$2,1,0)),1,0)</f>
        <v>0</v>
      </c>
      <c r="X801" s="19">
        <f>IF(AND($Q801,OR(IF($G801="1.輕度",1,0),IF($G801="2.中度",1,0)),IF($K801="全時",1,0),IF(基本工資設定!$B$2&gt;$L801,1,0)),1,0)</f>
        <v>0</v>
      </c>
      <c r="Y801" s="19">
        <f>IF(AND($Q801,OR(IF($G801="1.輕度",1,0),IF($G801="2.中度",1,0)),IF($K801="部分工時",1,0),IF($L801&gt;=基本工資設定!$B$2,1,0)),1,0)</f>
        <v>0</v>
      </c>
      <c r="Z801" s="19">
        <f>IF(AND($Q801,OR(IF($G801="1.輕度",1,0),IF($G801="2.中度",1,0)),IF($K801="部分工時",1,0),IF(AND(基本工資設定!$B$2&gt;$L801,$L801&gt;=基本工資設定!$B$3),1,0)),1,0)</f>
        <v>0</v>
      </c>
      <c r="AA801" s="19">
        <f>IF(AND($Q801,OR(IF($G801="1.輕度",1,0),IF($G801="2.中度",1,0)),IF($K801="部分工時",1,0),IF(基本工資設定!$B$3&gt;$L801,1,0)),1,0)</f>
        <v>0</v>
      </c>
    </row>
    <row r="802" spans="1:27" ht="14.25">
      <c r="A802" s="19">
        <f t="shared" si="11"/>
        <v>800</v>
      </c>
      <c r="B802" s="8"/>
      <c r="C802" s="8"/>
      <c r="D802" s="9"/>
      <c r="E802" s="8"/>
      <c r="F802" s="8"/>
      <c r="G802" s="8"/>
      <c r="H802" s="9"/>
      <c r="I802" s="9"/>
      <c r="J802" s="9"/>
      <c r="K802" s="8"/>
      <c r="L802" s="10"/>
      <c r="M802" s="19" t="b">
        <f t="shared" si="9"/>
        <v>0</v>
      </c>
      <c r="N802" s="19">
        <f>IF(AND($M802,IF($H802&lt;=DATE(身障定額檢核總表!$F$7,身障定額檢核總表!$F$8,1),1,0)),1,0)</f>
        <v>0</v>
      </c>
      <c r="O802" s="19">
        <f>IF(AND(ISBLANK($I802),$M802),1,IF($E802="1.公保",
IF($I802&gt;DATE(身障定額檢核總表!$F$7,身障定額檢核總表!$F$8,1),1,0),
IF($I802&gt;=DATE(身障定額檢核總表!$F$7,身障定額檢核總表!$F$8,1),1,0)))</f>
        <v>0</v>
      </c>
      <c r="P802" s="19">
        <f>IF(AND($M802,IF($J802&lt;=DATE(身障定額檢核總表!$F$7,身障定額檢核總表!$F$8,1),1,0)),1,0)</f>
        <v>0</v>
      </c>
      <c r="Q802" s="19">
        <f t="shared" si="10"/>
        <v>0</v>
      </c>
      <c r="R802" s="19">
        <f>IF(AND($Q802,OR(IF($G802="3.重度",1,0),IF($G802="4.極重度",1,0)),IF($K802="全時",1,0),IF($L802&gt;=基本工資設定!$B$2,1,0)),1,0)</f>
        <v>0</v>
      </c>
      <c r="S802" s="19">
        <f>IF(AND($Q802,OR(IF($G802="3.重度",1,0),IF($G802="4.極重度",1,0)),IF($K802="全時",1,0),IF(基本工資設定!$B$2&gt;$L802,1,0)),1,0)</f>
        <v>0</v>
      </c>
      <c r="T802" s="19">
        <f>IF(AND($Q802,OR(IF($G802="3.重度",1,0),IF($G802="4.極重度",1,0)),IF($K802="部分工時",1,0),IF($L802&gt;=基本工資設定!$B$2,1,0)),1,0)</f>
        <v>0</v>
      </c>
      <c r="U802" s="19">
        <f>IF(AND($Q802,OR(IF($G802="3.重度",1,0),IF($G802="4.極重度",1,0)),IF($K802="部分工時",1,0),IF(AND(基本工資設定!$B$2&gt;$L802,$L802&gt;=基本工資設定!$B$3),1,0)),1,0)</f>
        <v>0</v>
      </c>
      <c r="V802" s="19">
        <f>IF(AND($Q802,OR(IF($G802="3.重度",1,0),IF($G802="4.極重度",1,0)),IF($K802="部分工時",1,0),IF(基本工資設定!$B$3&gt;$L802,1,0)),1,0)</f>
        <v>0</v>
      </c>
      <c r="W802" s="19">
        <f>IF(AND($Q802,OR(IF($G802="1.輕度",1,0),IF($G802="2.中度",1,0)),IF($K802="全時",1,0),IF($L802&gt;=基本工資設定!$B$2,1,0)),1,0)</f>
        <v>0</v>
      </c>
      <c r="X802" s="19">
        <f>IF(AND($Q802,OR(IF($G802="1.輕度",1,0),IF($G802="2.中度",1,0)),IF($K802="全時",1,0),IF(基本工資設定!$B$2&gt;$L802,1,0)),1,0)</f>
        <v>0</v>
      </c>
      <c r="Y802" s="19">
        <f>IF(AND($Q802,OR(IF($G802="1.輕度",1,0),IF($G802="2.中度",1,0)),IF($K802="部分工時",1,0),IF($L802&gt;=基本工資設定!$B$2,1,0)),1,0)</f>
        <v>0</v>
      </c>
      <c r="Z802" s="19">
        <f>IF(AND($Q802,OR(IF($G802="1.輕度",1,0),IF($G802="2.中度",1,0)),IF($K802="部分工時",1,0),IF(AND(基本工資設定!$B$2&gt;$L802,$L802&gt;=基本工資設定!$B$3),1,0)),1,0)</f>
        <v>0</v>
      </c>
      <c r="AA802" s="19">
        <f>IF(AND($Q802,OR(IF($G802="1.輕度",1,0),IF($G802="2.中度",1,0)),IF($K802="部分工時",1,0),IF(基本工資設定!$B$3&gt;$L802,1,0)),1,0)</f>
        <v>0</v>
      </c>
    </row>
    <row r="803" spans="1:27" ht="14.25">
      <c r="A803" s="19">
        <f t="shared" si="11"/>
        <v>801</v>
      </c>
      <c r="B803" s="8"/>
      <c r="C803" s="8"/>
      <c r="D803" s="9"/>
      <c r="E803" s="8"/>
      <c r="F803" s="8"/>
      <c r="G803" s="8"/>
      <c r="H803" s="9"/>
      <c r="I803" s="9"/>
      <c r="J803" s="9"/>
      <c r="K803" s="8"/>
      <c r="L803" s="10"/>
      <c r="M803" s="19" t="b">
        <f t="shared" si="9"/>
        <v>0</v>
      </c>
      <c r="N803" s="19">
        <f>IF(AND($M803,IF($H803&lt;=DATE(身障定額檢核總表!$F$7,身障定額檢核總表!$F$8,1),1,0)),1,0)</f>
        <v>0</v>
      </c>
      <c r="O803" s="19">
        <f>IF(AND(ISBLANK($I803),$M803),1,IF($E803="1.公保",
IF($I803&gt;DATE(身障定額檢核總表!$F$7,身障定額檢核總表!$F$8,1),1,0),
IF($I803&gt;=DATE(身障定額檢核總表!$F$7,身障定額檢核總表!$F$8,1),1,0)))</f>
        <v>0</v>
      </c>
      <c r="P803" s="19">
        <f>IF(AND($M803,IF($J803&lt;=DATE(身障定額檢核總表!$F$7,身障定額檢核總表!$F$8,1),1,0)),1,0)</f>
        <v>0</v>
      </c>
      <c r="Q803" s="19">
        <f t="shared" si="10"/>
        <v>0</v>
      </c>
      <c r="R803" s="19">
        <f>IF(AND($Q803,OR(IF($G803="3.重度",1,0),IF($G803="4.極重度",1,0)),IF($K803="全時",1,0),IF($L803&gt;=基本工資設定!$B$2,1,0)),1,0)</f>
        <v>0</v>
      </c>
      <c r="S803" s="19">
        <f>IF(AND($Q803,OR(IF($G803="3.重度",1,0),IF($G803="4.極重度",1,0)),IF($K803="全時",1,0),IF(基本工資設定!$B$2&gt;$L803,1,0)),1,0)</f>
        <v>0</v>
      </c>
      <c r="T803" s="19">
        <f>IF(AND($Q803,OR(IF($G803="3.重度",1,0),IF($G803="4.極重度",1,0)),IF($K803="部分工時",1,0),IF($L803&gt;=基本工資設定!$B$2,1,0)),1,0)</f>
        <v>0</v>
      </c>
      <c r="U803" s="19">
        <f>IF(AND($Q803,OR(IF($G803="3.重度",1,0),IF($G803="4.極重度",1,0)),IF($K803="部分工時",1,0),IF(AND(基本工資設定!$B$2&gt;$L803,$L803&gt;=基本工資設定!$B$3),1,0)),1,0)</f>
        <v>0</v>
      </c>
      <c r="V803" s="19">
        <f>IF(AND($Q803,OR(IF($G803="3.重度",1,0),IF($G803="4.極重度",1,0)),IF($K803="部分工時",1,0),IF(基本工資設定!$B$3&gt;$L803,1,0)),1,0)</f>
        <v>0</v>
      </c>
      <c r="W803" s="19">
        <f>IF(AND($Q803,OR(IF($G803="1.輕度",1,0),IF($G803="2.中度",1,0)),IF($K803="全時",1,0),IF($L803&gt;=基本工資設定!$B$2,1,0)),1,0)</f>
        <v>0</v>
      </c>
      <c r="X803" s="19">
        <f>IF(AND($Q803,OR(IF($G803="1.輕度",1,0),IF($G803="2.中度",1,0)),IF($K803="全時",1,0),IF(基本工資設定!$B$2&gt;$L803,1,0)),1,0)</f>
        <v>0</v>
      </c>
      <c r="Y803" s="19">
        <f>IF(AND($Q803,OR(IF($G803="1.輕度",1,0),IF($G803="2.中度",1,0)),IF($K803="部分工時",1,0),IF($L803&gt;=基本工資設定!$B$2,1,0)),1,0)</f>
        <v>0</v>
      </c>
      <c r="Z803" s="19">
        <f>IF(AND($Q803,OR(IF($G803="1.輕度",1,0),IF($G803="2.中度",1,0)),IF($K803="部分工時",1,0),IF(AND(基本工資設定!$B$2&gt;$L803,$L803&gt;=基本工資設定!$B$3),1,0)),1,0)</f>
        <v>0</v>
      </c>
      <c r="AA803" s="19">
        <f>IF(AND($Q803,OR(IF($G803="1.輕度",1,0),IF($G803="2.中度",1,0)),IF($K803="部分工時",1,0),IF(基本工資設定!$B$3&gt;$L803,1,0)),1,0)</f>
        <v>0</v>
      </c>
    </row>
    <row r="804" spans="1:27" ht="14.25">
      <c r="A804" s="19">
        <f t="shared" si="11"/>
        <v>802</v>
      </c>
      <c r="B804" s="8"/>
      <c r="C804" s="8"/>
      <c r="D804" s="9"/>
      <c r="E804" s="8"/>
      <c r="F804" s="8"/>
      <c r="G804" s="8"/>
      <c r="H804" s="9"/>
      <c r="I804" s="9"/>
      <c r="J804" s="9"/>
      <c r="K804" s="8"/>
      <c r="L804" s="10"/>
      <c r="M804" s="19" t="b">
        <f t="shared" si="9"/>
        <v>0</v>
      </c>
      <c r="N804" s="19">
        <f>IF(AND($M804,IF($H804&lt;=DATE(身障定額檢核總表!$F$7,身障定額檢核總表!$F$8,1),1,0)),1,0)</f>
        <v>0</v>
      </c>
      <c r="O804" s="19">
        <f>IF(AND(ISBLANK($I804),$M804),1,IF($E804="1.公保",
IF($I804&gt;DATE(身障定額檢核總表!$F$7,身障定額檢核總表!$F$8,1),1,0),
IF($I804&gt;=DATE(身障定額檢核總表!$F$7,身障定額檢核總表!$F$8,1),1,0)))</f>
        <v>0</v>
      </c>
      <c r="P804" s="19">
        <f>IF(AND($M804,IF($J804&lt;=DATE(身障定額檢核總表!$F$7,身障定額檢核總表!$F$8,1),1,0)),1,0)</f>
        <v>0</v>
      </c>
      <c r="Q804" s="19">
        <f t="shared" si="10"/>
        <v>0</v>
      </c>
      <c r="R804" s="19">
        <f>IF(AND($Q804,OR(IF($G804="3.重度",1,0),IF($G804="4.極重度",1,0)),IF($K804="全時",1,0),IF($L804&gt;=基本工資設定!$B$2,1,0)),1,0)</f>
        <v>0</v>
      </c>
      <c r="S804" s="19">
        <f>IF(AND($Q804,OR(IF($G804="3.重度",1,0),IF($G804="4.極重度",1,0)),IF($K804="全時",1,0),IF(基本工資設定!$B$2&gt;$L804,1,0)),1,0)</f>
        <v>0</v>
      </c>
      <c r="T804" s="19">
        <f>IF(AND($Q804,OR(IF($G804="3.重度",1,0),IF($G804="4.極重度",1,0)),IF($K804="部分工時",1,0),IF($L804&gt;=基本工資設定!$B$2,1,0)),1,0)</f>
        <v>0</v>
      </c>
      <c r="U804" s="19">
        <f>IF(AND($Q804,OR(IF($G804="3.重度",1,0),IF($G804="4.極重度",1,0)),IF($K804="部分工時",1,0),IF(AND(基本工資設定!$B$2&gt;$L804,$L804&gt;=基本工資設定!$B$3),1,0)),1,0)</f>
        <v>0</v>
      </c>
      <c r="V804" s="19">
        <f>IF(AND($Q804,OR(IF($G804="3.重度",1,0),IF($G804="4.極重度",1,0)),IF($K804="部分工時",1,0),IF(基本工資設定!$B$3&gt;$L804,1,0)),1,0)</f>
        <v>0</v>
      </c>
      <c r="W804" s="19">
        <f>IF(AND($Q804,OR(IF($G804="1.輕度",1,0),IF($G804="2.中度",1,0)),IF($K804="全時",1,0),IF($L804&gt;=基本工資設定!$B$2,1,0)),1,0)</f>
        <v>0</v>
      </c>
      <c r="X804" s="19">
        <f>IF(AND($Q804,OR(IF($G804="1.輕度",1,0),IF($G804="2.中度",1,0)),IF($K804="全時",1,0),IF(基本工資設定!$B$2&gt;$L804,1,0)),1,0)</f>
        <v>0</v>
      </c>
      <c r="Y804" s="19">
        <f>IF(AND($Q804,OR(IF($G804="1.輕度",1,0),IF($G804="2.中度",1,0)),IF($K804="部分工時",1,0),IF($L804&gt;=基本工資設定!$B$2,1,0)),1,0)</f>
        <v>0</v>
      </c>
      <c r="Z804" s="19">
        <f>IF(AND($Q804,OR(IF($G804="1.輕度",1,0),IF($G804="2.中度",1,0)),IF($K804="部分工時",1,0),IF(AND(基本工資設定!$B$2&gt;$L804,$L804&gt;=基本工資設定!$B$3),1,0)),1,0)</f>
        <v>0</v>
      </c>
      <c r="AA804" s="19">
        <f>IF(AND($Q804,OR(IF($G804="1.輕度",1,0),IF($G804="2.中度",1,0)),IF($K804="部分工時",1,0),IF(基本工資設定!$B$3&gt;$L804,1,0)),1,0)</f>
        <v>0</v>
      </c>
    </row>
    <row r="805" spans="1:27" ht="14.25">
      <c r="A805" s="19">
        <f t="shared" si="11"/>
        <v>803</v>
      </c>
      <c r="B805" s="8"/>
      <c r="C805" s="8"/>
      <c r="D805" s="9"/>
      <c r="E805" s="8"/>
      <c r="F805" s="8"/>
      <c r="G805" s="8"/>
      <c r="H805" s="9"/>
      <c r="I805" s="9"/>
      <c r="J805" s="9"/>
      <c r="K805" s="8"/>
      <c r="L805" s="10"/>
      <c r="M805" s="19" t="b">
        <f t="shared" si="9"/>
        <v>0</v>
      </c>
      <c r="N805" s="19">
        <f>IF(AND($M805,IF($H805&lt;=DATE(身障定額檢核總表!$F$7,身障定額檢核總表!$F$8,1),1,0)),1,0)</f>
        <v>0</v>
      </c>
      <c r="O805" s="19">
        <f>IF(AND(ISBLANK($I805),$M805),1,IF($E805="1.公保",
IF($I805&gt;DATE(身障定額檢核總表!$F$7,身障定額檢核總表!$F$8,1),1,0),
IF($I805&gt;=DATE(身障定額檢核總表!$F$7,身障定額檢核總表!$F$8,1),1,0)))</f>
        <v>0</v>
      </c>
      <c r="P805" s="19">
        <f>IF(AND($M805,IF($J805&lt;=DATE(身障定額檢核總表!$F$7,身障定額檢核總表!$F$8,1),1,0)),1,0)</f>
        <v>0</v>
      </c>
      <c r="Q805" s="19">
        <f t="shared" si="10"/>
        <v>0</v>
      </c>
      <c r="R805" s="19">
        <f>IF(AND($Q805,OR(IF($G805="3.重度",1,0),IF($G805="4.極重度",1,0)),IF($K805="全時",1,0),IF($L805&gt;=基本工資設定!$B$2,1,0)),1,0)</f>
        <v>0</v>
      </c>
      <c r="S805" s="19">
        <f>IF(AND($Q805,OR(IF($G805="3.重度",1,0),IF($G805="4.極重度",1,0)),IF($K805="全時",1,0),IF(基本工資設定!$B$2&gt;$L805,1,0)),1,0)</f>
        <v>0</v>
      </c>
      <c r="T805" s="19">
        <f>IF(AND($Q805,OR(IF($G805="3.重度",1,0),IF($G805="4.極重度",1,0)),IF($K805="部分工時",1,0),IF($L805&gt;=基本工資設定!$B$2,1,0)),1,0)</f>
        <v>0</v>
      </c>
      <c r="U805" s="19">
        <f>IF(AND($Q805,OR(IF($G805="3.重度",1,0),IF($G805="4.極重度",1,0)),IF($K805="部分工時",1,0),IF(AND(基本工資設定!$B$2&gt;$L805,$L805&gt;=基本工資設定!$B$3),1,0)),1,0)</f>
        <v>0</v>
      </c>
      <c r="V805" s="19">
        <f>IF(AND($Q805,OR(IF($G805="3.重度",1,0),IF($G805="4.極重度",1,0)),IF($K805="部分工時",1,0),IF(基本工資設定!$B$3&gt;$L805,1,0)),1,0)</f>
        <v>0</v>
      </c>
      <c r="W805" s="19">
        <f>IF(AND($Q805,OR(IF($G805="1.輕度",1,0),IF($G805="2.中度",1,0)),IF($K805="全時",1,0),IF($L805&gt;=基本工資設定!$B$2,1,0)),1,0)</f>
        <v>0</v>
      </c>
      <c r="X805" s="19">
        <f>IF(AND($Q805,OR(IF($G805="1.輕度",1,0),IF($G805="2.中度",1,0)),IF($K805="全時",1,0),IF(基本工資設定!$B$2&gt;$L805,1,0)),1,0)</f>
        <v>0</v>
      </c>
      <c r="Y805" s="19">
        <f>IF(AND($Q805,OR(IF($G805="1.輕度",1,0),IF($G805="2.中度",1,0)),IF($K805="部分工時",1,0),IF($L805&gt;=基本工資設定!$B$2,1,0)),1,0)</f>
        <v>0</v>
      </c>
      <c r="Z805" s="19">
        <f>IF(AND($Q805,OR(IF($G805="1.輕度",1,0),IF($G805="2.中度",1,0)),IF($K805="部分工時",1,0),IF(AND(基本工資設定!$B$2&gt;$L805,$L805&gt;=基本工資設定!$B$3),1,0)),1,0)</f>
        <v>0</v>
      </c>
      <c r="AA805" s="19">
        <f>IF(AND($Q805,OR(IF($G805="1.輕度",1,0),IF($G805="2.中度",1,0)),IF($K805="部分工時",1,0),IF(基本工資設定!$B$3&gt;$L805,1,0)),1,0)</f>
        <v>0</v>
      </c>
    </row>
    <row r="806" spans="1:27" ht="14.25">
      <c r="A806" s="19">
        <f t="shared" si="11"/>
        <v>804</v>
      </c>
      <c r="B806" s="8"/>
      <c r="C806" s="8"/>
      <c r="D806" s="9"/>
      <c r="E806" s="8"/>
      <c r="F806" s="8"/>
      <c r="G806" s="8"/>
      <c r="H806" s="9"/>
      <c r="I806" s="9"/>
      <c r="J806" s="9"/>
      <c r="K806" s="8"/>
      <c r="L806" s="10"/>
      <c r="M806" s="19" t="b">
        <f t="shared" si="9"/>
        <v>0</v>
      </c>
      <c r="N806" s="19">
        <f>IF(AND($M806,IF($H806&lt;=DATE(身障定額檢核總表!$F$7,身障定額檢核總表!$F$8,1),1,0)),1,0)</f>
        <v>0</v>
      </c>
      <c r="O806" s="19">
        <f>IF(AND(ISBLANK($I806),$M806),1,IF($E806="1.公保",
IF($I806&gt;DATE(身障定額檢核總表!$F$7,身障定額檢核總表!$F$8,1),1,0),
IF($I806&gt;=DATE(身障定額檢核總表!$F$7,身障定額檢核總表!$F$8,1),1,0)))</f>
        <v>0</v>
      </c>
      <c r="P806" s="19">
        <f>IF(AND($M806,IF($J806&lt;=DATE(身障定額檢核總表!$F$7,身障定額檢核總表!$F$8,1),1,0)),1,0)</f>
        <v>0</v>
      </c>
      <c r="Q806" s="19">
        <f t="shared" si="10"/>
        <v>0</v>
      </c>
      <c r="R806" s="19">
        <f>IF(AND($Q806,OR(IF($G806="3.重度",1,0),IF($G806="4.極重度",1,0)),IF($K806="全時",1,0),IF($L806&gt;=基本工資設定!$B$2,1,0)),1,0)</f>
        <v>0</v>
      </c>
      <c r="S806" s="19">
        <f>IF(AND($Q806,OR(IF($G806="3.重度",1,0),IF($G806="4.極重度",1,0)),IF($K806="全時",1,0),IF(基本工資設定!$B$2&gt;$L806,1,0)),1,0)</f>
        <v>0</v>
      </c>
      <c r="T806" s="19">
        <f>IF(AND($Q806,OR(IF($G806="3.重度",1,0),IF($G806="4.極重度",1,0)),IF($K806="部分工時",1,0),IF($L806&gt;=基本工資設定!$B$2,1,0)),1,0)</f>
        <v>0</v>
      </c>
      <c r="U806" s="19">
        <f>IF(AND($Q806,OR(IF($G806="3.重度",1,0),IF($G806="4.極重度",1,0)),IF($K806="部分工時",1,0),IF(AND(基本工資設定!$B$2&gt;$L806,$L806&gt;=基本工資設定!$B$3),1,0)),1,0)</f>
        <v>0</v>
      </c>
      <c r="V806" s="19">
        <f>IF(AND($Q806,OR(IF($G806="3.重度",1,0),IF($G806="4.極重度",1,0)),IF($K806="部分工時",1,0),IF(基本工資設定!$B$3&gt;$L806,1,0)),1,0)</f>
        <v>0</v>
      </c>
      <c r="W806" s="19">
        <f>IF(AND($Q806,OR(IF($G806="1.輕度",1,0),IF($G806="2.中度",1,0)),IF($K806="全時",1,0),IF($L806&gt;=基本工資設定!$B$2,1,0)),1,0)</f>
        <v>0</v>
      </c>
      <c r="X806" s="19">
        <f>IF(AND($Q806,OR(IF($G806="1.輕度",1,0),IF($G806="2.中度",1,0)),IF($K806="全時",1,0),IF(基本工資設定!$B$2&gt;$L806,1,0)),1,0)</f>
        <v>0</v>
      </c>
      <c r="Y806" s="19">
        <f>IF(AND($Q806,OR(IF($G806="1.輕度",1,0),IF($G806="2.中度",1,0)),IF($K806="部分工時",1,0),IF($L806&gt;=基本工資設定!$B$2,1,0)),1,0)</f>
        <v>0</v>
      </c>
      <c r="Z806" s="19">
        <f>IF(AND($Q806,OR(IF($G806="1.輕度",1,0),IF($G806="2.中度",1,0)),IF($K806="部分工時",1,0),IF(AND(基本工資設定!$B$2&gt;$L806,$L806&gt;=基本工資設定!$B$3),1,0)),1,0)</f>
        <v>0</v>
      </c>
      <c r="AA806" s="19">
        <f>IF(AND($Q806,OR(IF($G806="1.輕度",1,0),IF($G806="2.中度",1,0)),IF($K806="部分工時",1,0),IF(基本工資設定!$B$3&gt;$L806,1,0)),1,0)</f>
        <v>0</v>
      </c>
    </row>
    <row r="807" spans="1:27" ht="14.25">
      <c r="A807" s="19">
        <f t="shared" si="11"/>
        <v>805</v>
      </c>
      <c r="B807" s="8"/>
      <c r="C807" s="8"/>
      <c r="D807" s="9"/>
      <c r="E807" s="8"/>
      <c r="F807" s="8"/>
      <c r="G807" s="8"/>
      <c r="H807" s="9"/>
      <c r="I807" s="9"/>
      <c r="J807" s="9"/>
      <c r="K807" s="8"/>
      <c r="L807" s="10"/>
      <c r="M807" s="19" t="b">
        <f t="shared" si="9"/>
        <v>0</v>
      </c>
      <c r="N807" s="19">
        <f>IF(AND($M807,IF($H807&lt;=DATE(身障定額檢核總表!$F$7,身障定額檢核總表!$F$8,1),1,0)),1,0)</f>
        <v>0</v>
      </c>
      <c r="O807" s="19">
        <f>IF(AND(ISBLANK($I807),$M807),1,IF($E807="1.公保",
IF($I807&gt;DATE(身障定額檢核總表!$F$7,身障定額檢核總表!$F$8,1),1,0),
IF($I807&gt;=DATE(身障定額檢核總表!$F$7,身障定額檢核總表!$F$8,1),1,0)))</f>
        <v>0</v>
      </c>
      <c r="P807" s="19">
        <f>IF(AND($M807,IF($J807&lt;=DATE(身障定額檢核總表!$F$7,身障定額檢核總表!$F$8,1),1,0)),1,0)</f>
        <v>0</v>
      </c>
      <c r="Q807" s="19">
        <f t="shared" si="10"/>
        <v>0</v>
      </c>
      <c r="R807" s="19">
        <f>IF(AND($Q807,OR(IF($G807="3.重度",1,0),IF($G807="4.極重度",1,0)),IF($K807="全時",1,0),IF($L807&gt;=基本工資設定!$B$2,1,0)),1,0)</f>
        <v>0</v>
      </c>
      <c r="S807" s="19">
        <f>IF(AND($Q807,OR(IF($G807="3.重度",1,0),IF($G807="4.極重度",1,0)),IF($K807="全時",1,0),IF(基本工資設定!$B$2&gt;$L807,1,0)),1,0)</f>
        <v>0</v>
      </c>
      <c r="T807" s="19">
        <f>IF(AND($Q807,OR(IF($G807="3.重度",1,0),IF($G807="4.極重度",1,0)),IF($K807="部分工時",1,0),IF($L807&gt;=基本工資設定!$B$2,1,0)),1,0)</f>
        <v>0</v>
      </c>
      <c r="U807" s="19">
        <f>IF(AND($Q807,OR(IF($G807="3.重度",1,0),IF($G807="4.極重度",1,0)),IF($K807="部分工時",1,0),IF(AND(基本工資設定!$B$2&gt;$L807,$L807&gt;=基本工資設定!$B$3),1,0)),1,0)</f>
        <v>0</v>
      </c>
      <c r="V807" s="19">
        <f>IF(AND($Q807,OR(IF($G807="3.重度",1,0),IF($G807="4.極重度",1,0)),IF($K807="部分工時",1,0),IF(基本工資設定!$B$3&gt;$L807,1,0)),1,0)</f>
        <v>0</v>
      </c>
      <c r="W807" s="19">
        <f>IF(AND($Q807,OR(IF($G807="1.輕度",1,0),IF($G807="2.中度",1,0)),IF($K807="全時",1,0),IF($L807&gt;=基本工資設定!$B$2,1,0)),1,0)</f>
        <v>0</v>
      </c>
      <c r="X807" s="19">
        <f>IF(AND($Q807,OR(IF($G807="1.輕度",1,0),IF($G807="2.中度",1,0)),IF($K807="全時",1,0),IF(基本工資設定!$B$2&gt;$L807,1,0)),1,0)</f>
        <v>0</v>
      </c>
      <c r="Y807" s="19">
        <f>IF(AND($Q807,OR(IF($G807="1.輕度",1,0),IF($G807="2.中度",1,0)),IF($K807="部分工時",1,0),IF($L807&gt;=基本工資設定!$B$2,1,0)),1,0)</f>
        <v>0</v>
      </c>
      <c r="Z807" s="19">
        <f>IF(AND($Q807,OR(IF($G807="1.輕度",1,0),IF($G807="2.中度",1,0)),IF($K807="部分工時",1,0),IF(AND(基本工資設定!$B$2&gt;$L807,$L807&gt;=基本工資設定!$B$3),1,0)),1,0)</f>
        <v>0</v>
      </c>
      <c r="AA807" s="19">
        <f>IF(AND($Q807,OR(IF($G807="1.輕度",1,0),IF($G807="2.中度",1,0)),IF($K807="部分工時",1,0),IF(基本工資設定!$B$3&gt;$L807,1,0)),1,0)</f>
        <v>0</v>
      </c>
    </row>
    <row r="808" spans="1:27" ht="14.25">
      <c r="A808" s="19">
        <f t="shared" si="11"/>
        <v>806</v>
      </c>
      <c r="B808" s="8"/>
      <c r="C808" s="8"/>
      <c r="D808" s="9"/>
      <c r="E808" s="8"/>
      <c r="F808" s="8"/>
      <c r="G808" s="8"/>
      <c r="H808" s="9"/>
      <c r="I808" s="9"/>
      <c r="J808" s="9"/>
      <c r="K808" s="8"/>
      <c r="L808" s="10"/>
      <c r="M808" s="19" t="b">
        <f t="shared" si="9"/>
        <v>0</v>
      </c>
      <c r="N808" s="19">
        <f>IF(AND($M808,IF($H808&lt;=DATE(身障定額檢核總表!$F$7,身障定額檢核總表!$F$8,1),1,0)),1,0)</f>
        <v>0</v>
      </c>
      <c r="O808" s="19">
        <f>IF(AND(ISBLANK($I808),$M808),1,IF($E808="1.公保",
IF($I808&gt;DATE(身障定額檢核總表!$F$7,身障定額檢核總表!$F$8,1),1,0),
IF($I808&gt;=DATE(身障定額檢核總表!$F$7,身障定額檢核總表!$F$8,1),1,0)))</f>
        <v>0</v>
      </c>
      <c r="P808" s="19">
        <f>IF(AND($M808,IF($J808&lt;=DATE(身障定額檢核總表!$F$7,身障定額檢核總表!$F$8,1),1,0)),1,0)</f>
        <v>0</v>
      </c>
      <c r="Q808" s="19">
        <f t="shared" si="10"/>
        <v>0</v>
      </c>
      <c r="R808" s="19">
        <f>IF(AND($Q808,OR(IF($G808="3.重度",1,0),IF($G808="4.極重度",1,0)),IF($K808="全時",1,0),IF($L808&gt;=基本工資設定!$B$2,1,0)),1,0)</f>
        <v>0</v>
      </c>
      <c r="S808" s="19">
        <f>IF(AND($Q808,OR(IF($G808="3.重度",1,0),IF($G808="4.極重度",1,0)),IF($K808="全時",1,0),IF(基本工資設定!$B$2&gt;$L808,1,0)),1,0)</f>
        <v>0</v>
      </c>
      <c r="T808" s="19">
        <f>IF(AND($Q808,OR(IF($G808="3.重度",1,0),IF($G808="4.極重度",1,0)),IF($K808="部分工時",1,0),IF($L808&gt;=基本工資設定!$B$2,1,0)),1,0)</f>
        <v>0</v>
      </c>
      <c r="U808" s="19">
        <f>IF(AND($Q808,OR(IF($G808="3.重度",1,0),IF($G808="4.極重度",1,0)),IF($K808="部分工時",1,0),IF(AND(基本工資設定!$B$2&gt;$L808,$L808&gt;=基本工資設定!$B$3),1,0)),1,0)</f>
        <v>0</v>
      </c>
      <c r="V808" s="19">
        <f>IF(AND($Q808,OR(IF($G808="3.重度",1,0),IF($G808="4.極重度",1,0)),IF($K808="部分工時",1,0),IF(基本工資設定!$B$3&gt;$L808,1,0)),1,0)</f>
        <v>0</v>
      </c>
      <c r="W808" s="19">
        <f>IF(AND($Q808,OR(IF($G808="1.輕度",1,0),IF($G808="2.中度",1,0)),IF($K808="全時",1,0),IF($L808&gt;=基本工資設定!$B$2,1,0)),1,0)</f>
        <v>0</v>
      </c>
      <c r="X808" s="19">
        <f>IF(AND($Q808,OR(IF($G808="1.輕度",1,0),IF($G808="2.中度",1,0)),IF($K808="全時",1,0),IF(基本工資設定!$B$2&gt;$L808,1,0)),1,0)</f>
        <v>0</v>
      </c>
      <c r="Y808" s="19">
        <f>IF(AND($Q808,OR(IF($G808="1.輕度",1,0),IF($G808="2.中度",1,0)),IF($K808="部分工時",1,0),IF($L808&gt;=基本工資設定!$B$2,1,0)),1,0)</f>
        <v>0</v>
      </c>
      <c r="Z808" s="19">
        <f>IF(AND($Q808,OR(IF($G808="1.輕度",1,0),IF($G808="2.中度",1,0)),IF($K808="部分工時",1,0),IF(AND(基本工資設定!$B$2&gt;$L808,$L808&gt;=基本工資設定!$B$3),1,0)),1,0)</f>
        <v>0</v>
      </c>
      <c r="AA808" s="19">
        <f>IF(AND($Q808,OR(IF($G808="1.輕度",1,0),IF($G808="2.中度",1,0)),IF($K808="部分工時",1,0),IF(基本工資設定!$B$3&gt;$L808,1,0)),1,0)</f>
        <v>0</v>
      </c>
    </row>
    <row r="809" spans="1:27" ht="14.25">
      <c r="A809" s="19">
        <f t="shared" si="11"/>
        <v>807</v>
      </c>
      <c r="B809" s="8"/>
      <c r="C809" s="8"/>
      <c r="D809" s="9"/>
      <c r="E809" s="8"/>
      <c r="F809" s="8"/>
      <c r="G809" s="8"/>
      <c r="H809" s="9"/>
      <c r="I809" s="9"/>
      <c r="J809" s="9"/>
      <c r="K809" s="8"/>
      <c r="L809" s="10"/>
      <c r="M809" s="19" t="b">
        <f t="shared" si="9"/>
        <v>0</v>
      </c>
      <c r="N809" s="19">
        <f>IF(AND($M809,IF($H809&lt;=DATE(身障定額檢核總表!$F$7,身障定額檢核總表!$F$8,1),1,0)),1,0)</f>
        <v>0</v>
      </c>
      <c r="O809" s="19">
        <f>IF(AND(ISBLANK($I809),$M809),1,IF($E809="1.公保",
IF($I809&gt;DATE(身障定額檢核總表!$F$7,身障定額檢核總表!$F$8,1),1,0),
IF($I809&gt;=DATE(身障定額檢核總表!$F$7,身障定額檢核總表!$F$8,1),1,0)))</f>
        <v>0</v>
      </c>
      <c r="P809" s="19">
        <f>IF(AND($M809,IF($J809&lt;=DATE(身障定額檢核總表!$F$7,身障定額檢核總表!$F$8,1),1,0)),1,0)</f>
        <v>0</v>
      </c>
      <c r="Q809" s="19">
        <f t="shared" si="10"/>
        <v>0</v>
      </c>
      <c r="R809" s="19">
        <f>IF(AND($Q809,OR(IF($G809="3.重度",1,0),IF($G809="4.極重度",1,0)),IF($K809="全時",1,0),IF($L809&gt;=基本工資設定!$B$2,1,0)),1,0)</f>
        <v>0</v>
      </c>
      <c r="S809" s="19">
        <f>IF(AND($Q809,OR(IF($G809="3.重度",1,0),IF($G809="4.極重度",1,0)),IF($K809="全時",1,0),IF(基本工資設定!$B$2&gt;$L809,1,0)),1,0)</f>
        <v>0</v>
      </c>
      <c r="T809" s="19">
        <f>IF(AND($Q809,OR(IF($G809="3.重度",1,0),IF($G809="4.極重度",1,0)),IF($K809="部分工時",1,0),IF($L809&gt;=基本工資設定!$B$2,1,0)),1,0)</f>
        <v>0</v>
      </c>
      <c r="U809" s="19">
        <f>IF(AND($Q809,OR(IF($G809="3.重度",1,0),IF($G809="4.極重度",1,0)),IF($K809="部分工時",1,0),IF(AND(基本工資設定!$B$2&gt;$L809,$L809&gt;=基本工資設定!$B$3),1,0)),1,0)</f>
        <v>0</v>
      </c>
      <c r="V809" s="19">
        <f>IF(AND($Q809,OR(IF($G809="3.重度",1,0),IF($G809="4.極重度",1,0)),IF($K809="部分工時",1,0),IF(基本工資設定!$B$3&gt;$L809,1,0)),1,0)</f>
        <v>0</v>
      </c>
      <c r="W809" s="19">
        <f>IF(AND($Q809,OR(IF($G809="1.輕度",1,0),IF($G809="2.中度",1,0)),IF($K809="全時",1,0),IF($L809&gt;=基本工資設定!$B$2,1,0)),1,0)</f>
        <v>0</v>
      </c>
      <c r="X809" s="19">
        <f>IF(AND($Q809,OR(IF($G809="1.輕度",1,0),IF($G809="2.中度",1,0)),IF($K809="全時",1,0),IF(基本工資設定!$B$2&gt;$L809,1,0)),1,0)</f>
        <v>0</v>
      </c>
      <c r="Y809" s="19">
        <f>IF(AND($Q809,OR(IF($G809="1.輕度",1,0),IF($G809="2.中度",1,0)),IF($K809="部分工時",1,0),IF($L809&gt;=基本工資設定!$B$2,1,0)),1,0)</f>
        <v>0</v>
      </c>
      <c r="Z809" s="19">
        <f>IF(AND($Q809,OR(IF($G809="1.輕度",1,0),IF($G809="2.中度",1,0)),IF($K809="部分工時",1,0),IF(AND(基本工資設定!$B$2&gt;$L809,$L809&gt;=基本工資設定!$B$3),1,0)),1,0)</f>
        <v>0</v>
      </c>
      <c r="AA809" s="19">
        <f>IF(AND($Q809,OR(IF($G809="1.輕度",1,0),IF($G809="2.中度",1,0)),IF($K809="部分工時",1,0),IF(基本工資設定!$B$3&gt;$L809,1,0)),1,0)</f>
        <v>0</v>
      </c>
    </row>
    <row r="810" spans="1:27" ht="14.25">
      <c r="A810" s="19">
        <f t="shared" si="11"/>
        <v>808</v>
      </c>
      <c r="B810" s="8"/>
      <c r="C810" s="8"/>
      <c r="D810" s="9"/>
      <c r="E810" s="8"/>
      <c r="F810" s="8"/>
      <c r="G810" s="8"/>
      <c r="H810" s="9"/>
      <c r="I810" s="9"/>
      <c r="J810" s="9"/>
      <c r="K810" s="8"/>
      <c r="L810" s="10"/>
      <c r="M810" s="19" t="b">
        <f t="shared" si="9"/>
        <v>0</v>
      </c>
      <c r="N810" s="19">
        <f>IF(AND($M810,IF($H810&lt;=DATE(身障定額檢核總表!$F$7,身障定額檢核總表!$F$8,1),1,0)),1,0)</f>
        <v>0</v>
      </c>
      <c r="O810" s="19">
        <f>IF(AND(ISBLANK($I810),$M810),1,IF($E810="1.公保",
IF($I810&gt;DATE(身障定額檢核總表!$F$7,身障定額檢核總表!$F$8,1),1,0),
IF($I810&gt;=DATE(身障定額檢核總表!$F$7,身障定額檢核總表!$F$8,1),1,0)))</f>
        <v>0</v>
      </c>
      <c r="P810" s="19">
        <f>IF(AND($M810,IF($J810&lt;=DATE(身障定額檢核總表!$F$7,身障定額檢核總表!$F$8,1),1,0)),1,0)</f>
        <v>0</v>
      </c>
      <c r="Q810" s="19">
        <f t="shared" si="10"/>
        <v>0</v>
      </c>
      <c r="R810" s="19">
        <f>IF(AND($Q810,OR(IF($G810="3.重度",1,0),IF($G810="4.極重度",1,0)),IF($K810="全時",1,0),IF($L810&gt;=基本工資設定!$B$2,1,0)),1,0)</f>
        <v>0</v>
      </c>
      <c r="S810" s="19">
        <f>IF(AND($Q810,OR(IF($G810="3.重度",1,0),IF($G810="4.極重度",1,0)),IF($K810="全時",1,0),IF(基本工資設定!$B$2&gt;$L810,1,0)),1,0)</f>
        <v>0</v>
      </c>
      <c r="T810" s="19">
        <f>IF(AND($Q810,OR(IF($G810="3.重度",1,0),IF($G810="4.極重度",1,0)),IF($K810="部分工時",1,0),IF($L810&gt;=基本工資設定!$B$2,1,0)),1,0)</f>
        <v>0</v>
      </c>
      <c r="U810" s="19">
        <f>IF(AND($Q810,OR(IF($G810="3.重度",1,0),IF($G810="4.極重度",1,0)),IF($K810="部分工時",1,0),IF(AND(基本工資設定!$B$2&gt;$L810,$L810&gt;=基本工資設定!$B$3),1,0)),1,0)</f>
        <v>0</v>
      </c>
      <c r="V810" s="19">
        <f>IF(AND($Q810,OR(IF($G810="3.重度",1,0),IF($G810="4.極重度",1,0)),IF($K810="部分工時",1,0),IF(基本工資設定!$B$3&gt;$L810,1,0)),1,0)</f>
        <v>0</v>
      </c>
      <c r="W810" s="19">
        <f>IF(AND($Q810,OR(IF($G810="1.輕度",1,0),IF($G810="2.中度",1,0)),IF($K810="全時",1,0),IF($L810&gt;=基本工資設定!$B$2,1,0)),1,0)</f>
        <v>0</v>
      </c>
      <c r="X810" s="19">
        <f>IF(AND($Q810,OR(IF($G810="1.輕度",1,0),IF($G810="2.中度",1,0)),IF($K810="全時",1,0),IF(基本工資設定!$B$2&gt;$L810,1,0)),1,0)</f>
        <v>0</v>
      </c>
      <c r="Y810" s="19">
        <f>IF(AND($Q810,OR(IF($G810="1.輕度",1,0),IF($G810="2.中度",1,0)),IF($K810="部分工時",1,0),IF($L810&gt;=基本工資設定!$B$2,1,0)),1,0)</f>
        <v>0</v>
      </c>
      <c r="Z810" s="19">
        <f>IF(AND($Q810,OR(IF($G810="1.輕度",1,0),IF($G810="2.中度",1,0)),IF($K810="部分工時",1,0),IF(AND(基本工資設定!$B$2&gt;$L810,$L810&gt;=基本工資設定!$B$3),1,0)),1,0)</f>
        <v>0</v>
      </c>
      <c r="AA810" s="19">
        <f>IF(AND($Q810,OR(IF($G810="1.輕度",1,0),IF($G810="2.中度",1,0)),IF($K810="部分工時",1,0),IF(基本工資設定!$B$3&gt;$L810,1,0)),1,0)</f>
        <v>0</v>
      </c>
    </row>
    <row r="811" spans="1:27" ht="14.25">
      <c r="A811" s="19">
        <f t="shared" si="11"/>
        <v>809</v>
      </c>
      <c r="B811" s="8"/>
      <c r="C811" s="8"/>
      <c r="D811" s="9"/>
      <c r="E811" s="8"/>
      <c r="F811" s="8"/>
      <c r="G811" s="8"/>
      <c r="H811" s="9"/>
      <c r="I811" s="9"/>
      <c r="J811" s="9"/>
      <c r="K811" s="8"/>
      <c r="L811" s="10"/>
      <c r="M811" s="19" t="b">
        <f t="shared" si="9"/>
        <v>0</v>
      </c>
      <c r="N811" s="19">
        <f>IF(AND($M811,IF($H811&lt;=DATE(身障定額檢核總表!$F$7,身障定額檢核總表!$F$8,1),1,0)),1,0)</f>
        <v>0</v>
      </c>
      <c r="O811" s="19">
        <f>IF(AND(ISBLANK($I811),$M811),1,IF($E811="1.公保",
IF($I811&gt;DATE(身障定額檢核總表!$F$7,身障定額檢核總表!$F$8,1),1,0),
IF($I811&gt;=DATE(身障定額檢核總表!$F$7,身障定額檢核總表!$F$8,1),1,0)))</f>
        <v>0</v>
      </c>
      <c r="P811" s="19">
        <f>IF(AND($M811,IF($J811&lt;=DATE(身障定額檢核總表!$F$7,身障定額檢核總表!$F$8,1),1,0)),1,0)</f>
        <v>0</v>
      </c>
      <c r="Q811" s="19">
        <f t="shared" si="10"/>
        <v>0</v>
      </c>
      <c r="R811" s="19">
        <f>IF(AND($Q811,OR(IF($G811="3.重度",1,0),IF($G811="4.極重度",1,0)),IF($K811="全時",1,0),IF($L811&gt;=基本工資設定!$B$2,1,0)),1,0)</f>
        <v>0</v>
      </c>
      <c r="S811" s="19">
        <f>IF(AND($Q811,OR(IF($G811="3.重度",1,0),IF($G811="4.極重度",1,0)),IF($K811="全時",1,0),IF(基本工資設定!$B$2&gt;$L811,1,0)),1,0)</f>
        <v>0</v>
      </c>
      <c r="T811" s="19">
        <f>IF(AND($Q811,OR(IF($G811="3.重度",1,0),IF($G811="4.極重度",1,0)),IF($K811="部分工時",1,0),IF($L811&gt;=基本工資設定!$B$2,1,0)),1,0)</f>
        <v>0</v>
      </c>
      <c r="U811" s="19">
        <f>IF(AND($Q811,OR(IF($G811="3.重度",1,0),IF($G811="4.極重度",1,0)),IF($K811="部分工時",1,0),IF(AND(基本工資設定!$B$2&gt;$L811,$L811&gt;=基本工資設定!$B$3),1,0)),1,0)</f>
        <v>0</v>
      </c>
      <c r="V811" s="19">
        <f>IF(AND($Q811,OR(IF($G811="3.重度",1,0),IF($G811="4.極重度",1,0)),IF($K811="部分工時",1,0),IF(基本工資設定!$B$3&gt;$L811,1,0)),1,0)</f>
        <v>0</v>
      </c>
      <c r="W811" s="19">
        <f>IF(AND($Q811,OR(IF($G811="1.輕度",1,0),IF($G811="2.中度",1,0)),IF($K811="全時",1,0),IF($L811&gt;=基本工資設定!$B$2,1,0)),1,0)</f>
        <v>0</v>
      </c>
      <c r="X811" s="19">
        <f>IF(AND($Q811,OR(IF($G811="1.輕度",1,0),IF($G811="2.中度",1,0)),IF($K811="全時",1,0),IF(基本工資設定!$B$2&gt;$L811,1,0)),1,0)</f>
        <v>0</v>
      </c>
      <c r="Y811" s="19">
        <f>IF(AND($Q811,OR(IF($G811="1.輕度",1,0),IF($G811="2.中度",1,0)),IF($K811="部分工時",1,0),IF($L811&gt;=基本工資設定!$B$2,1,0)),1,0)</f>
        <v>0</v>
      </c>
      <c r="Z811" s="19">
        <f>IF(AND($Q811,OR(IF($G811="1.輕度",1,0),IF($G811="2.中度",1,0)),IF($K811="部分工時",1,0),IF(AND(基本工資設定!$B$2&gt;$L811,$L811&gt;=基本工資設定!$B$3),1,0)),1,0)</f>
        <v>0</v>
      </c>
      <c r="AA811" s="19">
        <f>IF(AND($Q811,OR(IF($G811="1.輕度",1,0),IF($G811="2.中度",1,0)),IF($K811="部分工時",1,0),IF(基本工資設定!$B$3&gt;$L811,1,0)),1,0)</f>
        <v>0</v>
      </c>
    </row>
    <row r="812" spans="1:27" ht="14.25">
      <c r="A812" s="19">
        <f t="shared" si="11"/>
        <v>810</v>
      </c>
      <c r="B812" s="8"/>
      <c r="C812" s="8"/>
      <c r="D812" s="9"/>
      <c r="E812" s="8"/>
      <c r="F812" s="8"/>
      <c r="G812" s="8"/>
      <c r="H812" s="9"/>
      <c r="I812" s="9"/>
      <c r="J812" s="9"/>
      <c r="K812" s="8"/>
      <c r="L812" s="10"/>
      <c r="M812" s="19" t="b">
        <f t="shared" si="9"/>
        <v>0</v>
      </c>
      <c r="N812" s="19">
        <f>IF(AND($M812,IF($H812&lt;=DATE(身障定額檢核總表!$F$7,身障定額檢核總表!$F$8,1),1,0)),1,0)</f>
        <v>0</v>
      </c>
      <c r="O812" s="19">
        <f>IF(AND(ISBLANK($I812),$M812),1,IF($E812="1.公保",
IF($I812&gt;DATE(身障定額檢核總表!$F$7,身障定額檢核總表!$F$8,1),1,0),
IF($I812&gt;=DATE(身障定額檢核總表!$F$7,身障定額檢核總表!$F$8,1),1,0)))</f>
        <v>0</v>
      </c>
      <c r="P812" s="19">
        <f>IF(AND($M812,IF($J812&lt;=DATE(身障定額檢核總表!$F$7,身障定額檢核總表!$F$8,1),1,0)),1,0)</f>
        <v>0</v>
      </c>
      <c r="Q812" s="19">
        <f t="shared" si="10"/>
        <v>0</v>
      </c>
      <c r="R812" s="19">
        <f>IF(AND($Q812,OR(IF($G812="3.重度",1,0),IF($G812="4.極重度",1,0)),IF($K812="全時",1,0),IF($L812&gt;=基本工資設定!$B$2,1,0)),1,0)</f>
        <v>0</v>
      </c>
      <c r="S812" s="19">
        <f>IF(AND($Q812,OR(IF($G812="3.重度",1,0),IF($G812="4.極重度",1,0)),IF($K812="全時",1,0),IF(基本工資設定!$B$2&gt;$L812,1,0)),1,0)</f>
        <v>0</v>
      </c>
      <c r="T812" s="19">
        <f>IF(AND($Q812,OR(IF($G812="3.重度",1,0),IF($G812="4.極重度",1,0)),IF($K812="部分工時",1,0),IF($L812&gt;=基本工資設定!$B$2,1,0)),1,0)</f>
        <v>0</v>
      </c>
      <c r="U812" s="19">
        <f>IF(AND($Q812,OR(IF($G812="3.重度",1,0),IF($G812="4.極重度",1,0)),IF($K812="部分工時",1,0),IF(AND(基本工資設定!$B$2&gt;$L812,$L812&gt;=基本工資設定!$B$3),1,0)),1,0)</f>
        <v>0</v>
      </c>
      <c r="V812" s="19">
        <f>IF(AND($Q812,OR(IF($G812="3.重度",1,0),IF($G812="4.極重度",1,0)),IF($K812="部分工時",1,0),IF(基本工資設定!$B$3&gt;$L812,1,0)),1,0)</f>
        <v>0</v>
      </c>
      <c r="W812" s="19">
        <f>IF(AND($Q812,OR(IF($G812="1.輕度",1,0),IF($G812="2.中度",1,0)),IF($K812="全時",1,0),IF($L812&gt;=基本工資設定!$B$2,1,0)),1,0)</f>
        <v>0</v>
      </c>
      <c r="X812" s="19">
        <f>IF(AND($Q812,OR(IF($G812="1.輕度",1,0),IF($G812="2.中度",1,0)),IF($K812="全時",1,0),IF(基本工資設定!$B$2&gt;$L812,1,0)),1,0)</f>
        <v>0</v>
      </c>
      <c r="Y812" s="19">
        <f>IF(AND($Q812,OR(IF($G812="1.輕度",1,0),IF($G812="2.中度",1,0)),IF($K812="部分工時",1,0),IF($L812&gt;=基本工資設定!$B$2,1,0)),1,0)</f>
        <v>0</v>
      </c>
      <c r="Z812" s="19">
        <f>IF(AND($Q812,OR(IF($G812="1.輕度",1,0),IF($G812="2.中度",1,0)),IF($K812="部分工時",1,0),IF(AND(基本工資設定!$B$2&gt;$L812,$L812&gt;=基本工資設定!$B$3),1,0)),1,0)</f>
        <v>0</v>
      </c>
      <c r="AA812" s="19">
        <f>IF(AND($Q812,OR(IF($G812="1.輕度",1,0),IF($G812="2.中度",1,0)),IF($K812="部分工時",1,0),IF(基本工資設定!$B$3&gt;$L812,1,0)),1,0)</f>
        <v>0</v>
      </c>
    </row>
    <row r="813" spans="1:27" ht="14.25">
      <c r="A813" s="19">
        <f t="shared" si="11"/>
        <v>811</v>
      </c>
      <c r="B813" s="8"/>
      <c r="C813" s="8"/>
      <c r="D813" s="9"/>
      <c r="E813" s="8"/>
      <c r="F813" s="8"/>
      <c r="G813" s="8"/>
      <c r="H813" s="9"/>
      <c r="I813" s="9"/>
      <c r="J813" s="9"/>
      <c r="K813" s="8"/>
      <c r="L813" s="10"/>
      <c r="M813" s="19" t="b">
        <f t="shared" si="9"/>
        <v>0</v>
      </c>
      <c r="N813" s="19">
        <f>IF(AND($M813,IF($H813&lt;=DATE(身障定額檢核總表!$F$7,身障定額檢核總表!$F$8,1),1,0)),1,0)</f>
        <v>0</v>
      </c>
      <c r="O813" s="19">
        <f>IF(AND(ISBLANK($I813),$M813),1,IF($E813="1.公保",
IF($I813&gt;DATE(身障定額檢核總表!$F$7,身障定額檢核總表!$F$8,1),1,0),
IF($I813&gt;=DATE(身障定額檢核總表!$F$7,身障定額檢核總表!$F$8,1),1,0)))</f>
        <v>0</v>
      </c>
      <c r="P813" s="19">
        <f>IF(AND($M813,IF($J813&lt;=DATE(身障定額檢核總表!$F$7,身障定額檢核總表!$F$8,1),1,0)),1,0)</f>
        <v>0</v>
      </c>
      <c r="Q813" s="19">
        <f t="shared" si="10"/>
        <v>0</v>
      </c>
      <c r="R813" s="19">
        <f>IF(AND($Q813,OR(IF($G813="3.重度",1,0),IF($G813="4.極重度",1,0)),IF($K813="全時",1,0),IF($L813&gt;=基本工資設定!$B$2,1,0)),1,0)</f>
        <v>0</v>
      </c>
      <c r="S813" s="19">
        <f>IF(AND($Q813,OR(IF($G813="3.重度",1,0),IF($G813="4.極重度",1,0)),IF($K813="全時",1,0),IF(基本工資設定!$B$2&gt;$L813,1,0)),1,0)</f>
        <v>0</v>
      </c>
      <c r="T813" s="19">
        <f>IF(AND($Q813,OR(IF($G813="3.重度",1,0),IF($G813="4.極重度",1,0)),IF($K813="部分工時",1,0),IF($L813&gt;=基本工資設定!$B$2,1,0)),1,0)</f>
        <v>0</v>
      </c>
      <c r="U813" s="19">
        <f>IF(AND($Q813,OR(IF($G813="3.重度",1,0),IF($G813="4.極重度",1,0)),IF($K813="部分工時",1,0),IF(AND(基本工資設定!$B$2&gt;$L813,$L813&gt;=基本工資設定!$B$3),1,0)),1,0)</f>
        <v>0</v>
      </c>
      <c r="V813" s="19">
        <f>IF(AND($Q813,OR(IF($G813="3.重度",1,0),IF($G813="4.極重度",1,0)),IF($K813="部分工時",1,0),IF(基本工資設定!$B$3&gt;$L813,1,0)),1,0)</f>
        <v>0</v>
      </c>
      <c r="W813" s="19">
        <f>IF(AND($Q813,OR(IF($G813="1.輕度",1,0),IF($G813="2.中度",1,0)),IF($K813="全時",1,0),IF($L813&gt;=基本工資設定!$B$2,1,0)),1,0)</f>
        <v>0</v>
      </c>
      <c r="X813" s="19">
        <f>IF(AND($Q813,OR(IF($G813="1.輕度",1,0),IF($G813="2.中度",1,0)),IF($K813="全時",1,0),IF(基本工資設定!$B$2&gt;$L813,1,0)),1,0)</f>
        <v>0</v>
      </c>
      <c r="Y813" s="19">
        <f>IF(AND($Q813,OR(IF($G813="1.輕度",1,0),IF($G813="2.中度",1,0)),IF($K813="部分工時",1,0),IF($L813&gt;=基本工資設定!$B$2,1,0)),1,0)</f>
        <v>0</v>
      </c>
      <c r="Z813" s="19">
        <f>IF(AND($Q813,OR(IF($G813="1.輕度",1,0),IF($G813="2.中度",1,0)),IF($K813="部分工時",1,0),IF(AND(基本工資設定!$B$2&gt;$L813,$L813&gt;=基本工資設定!$B$3),1,0)),1,0)</f>
        <v>0</v>
      </c>
      <c r="AA813" s="19">
        <f>IF(AND($Q813,OR(IF($G813="1.輕度",1,0),IF($G813="2.中度",1,0)),IF($K813="部分工時",1,0),IF(基本工資設定!$B$3&gt;$L813,1,0)),1,0)</f>
        <v>0</v>
      </c>
    </row>
    <row r="814" spans="1:27" ht="14.25">
      <c r="A814" s="19">
        <f t="shared" si="11"/>
        <v>812</v>
      </c>
      <c r="B814" s="8"/>
      <c r="C814" s="8"/>
      <c r="D814" s="9"/>
      <c r="E814" s="8"/>
      <c r="F814" s="8"/>
      <c r="G814" s="8"/>
      <c r="H814" s="9"/>
      <c r="I814" s="9"/>
      <c r="J814" s="9"/>
      <c r="K814" s="8"/>
      <c r="L814" s="10"/>
      <c r="M814" s="19" t="b">
        <f t="shared" si="9"/>
        <v>0</v>
      </c>
      <c r="N814" s="19">
        <f>IF(AND($M814,IF($H814&lt;=DATE(身障定額檢核總表!$F$7,身障定額檢核總表!$F$8,1),1,0)),1,0)</f>
        <v>0</v>
      </c>
      <c r="O814" s="19">
        <f>IF(AND(ISBLANK($I814),$M814),1,IF($E814="1.公保",
IF($I814&gt;DATE(身障定額檢核總表!$F$7,身障定額檢核總表!$F$8,1),1,0),
IF($I814&gt;=DATE(身障定額檢核總表!$F$7,身障定額檢核總表!$F$8,1),1,0)))</f>
        <v>0</v>
      </c>
      <c r="P814" s="19">
        <f>IF(AND($M814,IF($J814&lt;=DATE(身障定額檢核總表!$F$7,身障定額檢核總表!$F$8,1),1,0)),1,0)</f>
        <v>0</v>
      </c>
      <c r="Q814" s="19">
        <f t="shared" si="10"/>
        <v>0</v>
      </c>
      <c r="R814" s="19">
        <f>IF(AND($Q814,OR(IF($G814="3.重度",1,0),IF($G814="4.極重度",1,0)),IF($K814="全時",1,0),IF($L814&gt;=基本工資設定!$B$2,1,0)),1,0)</f>
        <v>0</v>
      </c>
      <c r="S814" s="19">
        <f>IF(AND($Q814,OR(IF($G814="3.重度",1,0),IF($G814="4.極重度",1,0)),IF($K814="全時",1,0),IF(基本工資設定!$B$2&gt;$L814,1,0)),1,0)</f>
        <v>0</v>
      </c>
      <c r="T814" s="19">
        <f>IF(AND($Q814,OR(IF($G814="3.重度",1,0),IF($G814="4.極重度",1,0)),IF($K814="部分工時",1,0),IF($L814&gt;=基本工資設定!$B$2,1,0)),1,0)</f>
        <v>0</v>
      </c>
      <c r="U814" s="19">
        <f>IF(AND($Q814,OR(IF($G814="3.重度",1,0),IF($G814="4.極重度",1,0)),IF($K814="部分工時",1,0),IF(AND(基本工資設定!$B$2&gt;$L814,$L814&gt;=基本工資設定!$B$3),1,0)),1,0)</f>
        <v>0</v>
      </c>
      <c r="V814" s="19">
        <f>IF(AND($Q814,OR(IF($G814="3.重度",1,0),IF($G814="4.極重度",1,0)),IF($K814="部分工時",1,0),IF(基本工資設定!$B$3&gt;$L814,1,0)),1,0)</f>
        <v>0</v>
      </c>
      <c r="W814" s="19">
        <f>IF(AND($Q814,OR(IF($G814="1.輕度",1,0),IF($G814="2.中度",1,0)),IF($K814="全時",1,0),IF($L814&gt;=基本工資設定!$B$2,1,0)),1,0)</f>
        <v>0</v>
      </c>
      <c r="X814" s="19">
        <f>IF(AND($Q814,OR(IF($G814="1.輕度",1,0),IF($G814="2.中度",1,0)),IF($K814="全時",1,0),IF(基本工資設定!$B$2&gt;$L814,1,0)),1,0)</f>
        <v>0</v>
      </c>
      <c r="Y814" s="19">
        <f>IF(AND($Q814,OR(IF($G814="1.輕度",1,0),IF($G814="2.中度",1,0)),IF($K814="部分工時",1,0),IF($L814&gt;=基本工資設定!$B$2,1,0)),1,0)</f>
        <v>0</v>
      </c>
      <c r="Z814" s="19">
        <f>IF(AND($Q814,OR(IF($G814="1.輕度",1,0),IF($G814="2.中度",1,0)),IF($K814="部分工時",1,0),IF(AND(基本工資設定!$B$2&gt;$L814,$L814&gt;=基本工資設定!$B$3),1,0)),1,0)</f>
        <v>0</v>
      </c>
      <c r="AA814" s="19">
        <f>IF(AND($Q814,OR(IF($G814="1.輕度",1,0),IF($G814="2.中度",1,0)),IF($K814="部分工時",1,0),IF(基本工資設定!$B$3&gt;$L814,1,0)),1,0)</f>
        <v>0</v>
      </c>
    </row>
    <row r="815" spans="1:27" ht="14.25">
      <c r="A815" s="19">
        <f t="shared" si="11"/>
        <v>813</v>
      </c>
      <c r="B815" s="8"/>
      <c r="C815" s="8"/>
      <c r="D815" s="9"/>
      <c r="E815" s="8"/>
      <c r="F815" s="8"/>
      <c r="G815" s="8"/>
      <c r="H815" s="9"/>
      <c r="I815" s="9"/>
      <c r="J815" s="9"/>
      <c r="K815" s="8"/>
      <c r="L815" s="10"/>
      <c r="M815" s="19" t="b">
        <f t="shared" si="9"/>
        <v>0</v>
      </c>
      <c r="N815" s="19">
        <f>IF(AND($M815,IF($H815&lt;=DATE(身障定額檢核總表!$F$7,身障定額檢核總表!$F$8,1),1,0)),1,0)</f>
        <v>0</v>
      </c>
      <c r="O815" s="19">
        <f>IF(AND(ISBLANK($I815),$M815),1,IF($E815="1.公保",
IF($I815&gt;DATE(身障定額檢核總表!$F$7,身障定額檢核總表!$F$8,1),1,0),
IF($I815&gt;=DATE(身障定額檢核總表!$F$7,身障定額檢核總表!$F$8,1),1,0)))</f>
        <v>0</v>
      </c>
      <c r="P815" s="19">
        <f>IF(AND($M815,IF($J815&lt;=DATE(身障定額檢核總表!$F$7,身障定額檢核總表!$F$8,1),1,0)),1,0)</f>
        <v>0</v>
      </c>
      <c r="Q815" s="19">
        <f t="shared" si="10"/>
        <v>0</v>
      </c>
      <c r="R815" s="19">
        <f>IF(AND($Q815,OR(IF($G815="3.重度",1,0),IF($G815="4.極重度",1,0)),IF($K815="全時",1,0),IF($L815&gt;=基本工資設定!$B$2,1,0)),1,0)</f>
        <v>0</v>
      </c>
      <c r="S815" s="19">
        <f>IF(AND($Q815,OR(IF($G815="3.重度",1,0),IF($G815="4.極重度",1,0)),IF($K815="全時",1,0),IF(基本工資設定!$B$2&gt;$L815,1,0)),1,0)</f>
        <v>0</v>
      </c>
      <c r="T815" s="19">
        <f>IF(AND($Q815,OR(IF($G815="3.重度",1,0),IF($G815="4.極重度",1,0)),IF($K815="部分工時",1,0),IF($L815&gt;=基本工資設定!$B$2,1,0)),1,0)</f>
        <v>0</v>
      </c>
      <c r="U815" s="19">
        <f>IF(AND($Q815,OR(IF($G815="3.重度",1,0),IF($G815="4.極重度",1,0)),IF($K815="部分工時",1,0),IF(AND(基本工資設定!$B$2&gt;$L815,$L815&gt;=基本工資設定!$B$3),1,0)),1,0)</f>
        <v>0</v>
      </c>
      <c r="V815" s="19">
        <f>IF(AND($Q815,OR(IF($G815="3.重度",1,0),IF($G815="4.極重度",1,0)),IF($K815="部分工時",1,0),IF(基本工資設定!$B$3&gt;$L815,1,0)),1,0)</f>
        <v>0</v>
      </c>
      <c r="W815" s="19">
        <f>IF(AND($Q815,OR(IF($G815="1.輕度",1,0),IF($G815="2.中度",1,0)),IF($K815="全時",1,0),IF($L815&gt;=基本工資設定!$B$2,1,0)),1,0)</f>
        <v>0</v>
      </c>
      <c r="X815" s="19">
        <f>IF(AND($Q815,OR(IF($G815="1.輕度",1,0),IF($G815="2.中度",1,0)),IF($K815="全時",1,0),IF(基本工資設定!$B$2&gt;$L815,1,0)),1,0)</f>
        <v>0</v>
      </c>
      <c r="Y815" s="19">
        <f>IF(AND($Q815,OR(IF($G815="1.輕度",1,0),IF($G815="2.中度",1,0)),IF($K815="部分工時",1,0),IF($L815&gt;=基本工資設定!$B$2,1,0)),1,0)</f>
        <v>0</v>
      </c>
      <c r="Z815" s="19">
        <f>IF(AND($Q815,OR(IF($G815="1.輕度",1,0),IF($G815="2.中度",1,0)),IF($K815="部分工時",1,0),IF(AND(基本工資設定!$B$2&gt;$L815,$L815&gt;=基本工資設定!$B$3),1,0)),1,0)</f>
        <v>0</v>
      </c>
      <c r="AA815" s="19">
        <f>IF(AND($Q815,OR(IF($G815="1.輕度",1,0),IF($G815="2.中度",1,0)),IF($K815="部分工時",1,0),IF(基本工資設定!$B$3&gt;$L815,1,0)),1,0)</f>
        <v>0</v>
      </c>
    </row>
    <row r="816" spans="1:27" ht="14.25">
      <c r="A816" s="19">
        <f t="shared" si="11"/>
        <v>814</v>
      </c>
      <c r="B816" s="8"/>
      <c r="C816" s="8"/>
      <c r="D816" s="9"/>
      <c r="E816" s="8"/>
      <c r="F816" s="8"/>
      <c r="G816" s="8"/>
      <c r="H816" s="9"/>
      <c r="I816" s="9"/>
      <c r="J816" s="9"/>
      <c r="K816" s="8"/>
      <c r="L816" s="10"/>
      <c r="M816" s="19" t="b">
        <f t="shared" si="9"/>
        <v>0</v>
      </c>
      <c r="N816" s="19">
        <f>IF(AND($M816,IF($H816&lt;=DATE(身障定額檢核總表!$F$7,身障定額檢核總表!$F$8,1),1,0)),1,0)</f>
        <v>0</v>
      </c>
      <c r="O816" s="19">
        <f>IF(AND(ISBLANK($I816),$M816),1,IF($E816="1.公保",
IF($I816&gt;DATE(身障定額檢核總表!$F$7,身障定額檢核總表!$F$8,1),1,0),
IF($I816&gt;=DATE(身障定額檢核總表!$F$7,身障定額檢核總表!$F$8,1),1,0)))</f>
        <v>0</v>
      </c>
      <c r="P816" s="19">
        <f>IF(AND($M816,IF($J816&lt;=DATE(身障定額檢核總表!$F$7,身障定額檢核總表!$F$8,1),1,0)),1,0)</f>
        <v>0</v>
      </c>
      <c r="Q816" s="19">
        <f t="shared" si="10"/>
        <v>0</v>
      </c>
      <c r="R816" s="19">
        <f>IF(AND($Q816,OR(IF($G816="3.重度",1,0),IF($G816="4.極重度",1,0)),IF($K816="全時",1,0),IF($L816&gt;=基本工資設定!$B$2,1,0)),1,0)</f>
        <v>0</v>
      </c>
      <c r="S816" s="19">
        <f>IF(AND($Q816,OR(IF($G816="3.重度",1,0),IF($G816="4.極重度",1,0)),IF($K816="全時",1,0),IF(基本工資設定!$B$2&gt;$L816,1,0)),1,0)</f>
        <v>0</v>
      </c>
      <c r="T816" s="19">
        <f>IF(AND($Q816,OR(IF($G816="3.重度",1,0),IF($G816="4.極重度",1,0)),IF($K816="部分工時",1,0),IF($L816&gt;=基本工資設定!$B$2,1,0)),1,0)</f>
        <v>0</v>
      </c>
      <c r="U816" s="19">
        <f>IF(AND($Q816,OR(IF($G816="3.重度",1,0),IF($G816="4.極重度",1,0)),IF($K816="部分工時",1,0),IF(AND(基本工資設定!$B$2&gt;$L816,$L816&gt;=基本工資設定!$B$3),1,0)),1,0)</f>
        <v>0</v>
      </c>
      <c r="V816" s="19">
        <f>IF(AND($Q816,OR(IF($G816="3.重度",1,0),IF($G816="4.極重度",1,0)),IF($K816="部分工時",1,0),IF(基本工資設定!$B$3&gt;$L816,1,0)),1,0)</f>
        <v>0</v>
      </c>
      <c r="W816" s="19">
        <f>IF(AND($Q816,OR(IF($G816="1.輕度",1,0),IF($G816="2.中度",1,0)),IF($K816="全時",1,0),IF($L816&gt;=基本工資設定!$B$2,1,0)),1,0)</f>
        <v>0</v>
      </c>
      <c r="X816" s="19">
        <f>IF(AND($Q816,OR(IF($G816="1.輕度",1,0),IF($G816="2.中度",1,0)),IF($K816="全時",1,0),IF(基本工資設定!$B$2&gt;$L816,1,0)),1,0)</f>
        <v>0</v>
      </c>
      <c r="Y816" s="19">
        <f>IF(AND($Q816,OR(IF($G816="1.輕度",1,0),IF($G816="2.中度",1,0)),IF($K816="部分工時",1,0),IF($L816&gt;=基本工資設定!$B$2,1,0)),1,0)</f>
        <v>0</v>
      </c>
      <c r="Z816" s="19">
        <f>IF(AND($Q816,OR(IF($G816="1.輕度",1,0),IF($G816="2.中度",1,0)),IF($K816="部分工時",1,0),IF(AND(基本工資設定!$B$2&gt;$L816,$L816&gt;=基本工資設定!$B$3),1,0)),1,0)</f>
        <v>0</v>
      </c>
      <c r="AA816" s="19">
        <f>IF(AND($Q816,OR(IF($G816="1.輕度",1,0),IF($G816="2.中度",1,0)),IF($K816="部分工時",1,0),IF(基本工資設定!$B$3&gt;$L816,1,0)),1,0)</f>
        <v>0</v>
      </c>
    </row>
    <row r="817" spans="1:27" ht="14.25">
      <c r="A817" s="19">
        <f t="shared" si="11"/>
        <v>815</v>
      </c>
      <c r="B817" s="8"/>
      <c r="C817" s="8"/>
      <c r="D817" s="9"/>
      <c r="E817" s="8"/>
      <c r="F817" s="8"/>
      <c r="G817" s="8"/>
      <c r="H817" s="9"/>
      <c r="I817" s="9"/>
      <c r="J817" s="9"/>
      <c r="K817" s="8"/>
      <c r="L817" s="10"/>
      <c r="M817" s="19" t="b">
        <f t="shared" si="9"/>
        <v>0</v>
      </c>
      <c r="N817" s="19">
        <f>IF(AND($M817,IF($H817&lt;=DATE(身障定額檢核總表!$F$7,身障定額檢核總表!$F$8,1),1,0)),1,0)</f>
        <v>0</v>
      </c>
      <c r="O817" s="19">
        <f>IF(AND(ISBLANK($I817),$M817),1,IF($E817="1.公保",
IF($I817&gt;DATE(身障定額檢核總表!$F$7,身障定額檢核總表!$F$8,1),1,0),
IF($I817&gt;=DATE(身障定額檢核總表!$F$7,身障定額檢核總表!$F$8,1),1,0)))</f>
        <v>0</v>
      </c>
      <c r="P817" s="19">
        <f>IF(AND($M817,IF($J817&lt;=DATE(身障定額檢核總表!$F$7,身障定額檢核總表!$F$8,1),1,0)),1,0)</f>
        <v>0</v>
      </c>
      <c r="Q817" s="19">
        <f t="shared" si="10"/>
        <v>0</v>
      </c>
      <c r="R817" s="19">
        <f>IF(AND($Q817,OR(IF($G817="3.重度",1,0),IF($G817="4.極重度",1,0)),IF($K817="全時",1,0),IF($L817&gt;=基本工資設定!$B$2,1,0)),1,0)</f>
        <v>0</v>
      </c>
      <c r="S817" s="19">
        <f>IF(AND($Q817,OR(IF($G817="3.重度",1,0),IF($G817="4.極重度",1,0)),IF($K817="全時",1,0),IF(基本工資設定!$B$2&gt;$L817,1,0)),1,0)</f>
        <v>0</v>
      </c>
      <c r="T817" s="19">
        <f>IF(AND($Q817,OR(IF($G817="3.重度",1,0),IF($G817="4.極重度",1,0)),IF($K817="部分工時",1,0),IF($L817&gt;=基本工資設定!$B$2,1,0)),1,0)</f>
        <v>0</v>
      </c>
      <c r="U817" s="19">
        <f>IF(AND($Q817,OR(IF($G817="3.重度",1,0),IF($G817="4.極重度",1,0)),IF($K817="部分工時",1,0),IF(AND(基本工資設定!$B$2&gt;$L817,$L817&gt;=基本工資設定!$B$3),1,0)),1,0)</f>
        <v>0</v>
      </c>
      <c r="V817" s="19">
        <f>IF(AND($Q817,OR(IF($G817="3.重度",1,0),IF($G817="4.極重度",1,0)),IF($K817="部分工時",1,0),IF(基本工資設定!$B$3&gt;$L817,1,0)),1,0)</f>
        <v>0</v>
      </c>
      <c r="W817" s="19">
        <f>IF(AND($Q817,OR(IF($G817="1.輕度",1,0),IF($G817="2.中度",1,0)),IF($K817="全時",1,0),IF($L817&gt;=基本工資設定!$B$2,1,0)),1,0)</f>
        <v>0</v>
      </c>
      <c r="X817" s="19">
        <f>IF(AND($Q817,OR(IF($G817="1.輕度",1,0),IF($G817="2.中度",1,0)),IF($K817="全時",1,0),IF(基本工資設定!$B$2&gt;$L817,1,0)),1,0)</f>
        <v>0</v>
      </c>
      <c r="Y817" s="19">
        <f>IF(AND($Q817,OR(IF($G817="1.輕度",1,0),IF($G817="2.中度",1,0)),IF($K817="部分工時",1,0),IF($L817&gt;=基本工資設定!$B$2,1,0)),1,0)</f>
        <v>0</v>
      </c>
      <c r="Z817" s="19">
        <f>IF(AND($Q817,OR(IF($G817="1.輕度",1,0),IF($G817="2.中度",1,0)),IF($K817="部分工時",1,0),IF(AND(基本工資設定!$B$2&gt;$L817,$L817&gt;=基本工資設定!$B$3),1,0)),1,0)</f>
        <v>0</v>
      </c>
      <c r="AA817" s="19">
        <f>IF(AND($Q817,OR(IF($G817="1.輕度",1,0),IF($G817="2.中度",1,0)),IF($K817="部分工時",1,0),IF(基本工資設定!$B$3&gt;$L817,1,0)),1,0)</f>
        <v>0</v>
      </c>
    </row>
    <row r="818" spans="1:27" ht="14.25">
      <c r="A818" s="19">
        <f t="shared" si="11"/>
        <v>816</v>
      </c>
      <c r="B818" s="8"/>
      <c r="C818" s="8"/>
      <c r="D818" s="9"/>
      <c r="E818" s="8"/>
      <c r="F818" s="8"/>
      <c r="G818" s="8"/>
      <c r="H818" s="9"/>
      <c r="I818" s="9"/>
      <c r="J818" s="9"/>
      <c r="K818" s="8"/>
      <c r="L818" s="10"/>
      <c r="M818" s="19" t="b">
        <f t="shared" si="9"/>
        <v>0</v>
      </c>
      <c r="N818" s="19">
        <f>IF(AND($M818,IF($H818&lt;=DATE(身障定額檢核總表!$F$7,身障定額檢核總表!$F$8,1),1,0)),1,0)</f>
        <v>0</v>
      </c>
      <c r="O818" s="19">
        <f>IF(AND(ISBLANK($I818),$M818),1,IF($E818="1.公保",
IF($I818&gt;DATE(身障定額檢核總表!$F$7,身障定額檢核總表!$F$8,1),1,0),
IF($I818&gt;=DATE(身障定額檢核總表!$F$7,身障定額檢核總表!$F$8,1),1,0)))</f>
        <v>0</v>
      </c>
      <c r="P818" s="19">
        <f>IF(AND($M818,IF($J818&lt;=DATE(身障定額檢核總表!$F$7,身障定額檢核總表!$F$8,1),1,0)),1,0)</f>
        <v>0</v>
      </c>
      <c r="Q818" s="19">
        <f t="shared" si="10"/>
        <v>0</v>
      </c>
      <c r="R818" s="19">
        <f>IF(AND($Q818,OR(IF($G818="3.重度",1,0),IF($G818="4.極重度",1,0)),IF($K818="全時",1,0),IF($L818&gt;=基本工資設定!$B$2,1,0)),1,0)</f>
        <v>0</v>
      </c>
      <c r="S818" s="19">
        <f>IF(AND($Q818,OR(IF($G818="3.重度",1,0),IF($G818="4.極重度",1,0)),IF($K818="全時",1,0),IF(基本工資設定!$B$2&gt;$L818,1,0)),1,0)</f>
        <v>0</v>
      </c>
      <c r="T818" s="19">
        <f>IF(AND($Q818,OR(IF($G818="3.重度",1,0),IF($G818="4.極重度",1,0)),IF($K818="部分工時",1,0),IF($L818&gt;=基本工資設定!$B$2,1,0)),1,0)</f>
        <v>0</v>
      </c>
      <c r="U818" s="19">
        <f>IF(AND($Q818,OR(IF($G818="3.重度",1,0),IF($G818="4.極重度",1,0)),IF($K818="部分工時",1,0),IF(AND(基本工資設定!$B$2&gt;$L818,$L818&gt;=基本工資設定!$B$3),1,0)),1,0)</f>
        <v>0</v>
      </c>
      <c r="V818" s="19">
        <f>IF(AND($Q818,OR(IF($G818="3.重度",1,0),IF($G818="4.極重度",1,0)),IF($K818="部分工時",1,0),IF(基本工資設定!$B$3&gt;$L818,1,0)),1,0)</f>
        <v>0</v>
      </c>
      <c r="W818" s="19">
        <f>IF(AND($Q818,OR(IF($G818="1.輕度",1,0),IF($G818="2.中度",1,0)),IF($K818="全時",1,0),IF($L818&gt;=基本工資設定!$B$2,1,0)),1,0)</f>
        <v>0</v>
      </c>
      <c r="X818" s="19">
        <f>IF(AND($Q818,OR(IF($G818="1.輕度",1,0),IF($G818="2.中度",1,0)),IF($K818="全時",1,0),IF(基本工資設定!$B$2&gt;$L818,1,0)),1,0)</f>
        <v>0</v>
      </c>
      <c r="Y818" s="19">
        <f>IF(AND($Q818,OR(IF($G818="1.輕度",1,0),IF($G818="2.中度",1,0)),IF($K818="部分工時",1,0),IF($L818&gt;=基本工資設定!$B$2,1,0)),1,0)</f>
        <v>0</v>
      </c>
      <c r="Z818" s="19">
        <f>IF(AND($Q818,OR(IF($G818="1.輕度",1,0),IF($G818="2.中度",1,0)),IF($K818="部分工時",1,0),IF(AND(基本工資設定!$B$2&gt;$L818,$L818&gt;=基本工資設定!$B$3),1,0)),1,0)</f>
        <v>0</v>
      </c>
      <c r="AA818" s="19">
        <f>IF(AND($Q818,OR(IF($G818="1.輕度",1,0),IF($G818="2.中度",1,0)),IF($K818="部分工時",1,0),IF(基本工資設定!$B$3&gt;$L818,1,0)),1,0)</f>
        <v>0</v>
      </c>
    </row>
    <row r="819" spans="1:27" ht="14.25">
      <c r="A819" s="19">
        <f t="shared" si="11"/>
        <v>817</v>
      </c>
      <c r="B819" s="8"/>
      <c r="C819" s="8"/>
      <c r="D819" s="9"/>
      <c r="E819" s="8"/>
      <c r="F819" s="8"/>
      <c r="G819" s="8"/>
      <c r="H819" s="9"/>
      <c r="I819" s="9"/>
      <c r="J819" s="9"/>
      <c r="K819" s="8"/>
      <c r="L819" s="10"/>
      <c r="M819" s="19" t="b">
        <f t="shared" si="9"/>
        <v>0</v>
      </c>
      <c r="N819" s="19">
        <f>IF(AND($M819,IF($H819&lt;=DATE(身障定額檢核總表!$F$7,身障定額檢核總表!$F$8,1),1,0)),1,0)</f>
        <v>0</v>
      </c>
      <c r="O819" s="19">
        <f>IF(AND(ISBLANK($I819),$M819),1,IF($E819="1.公保",
IF($I819&gt;DATE(身障定額檢核總表!$F$7,身障定額檢核總表!$F$8,1),1,0),
IF($I819&gt;=DATE(身障定額檢核總表!$F$7,身障定額檢核總表!$F$8,1),1,0)))</f>
        <v>0</v>
      </c>
      <c r="P819" s="19">
        <f>IF(AND($M819,IF($J819&lt;=DATE(身障定額檢核總表!$F$7,身障定額檢核總表!$F$8,1),1,0)),1,0)</f>
        <v>0</v>
      </c>
      <c r="Q819" s="19">
        <f t="shared" si="10"/>
        <v>0</v>
      </c>
      <c r="R819" s="19">
        <f>IF(AND($Q819,OR(IF($G819="3.重度",1,0),IF($G819="4.極重度",1,0)),IF($K819="全時",1,0),IF($L819&gt;=基本工資設定!$B$2,1,0)),1,0)</f>
        <v>0</v>
      </c>
      <c r="S819" s="19">
        <f>IF(AND($Q819,OR(IF($G819="3.重度",1,0),IF($G819="4.極重度",1,0)),IF($K819="全時",1,0),IF(基本工資設定!$B$2&gt;$L819,1,0)),1,0)</f>
        <v>0</v>
      </c>
      <c r="T819" s="19">
        <f>IF(AND($Q819,OR(IF($G819="3.重度",1,0),IF($G819="4.極重度",1,0)),IF($K819="部分工時",1,0),IF($L819&gt;=基本工資設定!$B$2,1,0)),1,0)</f>
        <v>0</v>
      </c>
      <c r="U819" s="19">
        <f>IF(AND($Q819,OR(IF($G819="3.重度",1,0),IF($G819="4.極重度",1,0)),IF($K819="部分工時",1,0),IF(AND(基本工資設定!$B$2&gt;$L819,$L819&gt;=基本工資設定!$B$3),1,0)),1,0)</f>
        <v>0</v>
      </c>
      <c r="V819" s="19">
        <f>IF(AND($Q819,OR(IF($G819="3.重度",1,0),IF($G819="4.極重度",1,0)),IF($K819="部分工時",1,0),IF(基本工資設定!$B$3&gt;$L819,1,0)),1,0)</f>
        <v>0</v>
      </c>
      <c r="W819" s="19">
        <f>IF(AND($Q819,OR(IF($G819="1.輕度",1,0),IF($G819="2.中度",1,0)),IF($K819="全時",1,0),IF($L819&gt;=基本工資設定!$B$2,1,0)),1,0)</f>
        <v>0</v>
      </c>
      <c r="X819" s="19">
        <f>IF(AND($Q819,OR(IF($G819="1.輕度",1,0),IF($G819="2.中度",1,0)),IF($K819="全時",1,0),IF(基本工資設定!$B$2&gt;$L819,1,0)),1,0)</f>
        <v>0</v>
      </c>
      <c r="Y819" s="19">
        <f>IF(AND($Q819,OR(IF($G819="1.輕度",1,0),IF($G819="2.中度",1,0)),IF($K819="部分工時",1,0),IF($L819&gt;=基本工資設定!$B$2,1,0)),1,0)</f>
        <v>0</v>
      </c>
      <c r="Z819" s="19">
        <f>IF(AND($Q819,OR(IF($G819="1.輕度",1,0),IF($G819="2.中度",1,0)),IF($K819="部分工時",1,0),IF(AND(基本工資設定!$B$2&gt;$L819,$L819&gt;=基本工資設定!$B$3),1,0)),1,0)</f>
        <v>0</v>
      </c>
      <c r="AA819" s="19">
        <f>IF(AND($Q819,OR(IF($G819="1.輕度",1,0),IF($G819="2.中度",1,0)),IF($K819="部分工時",1,0),IF(基本工資設定!$B$3&gt;$L819,1,0)),1,0)</f>
        <v>0</v>
      </c>
    </row>
    <row r="820" spans="1:27" ht="14.25">
      <c r="A820" s="19">
        <f t="shared" si="11"/>
        <v>818</v>
      </c>
      <c r="B820" s="8"/>
      <c r="C820" s="8"/>
      <c r="D820" s="9"/>
      <c r="E820" s="8"/>
      <c r="F820" s="8"/>
      <c r="G820" s="8"/>
      <c r="H820" s="9"/>
      <c r="I820" s="9"/>
      <c r="J820" s="9"/>
      <c r="K820" s="8"/>
      <c r="L820" s="10"/>
      <c r="M820" s="19" t="b">
        <f t="shared" si="9"/>
        <v>0</v>
      </c>
      <c r="N820" s="19">
        <f>IF(AND($M820,IF($H820&lt;=DATE(身障定額檢核總表!$F$7,身障定額檢核總表!$F$8,1),1,0)),1,0)</f>
        <v>0</v>
      </c>
      <c r="O820" s="19">
        <f>IF(AND(ISBLANK($I820),$M820),1,IF($E820="1.公保",
IF($I820&gt;DATE(身障定額檢核總表!$F$7,身障定額檢核總表!$F$8,1),1,0),
IF($I820&gt;=DATE(身障定額檢核總表!$F$7,身障定額檢核總表!$F$8,1),1,0)))</f>
        <v>0</v>
      </c>
      <c r="P820" s="19">
        <f>IF(AND($M820,IF($J820&lt;=DATE(身障定額檢核總表!$F$7,身障定額檢核總表!$F$8,1),1,0)),1,0)</f>
        <v>0</v>
      </c>
      <c r="Q820" s="19">
        <f t="shared" si="10"/>
        <v>0</v>
      </c>
      <c r="R820" s="19">
        <f>IF(AND($Q820,OR(IF($G820="3.重度",1,0),IF($G820="4.極重度",1,0)),IF($K820="全時",1,0),IF($L820&gt;=基本工資設定!$B$2,1,0)),1,0)</f>
        <v>0</v>
      </c>
      <c r="S820" s="19">
        <f>IF(AND($Q820,OR(IF($G820="3.重度",1,0),IF($G820="4.極重度",1,0)),IF($K820="全時",1,0),IF(基本工資設定!$B$2&gt;$L820,1,0)),1,0)</f>
        <v>0</v>
      </c>
      <c r="T820" s="19">
        <f>IF(AND($Q820,OR(IF($G820="3.重度",1,0),IF($G820="4.極重度",1,0)),IF($K820="部分工時",1,0),IF($L820&gt;=基本工資設定!$B$2,1,0)),1,0)</f>
        <v>0</v>
      </c>
      <c r="U820" s="19">
        <f>IF(AND($Q820,OR(IF($G820="3.重度",1,0),IF($G820="4.極重度",1,0)),IF($K820="部分工時",1,0),IF(AND(基本工資設定!$B$2&gt;$L820,$L820&gt;=基本工資設定!$B$3),1,0)),1,0)</f>
        <v>0</v>
      </c>
      <c r="V820" s="19">
        <f>IF(AND($Q820,OR(IF($G820="3.重度",1,0),IF($G820="4.極重度",1,0)),IF($K820="部分工時",1,0),IF(基本工資設定!$B$3&gt;$L820,1,0)),1,0)</f>
        <v>0</v>
      </c>
      <c r="W820" s="19">
        <f>IF(AND($Q820,OR(IF($G820="1.輕度",1,0),IF($G820="2.中度",1,0)),IF($K820="全時",1,0),IF($L820&gt;=基本工資設定!$B$2,1,0)),1,0)</f>
        <v>0</v>
      </c>
      <c r="X820" s="19">
        <f>IF(AND($Q820,OR(IF($G820="1.輕度",1,0),IF($G820="2.中度",1,0)),IF($K820="全時",1,0),IF(基本工資設定!$B$2&gt;$L820,1,0)),1,0)</f>
        <v>0</v>
      </c>
      <c r="Y820" s="19">
        <f>IF(AND($Q820,OR(IF($G820="1.輕度",1,0),IF($G820="2.中度",1,0)),IF($K820="部分工時",1,0),IF($L820&gt;=基本工資設定!$B$2,1,0)),1,0)</f>
        <v>0</v>
      </c>
      <c r="Z820" s="19">
        <f>IF(AND($Q820,OR(IF($G820="1.輕度",1,0),IF($G820="2.中度",1,0)),IF($K820="部分工時",1,0),IF(AND(基本工資設定!$B$2&gt;$L820,$L820&gt;=基本工資設定!$B$3),1,0)),1,0)</f>
        <v>0</v>
      </c>
      <c r="AA820" s="19">
        <f>IF(AND($Q820,OR(IF($G820="1.輕度",1,0),IF($G820="2.中度",1,0)),IF($K820="部分工時",1,0),IF(基本工資設定!$B$3&gt;$L820,1,0)),1,0)</f>
        <v>0</v>
      </c>
    </row>
    <row r="821" spans="1:27" ht="14.25">
      <c r="A821" s="19">
        <f t="shared" si="11"/>
        <v>819</v>
      </c>
      <c r="B821" s="8"/>
      <c r="C821" s="8"/>
      <c r="D821" s="9"/>
      <c r="E821" s="8"/>
      <c r="F821" s="8"/>
      <c r="G821" s="8"/>
      <c r="H821" s="9"/>
      <c r="I821" s="9"/>
      <c r="J821" s="9"/>
      <c r="K821" s="8"/>
      <c r="L821" s="10"/>
      <c r="M821" s="19" t="b">
        <f t="shared" si="9"/>
        <v>0</v>
      </c>
      <c r="N821" s="19">
        <f>IF(AND($M821,IF($H821&lt;=DATE(身障定額檢核總表!$F$7,身障定額檢核總表!$F$8,1),1,0)),1,0)</f>
        <v>0</v>
      </c>
      <c r="O821" s="19">
        <f>IF(AND(ISBLANK($I821),$M821),1,IF($E821="1.公保",
IF($I821&gt;DATE(身障定額檢核總表!$F$7,身障定額檢核總表!$F$8,1),1,0),
IF($I821&gt;=DATE(身障定額檢核總表!$F$7,身障定額檢核總表!$F$8,1),1,0)))</f>
        <v>0</v>
      </c>
      <c r="P821" s="19">
        <f>IF(AND($M821,IF($J821&lt;=DATE(身障定額檢核總表!$F$7,身障定額檢核總表!$F$8,1),1,0)),1,0)</f>
        <v>0</v>
      </c>
      <c r="Q821" s="19">
        <f t="shared" si="10"/>
        <v>0</v>
      </c>
      <c r="R821" s="19">
        <f>IF(AND($Q821,OR(IF($G821="3.重度",1,0),IF($G821="4.極重度",1,0)),IF($K821="全時",1,0),IF($L821&gt;=基本工資設定!$B$2,1,0)),1,0)</f>
        <v>0</v>
      </c>
      <c r="S821" s="19">
        <f>IF(AND($Q821,OR(IF($G821="3.重度",1,0),IF($G821="4.極重度",1,0)),IF($K821="全時",1,0),IF(基本工資設定!$B$2&gt;$L821,1,0)),1,0)</f>
        <v>0</v>
      </c>
      <c r="T821" s="19">
        <f>IF(AND($Q821,OR(IF($G821="3.重度",1,0),IF($G821="4.極重度",1,0)),IF($K821="部分工時",1,0),IF($L821&gt;=基本工資設定!$B$2,1,0)),1,0)</f>
        <v>0</v>
      </c>
      <c r="U821" s="19">
        <f>IF(AND($Q821,OR(IF($G821="3.重度",1,0),IF($G821="4.極重度",1,0)),IF($K821="部分工時",1,0),IF(AND(基本工資設定!$B$2&gt;$L821,$L821&gt;=基本工資設定!$B$3),1,0)),1,0)</f>
        <v>0</v>
      </c>
      <c r="V821" s="19">
        <f>IF(AND($Q821,OR(IF($G821="3.重度",1,0),IF($G821="4.極重度",1,0)),IF($K821="部分工時",1,0),IF(基本工資設定!$B$3&gt;$L821,1,0)),1,0)</f>
        <v>0</v>
      </c>
      <c r="W821" s="19">
        <f>IF(AND($Q821,OR(IF($G821="1.輕度",1,0),IF($G821="2.中度",1,0)),IF($K821="全時",1,0),IF($L821&gt;=基本工資設定!$B$2,1,0)),1,0)</f>
        <v>0</v>
      </c>
      <c r="X821" s="19">
        <f>IF(AND($Q821,OR(IF($G821="1.輕度",1,0),IF($G821="2.中度",1,0)),IF($K821="全時",1,0),IF(基本工資設定!$B$2&gt;$L821,1,0)),1,0)</f>
        <v>0</v>
      </c>
      <c r="Y821" s="19">
        <f>IF(AND($Q821,OR(IF($G821="1.輕度",1,0),IF($G821="2.中度",1,0)),IF($K821="部分工時",1,0),IF($L821&gt;=基本工資設定!$B$2,1,0)),1,0)</f>
        <v>0</v>
      </c>
      <c r="Z821" s="19">
        <f>IF(AND($Q821,OR(IF($G821="1.輕度",1,0),IF($G821="2.中度",1,0)),IF($K821="部分工時",1,0),IF(AND(基本工資設定!$B$2&gt;$L821,$L821&gt;=基本工資設定!$B$3),1,0)),1,0)</f>
        <v>0</v>
      </c>
      <c r="AA821" s="19">
        <f>IF(AND($Q821,OR(IF($G821="1.輕度",1,0),IF($G821="2.中度",1,0)),IF($K821="部分工時",1,0),IF(基本工資設定!$B$3&gt;$L821,1,0)),1,0)</f>
        <v>0</v>
      </c>
    </row>
    <row r="822" spans="1:27" ht="14.25">
      <c r="A822" s="19">
        <f t="shared" si="11"/>
        <v>820</v>
      </c>
      <c r="B822" s="8"/>
      <c r="C822" s="8"/>
      <c r="D822" s="9"/>
      <c r="E822" s="8"/>
      <c r="F822" s="8"/>
      <c r="G822" s="8"/>
      <c r="H822" s="9"/>
      <c r="I822" s="9"/>
      <c r="J822" s="9"/>
      <c r="K822" s="8"/>
      <c r="L822" s="10"/>
      <c r="M822" s="19" t="b">
        <f t="shared" si="9"/>
        <v>0</v>
      </c>
      <c r="N822" s="19">
        <f>IF(AND($M822,IF($H822&lt;=DATE(身障定額檢核總表!$F$7,身障定額檢核總表!$F$8,1),1,0)),1,0)</f>
        <v>0</v>
      </c>
      <c r="O822" s="19">
        <f>IF(AND(ISBLANK($I822),$M822),1,IF($E822="1.公保",
IF($I822&gt;DATE(身障定額檢核總表!$F$7,身障定額檢核總表!$F$8,1),1,0),
IF($I822&gt;=DATE(身障定額檢核總表!$F$7,身障定額檢核總表!$F$8,1),1,0)))</f>
        <v>0</v>
      </c>
      <c r="P822" s="19">
        <f>IF(AND($M822,IF($J822&lt;=DATE(身障定額檢核總表!$F$7,身障定額檢核總表!$F$8,1),1,0)),1,0)</f>
        <v>0</v>
      </c>
      <c r="Q822" s="19">
        <f t="shared" si="10"/>
        <v>0</v>
      </c>
      <c r="R822" s="19">
        <f>IF(AND($Q822,OR(IF($G822="3.重度",1,0),IF($G822="4.極重度",1,0)),IF($K822="全時",1,0),IF($L822&gt;=基本工資設定!$B$2,1,0)),1,0)</f>
        <v>0</v>
      </c>
      <c r="S822" s="19">
        <f>IF(AND($Q822,OR(IF($G822="3.重度",1,0),IF($G822="4.極重度",1,0)),IF($K822="全時",1,0),IF(基本工資設定!$B$2&gt;$L822,1,0)),1,0)</f>
        <v>0</v>
      </c>
      <c r="T822" s="19">
        <f>IF(AND($Q822,OR(IF($G822="3.重度",1,0),IF($G822="4.極重度",1,0)),IF($K822="部分工時",1,0),IF($L822&gt;=基本工資設定!$B$2,1,0)),1,0)</f>
        <v>0</v>
      </c>
      <c r="U822" s="19">
        <f>IF(AND($Q822,OR(IF($G822="3.重度",1,0),IF($G822="4.極重度",1,0)),IF($K822="部分工時",1,0),IF(AND(基本工資設定!$B$2&gt;$L822,$L822&gt;=基本工資設定!$B$3),1,0)),1,0)</f>
        <v>0</v>
      </c>
      <c r="V822" s="19">
        <f>IF(AND($Q822,OR(IF($G822="3.重度",1,0),IF($G822="4.極重度",1,0)),IF($K822="部分工時",1,0),IF(基本工資設定!$B$3&gt;$L822,1,0)),1,0)</f>
        <v>0</v>
      </c>
      <c r="W822" s="19">
        <f>IF(AND($Q822,OR(IF($G822="1.輕度",1,0),IF($G822="2.中度",1,0)),IF($K822="全時",1,0),IF($L822&gt;=基本工資設定!$B$2,1,0)),1,0)</f>
        <v>0</v>
      </c>
      <c r="X822" s="19">
        <f>IF(AND($Q822,OR(IF($G822="1.輕度",1,0),IF($G822="2.中度",1,0)),IF($K822="全時",1,0),IF(基本工資設定!$B$2&gt;$L822,1,0)),1,0)</f>
        <v>0</v>
      </c>
      <c r="Y822" s="19">
        <f>IF(AND($Q822,OR(IF($G822="1.輕度",1,0),IF($G822="2.中度",1,0)),IF($K822="部分工時",1,0),IF($L822&gt;=基本工資設定!$B$2,1,0)),1,0)</f>
        <v>0</v>
      </c>
      <c r="Z822" s="19">
        <f>IF(AND($Q822,OR(IF($G822="1.輕度",1,0),IF($G822="2.中度",1,0)),IF($K822="部分工時",1,0),IF(AND(基本工資設定!$B$2&gt;$L822,$L822&gt;=基本工資設定!$B$3),1,0)),1,0)</f>
        <v>0</v>
      </c>
      <c r="AA822" s="19">
        <f>IF(AND($Q822,OR(IF($G822="1.輕度",1,0),IF($G822="2.中度",1,0)),IF($K822="部分工時",1,0),IF(基本工資設定!$B$3&gt;$L822,1,0)),1,0)</f>
        <v>0</v>
      </c>
    </row>
    <row r="823" spans="1:27" ht="14.25">
      <c r="A823" s="19">
        <f t="shared" si="11"/>
        <v>821</v>
      </c>
      <c r="B823" s="8"/>
      <c r="C823" s="8"/>
      <c r="D823" s="9"/>
      <c r="E823" s="8"/>
      <c r="F823" s="8"/>
      <c r="G823" s="8"/>
      <c r="H823" s="9"/>
      <c r="I823" s="9"/>
      <c r="J823" s="9"/>
      <c r="K823" s="8"/>
      <c r="L823" s="10"/>
      <c r="M823" s="19" t="b">
        <f t="shared" si="9"/>
        <v>0</v>
      </c>
      <c r="N823" s="19">
        <f>IF(AND($M823,IF($H823&lt;=DATE(身障定額檢核總表!$F$7,身障定額檢核總表!$F$8,1),1,0)),1,0)</f>
        <v>0</v>
      </c>
      <c r="O823" s="19">
        <f>IF(AND(ISBLANK($I823),$M823),1,IF($E823="1.公保",
IF($I823&gt;DATE(身障定額檢核總表!$F$7,身障定額檢核總表!$F$8,1),1,0),
IF($I823&gt;=DATE(身障定額檢核總表!$F$7,身障定額檢核總表!$F$8,1),1,0)))</f>
        <v>0</v>
      </c>
      <c r="P823" s="19">
        <f>IF(AND($M823,IF($J823&lt;=DATE(身障定額檢核總表!$F$7,身障定額檢核總表!$F$8,1),1,0)),1,0)</f>
        <v>0</v>
      </c>
      <c r="Q823" s="19">
        <f t="shared" si="10"/>
        <v>0</v>
      </c>
      <c r="R823" s="19">
        <f>IF(AND($Q823,OR(IF($G823="3.重度",1,0),IF($G823="4.極重度",1,0)),IF($K823="全時",1,0),IF($L823&gt;=基本工資設定!$B$2,1,0)),1,0)</f>
        <v>0</v>
      </c>
      <c r="S823" s="19">
        <f>IF(AND($Q823,OR(IF($G823="3.重度",1,0),IF($G823="4.極重度",1,0)),IF($K823="全時",1,0),IF(基本工資設定!$B$2&gt;$L823,1,0)),1,0)</f>
        <v>0</v>
      </c>
      <c r="T823" s="19">
        <f>IF(AND($Q823,OR(IF($G823="3.重度",1,0),IF($G823="4.極重度",1,0)),IF($K823="部分工時",1,0),IF($L823&gt;=基本工資設定!$B$2,1,0)),1,0)</f>
        <v>0</v>
      </c>
      <c r="U823" s="19">
        <f>IF(AND($Q823,OR(IF($G823="3.重度",1,0),IF($G823="4.極重度",1,0)),IF($K823="部分工時",1,0),IF(AND(基本工資設定!$B$2&gt;$L823,$L823&gt;=基本工資設定!$B$3),1,0)),1,0)</f>
        <v>0</v>
      </c>
      <c r="V823" s="19">
        <f>IF(AND($Q823,OR(IF($G823="3.重度",1,0),IF($G823="4.極重度",1,0)),IF($K823="部分工時",1,0),IF(基本工資設定!$B$3&gt;$L823,1,0)),1,0)</f>
        <v>0</v>
      </c>
      <c r="W823" s="19">
        <f>IF(AND($Q823,OR(IF($G823="1.輕度",1,0),IF($G823="2.中度",1,0)),IF($K823="全時",1,0),IF($L823&gt;=基本工資設定!$B$2,1,0)),1,0)</f>
        <v>0</v>
      </c>
      <c r="X823" s="19">
        <f>IF(AND($Q823,OR(IF($G823="1.輕度",1,0),IF($G823="2.中度",1,0)),IF($K823="全時",1,0),IF(基本工資設定!$B$2&gt;$L823,1,0)),1,0)</f>
        <v>0</v>
      </c>
      <c r="Y823" s="19">
        <f>IF(AND($Q823,OR(IF($G823="1.輕度",1,0),IF($G823="2.中度",1,0)),IF($K823="部分工時",1,0),IF($L823&gt;=基本工資設定!$B$2,1,0)),1,0)</f>
        <v>0</v>
      </c>
      <c r="Z823" s="19">
        <f>IF(AND($Q823,OR(IF($G823="1.輕度",1,0),IF($G823="2.中度",1,0)),IF($K823="部分工時",1,0),IF(AND(基本工資設定!$B$2&gt;$L823,$L823&gt;=基本工資設定!$B$3),1,0)),1,0)</f>
        <v>0</v>
      </c>
      <c r="AA823" s="19">
        <f>IF(AND($Q823,OR(IF($G823="1.輕度",1,0),IF($G823="2.中度",1,0)),IF($K823="部分工時",1,0),IF(基本工資設定!$B$3&gt;$L823,1,0)),1,0)</f>
        <v>0</v>
      </c>
    </row>
    <row r="824" spans="1:27" ht="14.25">
      <c r="A824" s="19">
        <f t="shared" si="11"/>
        <v>822</v>
      </c>
      <c r="B824" s="8"/>
      <c r="C824" s="8"/>
      <c r="D824" s="9"/>
      <c r="E824" s="8"/>
      <c r="F824" s="8"/>
      <c r="G824" s="8"/>
      <c r="H824" s="9"/>
      <c r="I824" s="9"/>
      <c r="J824" s="9"/>
      <c r="K824" s="8"/>
      <c r="L824" s="10"/>
      <c r="M824" s="19" t="b">
        <f t="shared" si="9"/>
        <v>0</v>
      </c>
      <c r="N824" s="19">
        <f>IF(AND($M824,IF($H824&lt;=DATE(身障定額檢核總表!$F$7,身障定額檢核總表!$F$8,1),1,0)),1,0)</f>
        <v>0</v>
      </c>
      <c r="O824" s="19">
        <f>IF(AND(ISBLANK($I824),$M824),1,IF($E824="1.公保",
IF($I824&gt;DATE(身障定額檢核總表!$F$7,身障定額檢核總表!$F$8,1),1,0),
IF($I824&gt;=DATE(身障定額檢核總表!$F$7,身障定額檢核總表!$F$8,1),1,0)))</f>
        <v>0</v>
      </c>
      <c r="P824" s="19">
        <f>IF(AND($M824,IF($J824&lt;=DATE(身障定額檢核總表!$F$7,身障定額檢核總表!$F$8,1),1,0)),1,0)</f>
        <v>0</v>
      </c>
      <c r="Q824" s="19">
        <f t="shared" si="10"/>
        <v>0</v>
      </c>
      <c r="R824" s="19">
        <f>IF(AND($Q824,OR(IF($G824="3.重度",1,0),IF($G824="4.極重度",1,0)),IF($K824="全時",1,0),IF($L824&gt;=基本工資設定!$B$2,1,0)),1,0)</f>
        <v>0</v>
      </c>
      <c r="S824" s="19">
        <f>IF(AND($Q824,OR(IF($G824="3.重度",1,0),IF($G824="4.極重度",1,0)),IF($K824="全時",1,0),IF(基本工資設定!$B$2&gt;$L824,1,0)),1,0)</f>
        <v>0</v>
      </c>
      <c r="T824" s="19">
        <f>IF(AND($Q824,OR(IF($G824="3.重度",1,0),IF($G824="4.極重度",1,0)),IF($K824="部分工時",1,0),IF($L824&gt;=基本工資設定!$B$2,1,0)),1,0)</f>
        <v>0</v>
      </c>
      <c r="U824" s="19">
        <f>IF(AND($Q824,OR(IF($G824="3.重度",1,0),IF($G824="4.極重度",1,0)),IF($K824="部分工時",1,0),IF(AND(基本工資設定!$B$2&gt;$L824,$L824&gt;=基本工資設定!$B$3),1,0)),1,0)</f>
        <v>0</v>
      </c>
      <c r="V824" s="19">
        <f>IF(AND($Q824,OR(IF($G824="3.重度",1,0),IF($G824="4.極重度",1,0)),IF($K824="部分工時",1,0),IF(基本工資設定!$B$3&gt;$L824,1,0)),1,0)</f>
        <v>0</v>
      </c>
      <c r="W824" s="19">
        <f>IF(AND($Q824,OR(IF($G824="1.輕度",1,0),IF($G824="2.中度",1,0)),IF($K824="全時",1,0),IF($L824&gt;=基本工資設定!$B$2,1,0)),1,0)</f>
        <v>0</v>
      </c>
      <c r="X824" s="19">
        <f>IF(AND($Q824,OR(IF($G824="1.輕度",1,0),IF($G824="2.中度",1,0)),IF($K824="全時",1,0),IF(基本工資設定!$B$2&gt;$L824,1,0)),1,0)</f>
        <v>0</v>
      </c>
      <c r="Y824" s="19">
        <f>IF(AND($Q824,OR(IF($G824="1.輕度",1,0),IF($G824="2.中度",1,0)),IF($K824="部分工時",1,0),IF($L824&gt;=基本工資設定!$B$2,1,0)),1,0)</f>
        <v>0</v>
      </c>
      <c r="Z824" s="19">
        <f>IF(AND($Q824,OR(IF($G824="1.輕度",1,0),IF($G824="2.中度",1,0)),IF($K824="部分工時",1,0),IF(AND(基本工資設定!$B$2&gt;$L824,$L824&gt;=基本工資設定!$B$3),1,0)),1,0)</f>
        <v>0</v>
      </c>
      <c r="AA824" s="19">
        <f>IF(AND($Q824,OR(IF($G824="1.輕度",1,0),IF($G824="2.中度",1,0)),IF($K824="部分工時",1,0),IF(基本工資設定!$B$3&gt;$L824,1,0)),1,0)</f>
        <v>0</v>
      </c>
    </row>
    <row r="825" spans="1:27" ht="14.25">
      <c r="A825" s="19">
        <f t="shared" si="11"/>
        <v>823</v>
      </c>
      <c r="B825" s="8"/>
      <c r="C825" s="8"/>
      <c r="D825" s="9"/>
      <c r="E825" s="8"/>
      <c r="F825" s="8"/>
      <c r="G825" s="8"/>
      <c r="H825" s="9"/>
      <c r="I825" s="9"/>
      <c r="J825" s="9"/>
      <c r="K825" s="8"/>
      <c r="L825" s="10"/>
      <c r="M825" s="19" t="b">
        <f t="shared" si="9"/>
        <v>0</v>
      </c>
      <c r="N825" s="19">
        <f>IF(AND($M825,IF($H825&lt;=DATE(身障定額檢核總表!$F$7,身障定額檢核總表!$F$8,1),1,0)),1,0)</f>
        <v>0</v>
      </c>
      <c r="O825" s="19">
        <f>IF(AND(ISBLANK($I825),$M825),1,IF($E825="1.公保",
IF($I825&gt;DATE(身障定額檢核總表!$F$7,身障定額檢核總表!$F$8,1),1,0),
IF($I825&gt;=DATE(身障定額檢核總表!$F$7,身障定額檢核總表!$F$8,1),1,0)))</f>
        <v>0</v>
      </c>
      <c r="P825" s="19">
        <f>IF(AND($M825,IF($J825&lt;=DATE(身障定額檢核總表!$F$7,身障定額檢核總表!$F$8,1),1,0)),1,0)</f>
        <v>0</v>
      </c>
      <c r="Q825" s="19">
        <f t="shared" si="10"/>
        <v>0</v>
      </c>
      <c r="R825" s="19">
        <f>IF(AND($Q825,OR(IF($G825="3.重度",1,0),IF($G825="4.極重度",1,0)),IF($K825="全時",1,0),IF($L825&gt;=基本工資設定!$B$2,1,0)),1,0)</f>
        <v>0</v>
      </c>
      <c r="S825" s="19">
        <f>IF(AND($Q825,OR(IF($G825="3.重度",1,0),IF($G825="4.極重度",1,0)),IF($K825="全時",1,0),IF(基本工資設定!$B$2&gt;$L825,1,0)),1,0)</f>
        <v>0</v>
      </c>
      <c r="T825" s="19">
        <f>IF(AND($Q825,OR(IF($G825="3.重度",1,0),IF($G825="4.極重度",1,0)),IF($K825="部分工時",1,0),IF($L825&gt;=基本工資設定!$B$2,1,0)),1,0)</f>
        <v>0</v>
      </c>
      <c r="U825" s="19">
        <f>IF(AND($Q825,OR(IF($G825="3.重度",1,0),IF($G825="4.極重度",1,0)),IF($K825="部分工時",1,0),IF(AND(基本工資設定!$B$2&gt;$L825,$L825&gt;=基本工資設定!$B$3),1,0)),1,0)</f>
        <v>0</v>
      </c>
      <c r="V825" s="19">
        <f>IF(AND($Q825,OR(IF($G825="3.重度",1,0),IF($G825="4.極重度",1,0)),IF($K825="部分工時",1,0),IF(基本工資設定!$B$3&gt;$L825,1,0)),1,0)</f>
        <v>0</v>
      </c>
      <c r="W825" s="19">
        <f>IF(AND($Q825,OR(IF($G825="1.輕度",1,0),IF($G825="2.中度",1,0)),IF($K825="全時",1,0),IF($L825&gt;=基本工資設定!$B$2,1,0)),1,0)</f>
        <v>0</v>
      </c>
      <c r="X825" s="19">
        <f>IF(AND($Q825,OR(IF($G825="1.輕度",1,0),IF($G825="2.中度",1,0)),IF($K825="全時",1,0),IF(基本工資設定!$B$2&gt;$L825,1,0)),1,0)</f>
        <v>0</v>
      </c>
      <c r="Y825" s="19">
        <f>IF(AND($Q825,OR(IF($G825="1.輕度",1,0),IF($G825="2.中度",1,0)),IF($K825="部分工時",1,0),IF($L825&gt;=基本工資設定!$B$2,1,0)),1,0)</f>
        <v>0</v>
      </c>
      <c r="Z825" s="19">
        <f>IF(AND($Q825,OR(IF($G825="1.輕度",1,0),IF($G825="2.中度",1,0)),IF($K825="部分工時",1,0),IF(AND(基本工資設定!$B$2&gt;$L825,$L825&gt;=基本工資設定!$B$3),1,0)),1,0)</f>
        <v>0</v>
      </c>
      <c r="AA825" s="19">
        <f>IF(AND($Q825,OR(IF($G825="1.輕度",1,0),IF($G825="2.中度",1,0)),IF($K825="部分工時",1,0),IF(基本工資設定!$B$3&gt;$L825,1,0)),1,0)</f>
        <v>0</v>
      </c>
    </row>
    <row r="826" spans="1:27" ht="14.25">
      <c r="A826" s="19">
        <f t="shared" si="11"/>
        <v>824</v>
      </c>
      <c r="B826" s="8"/>
      <c r="C826" s="8"/>
      <c r="D826" s="9"/>
      <c r="E826" s="8"/>
      <c r="F826" s="8"/>
      <c r="G826" s="8"/>
      <c r="H826" s="9"/>
      <c r="I826" s="9"/>
      <c r="J826" s="9"/>
      <c r="K826" s="8"/>
      <c r="L826" s="10"/>
      <c r="M826" s="19" t="b">
        <f t="shared" si="9"/>
        <v>0</v>
      </c>
      <c r="N826" s="19">
        <f>IF(AND($M826,IF($H826&lt;=DATE(身障定額檢核總表!$F$7,身障定額檢核總表!$F$8,1),1,0)),1,0)</f>
        <v>0</v>
      </c>
      <c r="O826" s="19">
        <f>IF(AND(ISBLANK($I826),$M826),1,IF($E826="1.公保",
IF($I826&gt;DATE(身障定額檢核總表!$F$7,身障定額檢核總表!$F$8,1),1,0),
IF($I826&gt;=DATE(身障定額檢核總表!$F$7,身障定額檢核總表!$F$8,1),1,0)))</f>
        <v>0</v>
      </c>
      <c r="P826" s="19">
        <f>IF(AND($M826,IF($J826&lt;=DATE(身障定額檢核總表!$F$7,身障定額檢核總表!$F$8,1),1,0)),1,0)</f>
        <v>0</v>
      </c>
      <c r="Q826" s="19">
        <f t="shared" si="10"/>
        <v>0</v>
      </c>
      <c r="R826" s="19">
        <f>IF(AND($Q826,OR(IF($G826="3.重度",1,0),IF($G826="4.極重度",1,0)),IF($K826="全時",1,0),IF($L826&gt;=基本工資設定!$B$2,1,0)),1,0)</f>
        <v>0</v>
      </c>
      <c r="S826" s="19">
        <f>IF(AND($Q826,OR(IF($G826="3.重度",1,0),IF($G826="4.極重度",1,0)),IF($K826="全時",1,0),IF(基本工資設定!$B$2&gt;$L826,1,0)),1,0)</f>
        <v>0</v>
      </c>
      <c r="T826" s="19">
        <f>IF(AND($Q826,OR(IF($G826="3.重度",1,0),IF($G826="4.極重度",1,0)),IF($K826="部分工時",1,0),IF($L826&gt;=基本工資設定!$B$2,1,0)),1,0)</f>
        <v>0</v>
      </c>
      <c r="U826" s="19">
        <f>IF(AND($Q826,OR(IF($G826="3.重度",1,0),IF($G826="4.極重度",1,0)),IF($K826="部分工時",1,0),IF(AND(基本工資設定!$B$2&gt;$L826,$L826&gt;=基本工資設定!$B$3),1,0)),1,0)</f>
        <v>0</v>
      </c>
      <c r="V826" s="19">
        <f>IF(AND($Q826,OR(IF($G826="3.重度",1,0),IF($G826="4.極重度",1,0)),IF($K826="部分工時",1,0),IF(基本工資設定!$B$3&gt;$L826,1,0)),1,0)</f>
        <v>0</v>
      </c>
      <c r="W826" s="19">
        <f>IF(AND($Q826,OR(IF($G826="1.輕度",1,0),IF($G826="2.中度",1,0)),IF($K826="全時",1,0),IF($L826&gt;=基本工資設定!$B$2,1,0)),1,0)</f>
        <v>0</v>
      </c>
      <c r="X826" s="19">
        <f>IF(AND($Q826,OR(IF($G826="1.輕度",1,0),IF($G826="2.中度",1,0)),IF($K826="全時",1,0),IF(基本工資設定!$B$2&gt;$L826,1,0)),1,0)</f>
        <v>0</v>
      </c>
      <c r="Y826" s="19">
        <f>IF(AND($Q826,OR(IF($G826="1.輕度",1,0),IF($G826="2.中度",1,0)),IF($K826="部分工時",1,0),IF($L826&gt;=基本工資設定!$B$2,1,0)),1,0)</f>
        <v>0</v>
      </c>
      <c r="Z826" s="19">
        <f>IF(AND($Q826,OR(IF($G826="1.輕度",1,0),IF($G826="2.中度",1,0)),IF($K826="部分工時",1,0),IF(AND(基本工資設定!$B$2&gt;$L826,$L826&gt;=基本工資設定!$B$3),1,0)),1,0)</f>
        <v>0</v>
      </c>
      <c r="AA826" s="19">
        <f>IF(AND($Q826,OR(IF($G826="1.輕度",1,0),IF($G826="2.中度",1,0)),IF($K826="部分工時",1,0),IF(基本工資設定!$B$3&gt;$L826,1,0)),1,0)</f>
        <v>0</v>
      </c>
    </row>
    <row r="827" spans="1:27" ht="14.25">
      <c r="A827" s="19">
        <f t="shared" si="11"/>
        <v>825</v>
      </c>
      <c r="B827" s="8"/>
      <c r="C827" s="8"/>
      <c r="D827" s="9"/>
      <c r="E827" s="8"/>
      <c r="F827" s="8"/>
      <c r="G827" s="8"/>
      <c r="H827" s="9"/>
      <c r="I827" s="9"/>
      <c r="J827" s="9"/>
      <c r="K827" s="8"/>
      <c r="L827" s="10"/>
      <c r="M827" s="19" t="b">
        <f t="shared" si="9"/>
        <v>0</v>
      </c>
      <c r="N827" s="19">
        <f>IF(AND($M827,IF($H827&lt;=DATE(身障定額檢核總表!$F$7,身障定額檢核總表!$F$8,1),1,0)),1,0)</f>
        <v>0</v>
      </c>
      <c r="O827" s="19">
        <f>IF(AND(ISBLANK($I827),$M827),1,IF($E827="1.公保",
IF($I827&gt;DATE(身障定額檢核總表!$F$7,身障定額檢核總表!$F$8,1),1,0),
IF($I827&gt;=DATE(身障定額檢核總表!$F$7,身障定額檢核總表!$F$8,1),1,0)))</f>
        <v>0</v>
      </c>
      <c r="P827" s="19">
        <f>IF(AND($M827,IF($J827&lt;=DATE(身障定額檢核總表!$F$7,身障定額檢核總表!$F$8,1),1,0)),1,0)</f>
        <v>0</v>
      </c>
      <c r="Q827" s="19">
        <f t="shared" si="10"/>
        <v>0</v>
      </c>
      <c r="R827" s="19">
        <f>IF(AND($Q827,OR(IF($G827="3.重度",1,0),IF($G827="4.極重度",1,0)),IF($K827="全時",1,0),IF($L827&gt;=基本工資設定!$B$2,1,0)),1,0)</f>
        <v>0</v>
      </c>
      <c r="S827" s="19">
        <f>IF(AND($Q827,OR(IF($G827="3.重度",1,0),IF($G827="4.極重度",1,0)),IF($K827="全時",1,0),IF(基本工資設定!$B$2&gt;$L827,1,0)),1,0)</f>
        <v>0</v>
      </c>
      <c r="T827" s="19">
        <f>IF(AND($Q827,OR(IF($G827="3.重度",1,0),IF($G827="4.極重度",1,0)),IF($K827="部分工時",1,0),IF($L827&gt;=基本工資設定!$B$2,1,0)),1,0)</f>
        <v>0</v>
      </c>
      <c r="U827" s="19">
        <f>IF(AND($Q827,OR(IF($G827="3.重度",1,0),IF($G827="4.極重度",1,0)),IF($K827="部分工時",1,0),IF(AND(基本工資設定!$B$2&gt;$L827,$L827&gt;=基本工資設定!$B$3),1,0)),1,0)</f>
        <v>0</v>
      </c>
      <c r="V827" s="19">
        <f>IF(AND($Q827,OR(IF($G827="3.重度",1,0),IF($G827="4.極重度",1,0)),IF($K827="部分工時",1,0),IF(基本工資設定!$B$3&gt;$L827,1,0)),1,0)</f>
        <v>0</v>
      </c>
      <c r="W827" s="19">
        <f>IF(AND($Q827,OR(IF($G827="1.輕度",1,0),IF($G827="2.中度",1,0)),IF($K827="全時",1,0),IF($L827&gt;=基本工資設定!$B$2,1,0)),1,0)</f>
        <v>0</v>
      </c>
      <c r="X827" s="19">
        <f>IF(AND($Q827,OR(IF($G827="1.輕度",1,0),IF($G827="2.中度",1,0)),IF($K827="全時",1,0),IF(基本工資設定!$B$2&gt;$L827,1,0)),1,0)</f>
        <v>0</v>
      </c>
      <c r="Y827" s="19">
        <f>IF(AND($Q827,OR(IF($G827="1.輕度",1,0),IF($G827="2.中度",1,0)),IF($K827="部分工時",1,0),IF($L827&gt;=基本工資設定!$B$2,1,0)),1,0)</f>
        <v>0</v>
      </c>
      <c r="Z827" s="19">
        <f>IF(AND($Q827,OR(IF($G827="1.輕度",1,0),IF($G827="2.中度",1,0)),IF($K827="部分工時",1,0),IF(AND(基本工資設定!$B$2&gt;$L827,$L827&gt;=基本工資設定!$B$3),1,0)),1,0)</f>
        <v>0</v>
      </c>
      <c r="AA827" s="19">
        <f>IF(AND($Q827,OR(IF($G827="1.輕度",1,0),IF($G827="2.中度",1,0)),IF($K827="部分工時",1,0),IF(基本工資設定!$B$3&gt;$L827,1,0)),1,0)</f>
        <v>0</v>
      </c>
    </row>
    <row r="828" spans="1:27" ht="14.25">
      <c r="A828" s="19">
        <f t="shared" si="11"/>
        <v>826</v>
      </c>
      <c r="B828" s="8"/>
      <c r="C828" s="8"/>
      <c r="D828" s="9"/>
      <c r="E828" s="8"/>
      <c r="F828" s="8"/>
      <c r="G828" s="8"/>
      <c r="H828" s="9"/>
      <c r="I828" s="9"/>
      <c r="J828" s="9"/>
      <c r="K828" s="8"/>
      <c r="L828" s="10"/>
      <c r="M828" s="19" t="b">
        <f t="shared" si="9"/>
        <v>0</v>
      </c>
      <c r="N828" s="19">
        <f>IF(AND($M828,IF($H828&lt;=DATE(身障定額檢核總表!$F$7,身障定額檢核總表!$F$8,1),1,0)),1,0)</f>
        <v>0</v>
      </c>
      <c r="O828" s="19">
        <f>IF(AND(ISBLANK($I828),$M828),1,IF($E828="1.公保",
IF($I828&gt;DATE(身障定額檢核總表!$F$7,身障定額檢核總表!$F$8,1),1,0),
IF($I828&gt;=DATE(身障定額檢核總表!$F$7,身障定額檢核總表!$F$8,1),1,0)))</f>
        <v>0</v>
      </c>
      <c r="P828" s="19">
        <f>IF(AND($M828,IF($J828&lt;=DATE(身障定額檢核總表!$F$7,身障定額檢核總表!$F$8,1),1,0)),1,0)</f>
        <v>0</v>
      </c>
      <c r="Q828" s="19">
        <f t="shared" si="10"/>
        <v>0</v>
      </c>
      <c r="R828" s="19">
        <f>IF(AND($Q828,OR(IF($G828="3.重度",1,0),IF($G828="4.極重度",1,0)),IF($K828="全時",1,0),IF($L828&gt;=基本工資設定!$B$2,1,0)),1,0)</f>
        <v>0</v>
      </c>
      <c r="S828" s="19">
        <f>IF(AND($Q828,OR(IF($G828="3.重度",1,0),IF($G828="4.極重度",1,0)),IF($K828="全時",1,0),IF(基本工資設定!$B$2&gt;$L828,1,0)),1,0)</f>
        <v>0</v>
      </c>
      <c r="T828" s="19">
        <f>IF(AND($Q828,OR(IF($G828="3.重度",1,0),IF($G828="4.極重度",1,0)),IF($K828="部分工時",1,0),IF($L828&gt;=基本工資設定!$B$2,1,0)),1,0)</f>
        <v>0</v>
      </c>
      <c r="U828" s="19">
        <f>IF(AND($Q828,OR(IF($G828="3.重度",1,0),IF($G828="4.極重度",1,0)),IF($K828="部分工時",1,0),IF(AND(基本工資設定!$B$2&gt;$L828,$L828&gt;=基本工資設定!$B$3),1,0)),1,0)</f>
        <v>0</v>
      </c>
      <c r="V828" s="19">
        <f>IF(AND($Q828,OR(IF($G828="3.重度",1,0),IF($G828="4.極重度",1,0)),IF($K828="部分工時",1,0),IF(基本工資設定!$B$3&gt;$L828,1,0)),1,0)</f>
        <v>0</v>
      </c>
      <c r="W828" s="19">
        <f>IF(AND($Q828,OR(IF($G828="1.輕度",1,0),IF($G828="2.中度",1,0)),IF($K828="全時",1,0),IF($L828&gt;=基本工資設定!$B$2,1,0)),1,0)</f>
        <v>0</v>
      </c>
      <c r="X828" s="19">
        <f>IF(AND($Q828,OR(IF($G828="1.輕度",1,0),IF($G828="2.中度",1,0)),IF($K828="全時",1,0),IF(基本工資設定!$B$2&gt;$L828,1,0)),1,0)</f>
        <v>0</v>
      </c>
      <c r="Y828" s="19">
        <f>IF(AND($Q828,OR(IF($G828="1.輕度",1,0),IF($G828="2.中度",1,0)),IF($K828="部分工時",1,0),IF($L828&gt;=基本工資設定!$B$2,1,0)),1,0)</f>
        <v>0</v>
      </c>
      <c r="Z828" s="19">
        <f>IF(AND($Q828,OR(IF($G828="1.輕度",1,0),IF($G828="2.中度",1,0)),IF($K828="部分工時",1,0),IF(AND(基本工資設定!$B$2&gt;$L828,$L828&gt;=基本工資設定!$B$3),1,0)),1,0)</f>
        <v>0</v>
      </c>
      <c r="AA828" s="19">
        <f>IF(AND($Q828,OR(IF($G828="1.輕度",1,0),IF($G828="2.中度",1,0)),IF($K828="部分工時",1,0),IF(基本工資設定!$B$3&gt;$L828,1,0)),1,0)</f>
        <v>0</v>
      </c>
    </row>
    <row r="829" spans="1:27" ht="14.25">
      <c r="A829" s="19">
        <f t="shared" si="11"/>
        <v>827</v>
      </c>
      <c r="B829" s="8"/>
      <c r="C829" s="8"/>
      <c r="D829" s="9"/>
      <c r="E829" s="8"/>
      <c r="F829" s="8"/>
      <c r="G829" s="8"/>
      <c r="H829" s="9"/>
      <c r="I829" s="9"/>
      <c r="J829" s="9"/>
      <c r="K829" s="8"/>
      <c r="L829" s="10"/>
      <c r="M829" s="19" t="b">
        <f t="shared" si="9"/>
        <v>0</v>
      </c>
      <c r="N829" s="19">
        <f>IF(AND($M829,IF($H829&lt;=DATE(身障定額檢核總表!$F$7,身障定額檢核總表!$F$8,1),1,0)),1,0)</f>
        <v>0</v>
      </c>
      <c r="O829" s="19">
        <f>IF(AND(ISBLANK($I829),$M829),1,IF($E829="1.公保",
IF($I829&gt;DATE(身障定額檢核總表!$F$7,身障定額檢核總表!$F$8,1),1,0),
IF($I829&gt;=DATE(身障定額檢核總表!$F$7,身障定額檢核總表!$F$8,1),1,0)))</f>
        <v>0</v>
      </c>
      <c r="P829" s="19">
        <f>IF(AND($M829,IF($J829&lt;=DATE(身障定額檢核總表!$F$7,身障定額檢核總表!$F$8,1),1,0)),1,0)</f>
        <v>0</v>
      </c>
      <c r="Q829" s="19">
        <f t="shared" si="10"/>
        <v>0</v>
      </c>
      <c r="R829" s="19">
        <f>IF(AND($Q829,OR(IF($G829="3.重度",1,0),IF($G829="4.極重度",1,0)),IF($K829="全時",1,0),IF($L829&gt;=基本工資設定!$B$2,1,0)),1,0)</f>
        <v>0</v>
      </c>
      <c r="S829" s="19">
        <f>IF(AND($Q829,OR(IF($G829="3.重度",1,0),IF($G829="4.極重度",1,0)),IF($K829="全時",1,0),IF(基本工資設定!$B$2&gt;$L829,1,0)),1,0)</f>
        <v>0</v>
      </c>
      <c r="T829" s="19">
        <f>IF(AND($Q829,OR(IF($G829="3.重度",1,0),IF($G829="4.極重度",1,0)),IF($K829="部分工時",1,0),IF($L829&gt;=基本工資設定!$B$2,1,0)),1,0)</f>
        <v>0</v>
      </c>
      <c r="U829" s="19">
        <f>IF(AND($Q829,OR(IF($G829="3.重度",1,0),IF($G829="4.極重度",1,0)),IF($K829="部分工時",1,0),IF(AND(基本工資設定!$B$2&gt;$L829,$L829&gt;=基本工資設定!$B$3),1,0)),1,0)</f>
        <v>0</v>
      </c>
      <c r="V829" s="19">
        <f>IF(AND($Q829,OR(IF($G829="3.重度",1,0),IF($G829="4.極重度",1,0)),IF($K829="部分工時",1,0),IF(基本工資設定!$B$3&gt;$L829,1,0)),1,0)</f>
        <v>0</v>
      </c>
      <c r="W829" s="19">
        <f>IF(AND($Q829,OR(IF($G829="1.輕度",1,0),IF($G829="2.中度",1,0)),IF($K829="全時",1,0),IF($L829&gt;=基本工資設定!$B$2,1,0)),1,0)</f>
        <v>0</v>
      </c>
      <c r="X829" s="19">
        <f>IF(AND($Q829,OR(IF($G829="1.輕度",1,0),IF($G829="2.中度",1,0)),IF($K829="全時",1,0),IF(基本工資設定!$B$2&gt;$L829,1,0)),1,0)</f>
        <v>0</v>
      </c>
      <c r="Y829" s="19">
        <f>IF(AND($Q829,OR(IF($G829="1.輕度",1,0),IF($G829="2.中度",1,0)),IF($K829="部分工時",1,0),IF($L829&gt;=基本工資設定!$B$2,1,0)),1,0)</f>
        <v>0</v>
      </c>
      <c r="Z829" s="19">
        <f>IF(AND($Q829,OR(IF($G829="1.輕度",1,0),IF($G829="2.中度",1,0)),IF($K829="部分工時",1,0),IF(AND(基本工資設定!$B$2&gt;$L829,$L829&gt;=基本工資設定!$B$3),1,0)),1,0)</f>
        <v>0</v>
      </c>
      <c r="AA829" s="19">
        <f>IF(AND($Q829,OR(IF($G829="1.輕度",1,0),IF($G829="2.中度",1,0)),IF($K829="部分工時",1,0),IF(基本工資設定!$B$3&gt;$L829,1,0)),1,0)</f>
        <v>0</v>
      </c>
    </row>
    <row r="830" spans="1:27" ht="14.25">
      <c r="A830" s="19">
        <f t="shared" si="11"/>
        <v>828</v>
      </c>
      <c r="B830" s="8"/>
      <c r="C830" s="8"/>
      <c r="D830" s="9"/>
      <c r="E830" s="8"/>
      <c r="F830" s="8"/>
      <c r="G830" s="8"/>
      <c r="H830" s="9"/>
      <c r="I830" s="9"/>
      <c r="J830" s="9"/>
      <c r="K830" s="8"/>
      <c r="L830" s="10"/>
      <c r="M830" s="19" t="b">
        <f t="shared" si="9"/>
        <v>0</v>
      </c>
      <c r="N830" s="19">
        <f>IF(AND($M830,IF($H830&lt;=DATE(身障定額檢核總表!$F$7,身障定額檢核總表!$F$8,1),1,0)),1,0)</f>
        <v>0</v>
      </c>
      <c r="O830" s="19">
        <f>IF(AND(ISBLANK($I830),$M830),1,IF($E830="1.公保",
IF($I830&gt;DATE(身障定額檢核總表!$F$7,身障定額檢核總表!$F$8,1),1,0),
IF($I830&gt;=DATE(身障定額檢核總表!$F$7,身障定額檢核總表!$F$8,1),1,0)))</f>
        <v>0</v>
      </c>
      <c r="P830" s="19">
        <f>IF(AND($M830,IF($J830&lt;=DATE(身障定額檢核總表!$F$7,身障定額檢核總表!$F$8,1),1,0)),1,0)</f>
        <v>0</v>
      </c>
      <c r="Q830" s="19">
        <f t="shared" si="10"/>
        <v>0</v>
      </c>
      <c r="R830" s="19">
        <f>IF(AND($Q830,OR(IF($G830="3.重度",1,0),IF($G830="4.極重度",1,0)),IF($K830="全時",1,0),IF($L830&gt;=基本工資設定!$B$2,1,0)),1,0)</f>
        <v>0</v>
      </c>
      <c r="S830" s="19">
        <f>IF(AND($Q830,OR(IF($G830="3.重度",1,0),IF($G830="4.極重度",1,0)),IF($K830="全時",1,0),IF(基本工資設定!$B$2&gt;$L830,1,0)),1,0)</f>
        <v>0</v>
      </c>
      <c r="T830" s="19">
        <f>IF(AND($Q830,OR(IF($G830="3.重度",1,0),IF($G830="4.極重度",1,0)),IF($K830="部分工時",1,0),IF($L830&gt;=基本工資設定!$B$2,1,0)),1,0)</f>
        <v>0</v>
      </c>
      <c r="U830" s="19">
        <f>IF(AND($Q830,OR(IF($G830="3.重度",1,0),IF($G830="4.極重度",1,0)),IF($K830="部分工時",1,0),IF(AND(基本工資設定!$B$2&gt;$L830,$L830&gt;=基本工資設定!$B$3),1,0)),1,0)</f>
        <v>0</v>
      </c>
      <c r="V830" s="19">
        <f>IF(AND($Q830,OR(IF($G830="3.重度",1,0),IF($G830="4.極重度",1,0)),IF($K830="部分工時",1,0),IF(基本工資設定!$B$3&gt;$L830,1,0)),1,0)</f>
        <v>0</v>
      </c>
      <c r="W830" s="19">
        <f>IF(AND($Q830,OR(IF($G830="1.輕度",1,0),IF($G830="2.中度",1,0)),IF($K830="全時",1,0),IF($L830&gt;=基本工資設定!$B$2,1,0)),1,0)</f>
        <v>0</v>
      </c>
      <c r="X830" s="19">
        <f>IF(AND($Q830,OR(IF($G830="1.輕度",1,0),IF($G830="2.中度",1,0)),IF($K830="全時",1,0),IF(基本工資設定!$B$2&gt;$L830,1,0)),1,0)</f>
        <v>0</v>
      </c>
      <c r="Y830" s="19">
        <f>IF(AND($Q830,OR(IF($G830="1.輕度",1,0),IF($G830="2.中度",1,0)),IF($K830="部分工時",1,0),IF($L830&gt;=基本工資設定!$B$2,1,0)),1,0)</f>
        <v>0</v>
      </c>
      <c r="Z830" s="19">
        <f>IF(AND($Q830,OR(IF($G830="1.輕度",1,0),IF($G830="2.中度",1,0)),IF($K830="部分工時",1,0),IF(AND(基本工資設定!$B$2&gt;$L830,$L830&gt;=基本工資設定!$B$3),1,0)),1,0)</f>
        <v>0</v>
      </c>
      <c r="AA830" s="19">
        <f>IF(AND($Q830,OR(IF($G830="1.輕度",1,0),IF($G830="2.中度",1,0)),IF($K830="部分工時",1,0),IF(基本工資設定!$B$3&gt;$L830,1,0)),1,0)</f>
        <v>0</v>
      </c>
    </row>
    <row r="831" spans="1:27" ht="14.25">
      <c r="A831" s="19">
        <f t="shared" si="11"/>
        <v>829</v>
      </c>
      <c r="B831" s="8"/>
      <c r="C831" s="8"/>
      <c r="D831" s="9"/>
      <c r="E831" s="8"/>
      <c r="F831" s="8"/>
      <c r="G831" s="8"/>
      <c r="H831" s="9"/>
      <c r="I831" s="9"/>
      <c r="J831" s="9"/>
      <c r="K831" s="8"/>
      <c r="L831" s="10"/>
      <c r="M831" s="19" t="b">
        <f t="shared" si="9"/>
        <v>0</v>
      </c>
      <c r="N831" s="19">
        <f>IF(AND($M831,IF($H831&lt;=DATE(身障定額檢核總表!$F$7,身障定額檢核總表!$F$8,1),1,0)),1,0)</f>
        <v>0</v>
      </c>
      <c r="O831" s="19">
        <f>IF(AND(ISBLANK($I831),$M831),1,IF($E831="1.公保",
IF($I831&gt;DATE(身障定額檢核總表!$F$7,身障定額檢核總表!$F$8,1),1,0),
IF($I831&gt;=DATE(身障定額檢核總表!$F$7,身障定額檢核總表!$F$8,1),1,0)))</f>
        <v>0</v>
      </c>
      <c r="P831" s="19">
        <f>IF(AND($M831,IF($J831&lt;=DATE(身障定額檢核總表!$F$7,身障定額檢核總表!$F$8,1),1,0)),1,0)</f>
        <v>0</v>
      </c>
      <c r="Q831" s="19">
        <f t="shared" si="10"/>
        <v>0</v>
      </c>
      <c r="R831" s="19">
        <f>IF(AND($Q831,OR(IF($G831="3.重度",1,0),IF($G831="4.極重度",1,0)),IF($K831="全時",1,0),IF($L831&gt;=基本工資設定!$B$2,1,0)),1,0)</f>
        <v>0</v>
      </c>
      <c r="S831" s="19">
        <f>IF(AND($Q831,OR(IF($G831="3.重度",1,0),IF($G831="4.極重度",1,0)),IF($K831="全時",1,0),IF(基本工資設定!$B$2&gt;$L831,1,0)),1,0)</f>
        <v>0</v>
      </c>
      <c r="T831" s="19">
        <f>IF(AND($Q831,OR(IF($G831="3.重度",1,0),IF($G831="4.極重度",1,0)),IF($K831="部分工時",1,0),IF($L831&gt;=基本工資設定!$B$2,1,0)),1,0)</f>
        <v>0</v>
      </c>
      <c r="U831" s="19">
        <f>IF(AND($Q831,OR(IF($G831="3.重度",1,0),IF($G831="4.極重度",1,0)),IF($K831="部分工時",1,0),IF(AND(基本工資設定!$B$2&gt;$L831,$L831&gt;=基本工資設定!$B$3),1,0)),1,0)</f>
        <v>0</v>
      </c>
      <c r="V831" s="19">
        <f>IF(AND($Q831,OR(IF($G831="3.重度",1,0),IF($G831="4.極重度",1,0)),IF($K831="部分工時",1,0),IF(基本工資設定!$B$3&gt;$L831,1,0)),1,0)</f>
        <v>0</v>
      </c>
      <c r="W831" s="19">
        <f>IF(AND($Q831,OR(IF($G831="1.輕度",1,0),IF($G831="2.中度",1,0)),IF($K831="全時",1,0),IF($L831&gt;=基本工資設定!$B$2,1,0)),1,0)</f>
        <v>0</v>
      </c>
      <c r="X831" s="19">
        <f>IF(AND($Q831,OR(IF($G831="1.輕度",1,0),IF($G831="2.中度",1,0)),IF($K831="全時",1,0),IF(基本工資設定!$B$2&gt;$L831,1,0)),1,0)</f>
        <v>0</v>
      </c>
      <c r="Y831" s="19">
        <f>IF(AND($Q831,OR(IF($G831="1.輕度",1,0),IF($G831="2.中度",1,0)),IF($K831="部分工時",1,0),IF($L831&gt;=基本工資設定!$B$2,1,0)),1,0)</f>
        <v>0</v>
      </c>
      <c r="Z831" s="19">
        <f>IF(AND($Q831,OR(IF($G831="1.輕度",1,0),IF($G831="2.中度",1,0)),IF($K831="部分工時",1,0),IF(AND(基本工資設定!$B$2&gt;$L831,$L831&gt;=基本工資設定!$B$3),1,0)),1,0)</f>
        <v>0</v>
      </c>
      <c r="AA831" s="19">
        <f>IF(AND($Q831,OR(IF($G831="1.輕度",1,0),IF($G831="2.中度",1,0)),IF($K831="部分工時",1,0),IF(基本工資設定!$B$3&gt;$L831,1,0)),1,0)</f>
        <v>0</v>
      </c>
    </row>
    <row r="832" spans="1:27" ht="14.25">
      <c r="A832" s="19">
        <f t="shared" si="11"/>
        <v>830</v>
      </c>
      <c r="B832" s="8"/>
      <c r="C832" s="8"/>
      <c r="D832" s="9"/>
      <c r="E832" s="8"/>
      <c r="F832" s="8"/>
      <c r="G832" s="8"/>
      <c r="H832" s="9"/>
      <c r="I832" s="9"/>
      <c r="J832" s="9"/>
      <c r="K832" s="8"/>
      <c r="L832" s="10"/>
      <c r="M832" s="19" t="b">
        <f t="shared" si="9"/>
        <v>0</v>
      </c>
      <c r="N832" s="19">
        <f>IF(AND($M832,IF($H832&lt;=DATE(身障定額檢核總表!$F$7,身障定額檢核總表!$F$8,1),1,0)),1,0)</f>
        <v>0</v>
      </c>
      <c r="O832" s="19">
        <f>IF(AND(ISBLANK($I832),$M832),1,IF($E832="1.公保",
IF($I832&gt;DATE(身障定額檢核總表!$F$7,身障定額檢核總表!$F$8,1),1,0),
IF($I832&gt;=DATE(身障定額檢核總表!$F$7,身障定額檢核總表!$F$8,1),1,0)))</f>
        <v>0</v>
      </c>
      <c r="P832" s="19">
        <f>IF(AND($M832,IF($J832&lt;=DATE(身障定額檢核總表!$F$7,身障定額檢核總表!$F$8,1),1,0)),1,0)</f>
        <v>0</v>
      </c>
      <c r="Q832" s="19">
        <f t="shared" si="10"/>
        <v>0</v>
      </c>
      <c r="R832" s="19">
        <f>IF(AND($Q832,OR(IF($G832="3.重度",1,0),IF($G832="4.極重度",1,0)),IF($K832="全時",1,0),IF($L832&gt;=基本工資設定!$B$2,1,0)),1,0)</f>
        <v>0</v>
      </c>
      <c r="S832" s="19">
        <f>IF(AND($Q832,OR(IF($G832="3.重度",1,0),IF($G832="4.極重度",1,0)),IF($K832="全時",1,0),IF(基本工資設定!$B$2&gt;$L832,1,0)),1,0)</f>
        <v>0</v>
      </c>
      <c r="T832" s="19">
        <f>IF(AND($Q832,OR(IF($G832="3.重度",1,0),IF($G832="4.極重度",1,0)),IF($K832="部分工時",1,0),IF($L832&gt;=基本工資設定!$B$2,1,0)),1,0)</f>
        <v>0</v>
      </c>
      <c r="U832" s="19">
        <f>IF(AND($Q832,OR(IF($G832="3.重度",1,0),IF($G832="4.極重度",1,0)),IF($K832="部分工時",1,0),IF(AND(基本工資設定!$B$2&gt;$L832,$L832&gt;=基本工資設定!$B$3),1,0)),1,0)</f>
        <v>0</v>
      </c>
      <c r="V832" s="19">
        <f>IF(AND($Q832,OR(IF($G832="3.重度",1,0),IF($G832="4.極重度",1,0)),IF($K832="部分工時",1,0),IF(基本工資設定!$B$3&gt;$L832,1,0)),1,0)</f>
        <v>0</v>
      </c>
      <c r="W832" s="19">
        <f>IF(AND($Q832,OR(IF($G832="1.輕度",1,0),IF($G832="2.中度",1,0)),IF($K832="全時",1,0),IF($L832&gt;=基本工資設定!$B$2,1,0)),1,0)</f>
        <v>0</v>
      </c>
      <c r="X832" s="19">
        <f>IF(AND($Q832,OR(IF($G832="1.輕度",1,0),IF($G832="2.中度",1,0)),IF($K832="全時",1,0),IF(基本工資設定!$B$2&gt;$L832,1,0)),1,0)</f>
        <v>0</v>
      </c>
      <c r="Y832" s="19">
        <f>IF(AND($Q832,OR(IF($G832="1.輕度",1,0),IF($G832="2.中度",1,0)),IF($K832="部分工時",1,0),IF($L832&gt;=基本工資設定!$B$2,1,0)),1,0)</f>
        <v>0</v>
      </c>
      <c r="Z832" s="19">
        <f>IF(AND($Q832,OR(IF($G832="1.輕度",1,0),IF($G832="2.中度",1,0)),IF($K832="部分工時",1,0),IF(AND(基本工資設定!$B$2&gt;$L832,$L832&gt;=基本工資設定!$B$3),1,0)),1,0)</f>
        <v>0</v>
      </c>
      <c r="AA832" s="19">
        <f>IF(AND($Q832,OR(IF($G832="1.輕度",1,0),IF($G832="2.中度",1,0)),IF($K832="部分工時",1,0),IF(基本工資設定!$B$3&gt;$L832,1,0)),1,0)</f>
        <v>0</v>
      </c>
    </row>
    <row r="833" spans="1:27" ht="14.25">
      <c r="A833" s="19">
        <f t="shared" si="11"/>
        <v>831</v>
      </c>
      <c r="B833" s="8"/>
      <c r="C833" s="8"/>
      <c r="D833" s="9"/>
      <c r="E833" s="8"/>
      <c r="F833" s="8"/>
      <c r="G833" s="8"/>
      <c r="H833" s="9"/>
      <c r="I833" s="9"/>
      <c r="J833" s="9"/>
      <c r="K833" s="8"/>
      <c r="L833" s="10"/>
      <c r="M833" s="19" t="b">
        <f t="shared" si="9"/>
        <v>0</v>
      </c>
      <c r="N833" s="19">
        <f>IF(AND($M833,IF($H833&lt;=DATE(身障定額檢核總表!$F$7,身障定額檢核總表!$F$8,1),1,0)),1,0)</f>
        <v>0</v>
      </c>
      <c r="O833" s="19">
        <f>IF(AND(ISBLANK($I833),$M833),1,IF($E833="1.公保",
IF($I833&gt;DATE(身障定額檢核總表!$F$7,身障定額檢核總表!$F$8,1),1,0),
IF($I833&gt;=DATE(身障定額檢核總表!$F$7,身障定額檢核總表!$F$8,1),1,0)))</f>
        <v>0</v>
      </c>
      <c r="P833" s="19">
        <f>IF(AND($M833,IF($J833&lt;=DATE(身障定額檢核總表!$F$7,身障定額檢核總表!$F$8,1),1,0)),1,0)</f>
        <v>0</v>
      </c>
      <c r="Q833" s="19">
        <f t="shared" si="10"/>
        <v>0</v>
      </c>
      <c r="R833" s="19">
        <f>IF(AND($Q833,OR(IF($G833="3.重度",1,0),IF($G833="4.極重度",1,0)),IF($K833="全時",1,0),IF($L833&gt;=基本工資設定!$B$2,1,0)),1,0)</f>
        <v>0</v>
      </c>
      <c r="S833" s="19">
        <f>IF(AND($Q833,OR(IF($G833="3.重度",1,0),IF($G833="4.極重度",1,0)),IF($K833="全時",1,0),IF(基本工資設定!$B$2&gt;$L833,1,0)),1,0)</f>
        <v>0</v>
      </c>
      <c r="T833" s="19">
        <f>IF(AND($Q833,OR(IF($G833="3.重度",1,0),IF($G833="4.極重度",1,0)),IF($K833="部分工時",1,0),IF($L833&gt;=基本工資設定!$B$2,1,0)),1,0)</f>
        <v>0</v>
      </c>
      <c r="U833" s="19">
        <f>IF(AND($Q833,OR(IF($G833="3.重度",1,0),IF($G833="4.極重度",1,0)),IF($K833="部分工時",1,0),IF(AND(基本工資設定!$B$2&gt;$L833,$L833&gt;=基本工資設定!$B$3),1,0)),1,0)</f>
        <v>0</v>
      </c>
      <c r="V833" s="19">
        <f>IF(AND($Q833,OR(IF($G833="3.重度",1,0),IF($G833="4.極重度",1,0)),IF($K833="部分工時",1,0),IF(基本工資設定!$B$3&gt;$L833,1,0)),1,0)</f>
        <v>0</v>
      </c>
      <c r="W833" s="19">
        <f>IF(AND($Q833,OR(IF($G833="1.輕度",1,0),IF($G833="2.中度",1,0)),IF($K833="全時",1,0),IF($L833&gt;=基本工資設定!$B$2,1,0)),1,0)</f>
        <v>0</v>
      </c>
      <c r="X833" s="19">
        <f>IF(AND($Q833,OR(IF($G833="1.輕度",1,0),IF($G833="2.中度",1,0)),IF($K833="全時",1,0),IF(基本工資設定!$B$2&gt;$L833,1,0)),1,0)</f>
        <v>0</v>
      </c>
      <c r="Y833" s="19">
        <f>IF(AND($Q833,OR(IF($G833="1.輕度",1,0),IF($G833="2.中度",1,0)),IF($K833="部分工時",1,0),IF($L833&gt;=基本工資設定!$B$2,1,0)),1,0)</f>
        <v>0</v>
      </c>
      <c r="Z833" s="19">
        <f>IF(AND($Q833,OR(IF($G833="1.輕度",1,0),IF($G833="2.中度",1,0)),IF($K833="部分工時",1,0),IF(AND(基本工資設定!$B$2&gt;$L833,$L833&gt;=基本工資設定!$B$3),1,0)),1,0)</f>
        <v>0</v>
      </c>
      <c r="AA833" s="19">
        <f>IF(AND($Q833,OR(IF($G833="1.輕度",1,0),IF($G833="2.中度",1,0)),IF($K833="部分工時",1,0),IF(基本工資設定!$B$3&gt;$L833,1,0)),1,0)</f>
        <v>0</v>
      </c>
    </row>
    <row r="834" spans="1:27" ht="14.25">
      <c r="A834" s="19">
        <f t="shared" si="11"/>
        <v>832</v>
      </c>
      <c r="B834" s="8"/>
      <c r="C834" s="8"/>
      <c r="D834" s="9"/>
      <c r="E834" s="8"/>
      <c r="F834" s="8"/>
      <c r="G834" s="8"/>
      <c r="H834" s="9"/>
      <c r="I834" s="9"/>
      <c r="J834" s="9"/>
      <c r="K834" s="8"/>
      <c r="L834" s="10"/>
      <c r="M834" s="19" t="b">
        <f t="shared" si="9"/>
        <v>0</v>
      </c>
      <c r="N834" s="19">
        <f>IF(AND($M834,IF($H834&lt;=DATE(身障定額檢核總表!$F$7,身障定額檢核總表!$F$8,1),1,0)),1,0)</f>
        <v>0</v>
      </c>
      <c r="O834" s="19">
        <f>IF(AND(ISBLANK($I834),$M834),1,IF($E834="1.公保",
IF($I834&gt;DATE(身障定額檢核總表!$F$7,身障定額檢核總表!$F$8,1),1,0),
IF($I834&gt;=DATE(身障定額檢核總表!$F$7,身障定額檢核總表!$F$8,1),1,0)))</f>
        <v>0</v>
      </c>
      <c r="P834" s="19">
        <f>IF(AND($M834,IF($J834&lt;=DATE(身障定額檢核總表!$F$7,身障定額檢核總表!$F$8,1),1,0)),1,0)</f>
        <v>0</v>
      </c>
      <c r="Q834" s="19">
        <f t="shared" si="10"/>
        <v>0</v>
      </c>
      <c r="R834" s="19">
        <f>IF(AND($Q834,OR(IF($G834="3.重度",1,0),IF($G834="4.極重度",1,0)),IF($K834="全時",1,0),IF($L834&gt;=基本工資設定!$B$2,1,0)),1,0)</f>
        <v>0</v>
      </c>
      <c r="S834" s="19">
        <f>IF(AND($Q834,OR(IF($G834="3.重度",1,0),IF($G834="4.極重度",1,0)),IF($K834="全時",1,0),IF(基本工資設定!$B$2&gt;$L834,1,0)),1,0)</f>
        <v>0</v>
      </c>
      <c r="T834" s="19">
        <f>IF(AND($Q834,OR(IF($G834="3.重度",1,0),IF($G834="4.極重度",1,0)),IF($K834="部分工時",1,0),IF($L834&gt;=基本工資設定!$B$2,1,0)),1,0)</f>
        <v>0</v>
      </c>
      <c r="U834" s="19">
        <f>IF(AND($Q834,OR(IF($G834="3.重度",1,0),IF($G834="4.極重度",1,0)),IF($K834="部分工時",1,0),IF(AND(基本工資設定!$B$2&gt;$L834,$L834&gt;=基本工資設定!$B$3),1,0)),1,0)</f>
        <v>0</v>
      </c>
      <c r="V834" s="19">
        <f>IF(AND($Q834,OR(IF($G834="3.重度",1,0),IF($G834="4.極重度",1,0)),IF($K834="部分工時",1,0),IF(基本工資設定!$B$3&gt;$L834,1,0)),1,0)</f>
        <v>0</v>
      </c>
      <c r="W834" s="19">
        <f>IF(AND($Q834,OR(IF($G834="1.輕度",1,0),IF($G834="2.中度",1,0)),IF($K834="全時",1,0),IF($L834&gt;=基本工資設定!$B$2,1,0)),1,0)</f>
        <v>0</v>
      </c>
      <c r="X834" s="19">
        <f>IF(AND($Q834,OR(IF($G834="1.輕度",1,0),IF($G834="2.中度",1,0)),IF($K834="全時",1,0),IF(基本工資設定!$B$2&gt;$L834,1,0)),1,0)</f>
        <v>0</v>
      </c>
      <c r="Y834" s="19">
        <f>IF(AND($Q834,OR(IF($G834="1.輕度",1,0),IF($G834="2.中度",1,0)),IF($K834="部分工時",1,0),IF($L834&gt;=基本工資設定!$B$2,1,0)),1,0)</f>
        <v>0</v>
      </c>
      <c r="Z834" s="19">
        <f>IF(AND($Q834,OR(IF($G834="1.輕度",1,0),IF($G834="2.中度",1,0)),IF($K834="部分工時",1,0),IF(AND(基本工資設定!$B$2&gt;$L834,$L834&gt;=基本工資設定!$B$3),1,0)),1,0)</f>
        <v>0</v>
      </c>
      <c r="AA834" s="19">
        <f>IF(AND($Q834,OR(IF($G834="1.輕度",1,0),IF($G834="2.中度",1,0)),IF($K834="部分工時",1,0),IF(基本工資設定!$B$3&gt;$L834,1,0)),1,0)</f>
        <v>0</v>
      </c>
    </row>
    <row r="835" spans="1:27" ht="14.25">
      <c r="A835" s="19">
        <f t="shared" si="11"/>
        <v>833</v>
      </c>
      <c r="B835" s="8"/>
      <c r="C835" s="8"/>
      <c r="D835" s="9"/>
      <c r="E835" s="8"/>
      <c r="F835" s="8"/>
      <c r="G835" s="8"/>
      <c r="H835" s="9"/>
      <c r="I835" s="9"/>
      <c r="J835" s="9"/>
      <c r="K835" s="8"/>
      <c r="L835" s="10"/>
      <c r="M835" s="19" t="b">
        <f t="shared" si="9"/>
        <v>0</v>
      </c>
      <c r="N835" s="19">
        <f>IF(AND($M835,IF($H835&lt;=DATE(身障定額檢核總表!$F$7,身障定額檢核總表!$F$8,1),1,0)),1,0)</f>
        <v>0</v>
      </c>
      <c r="O835" s="19">
        <f>IF(AND(ISBLANK($I835),$M835),1,IF($E835="1.公保",
IF($I835&gt;DATE(身障定額檢核總表!$F$7,身障定額檢核總表!$F$8,1),1,0),
IF($I835&gt;=DATE(身障定額檢核總表!$F$7,身障定額檢核總表!$F$8,1),1,0)))</f>
        <v>0</v>
      </c>
      <c r="P835" s="19">
        <f>IF(AND($M835,IF($J835&lt;=DATE(身障定額檢核總表!$F$7,身障定額檢核總表!$F$8,1),1,0)),1,0)</f>
        <v>0</v>
      </c>
      <c r="Q835" s="19">
        <f t="shared" si="10"/>
        <v>0</v>
      </c>
      <c r="R835" s="19">
        <f>IF(AND($Q835,OR(IF($G835="3.重度",1,0),IF($G835="4.極重度",1,0)),IF($K835="全時",1,0),IF($L835&gt;=基本工資設定!$B$2,1,0)),1,0)</f>
        <v>0</v>
      </c>
      <c r="S835" s="19">
        <f>IF(AND($Q835,OR(IF($G835="3.重度",1,0),IF($G835="4.極重度",1,0)),IF($K835="全時",1,0),IF(基本工資設定!$B$2&gt;$L835,1,0)),1,0)</f>
        <v>0</v>
      </c>
      <c r="T835" s="19">
        <f>IF(AND($Q835,OR(IF($G835="3.重度",1,0),IF($G835="4.極重度",1,0)),IF($K835="部分工時",1,0),IF($L835&gt;=基本工資設定!$B$2,1,0)),1,0)</f>
        <v>0</v>
      </c>
      <c r="U835" s="19">
        <f>IF(AND($Q835,OR(IF($G835="3.重度",1,0),IF($G835="4.極重度",1,0)),IF($K835="部分工時",1,0),IF(AND(基本工資設定!$B$2&gt;$L835,$L835&gt;=基本工資設定!$B$3),1,0)),1,0)</f>
        <v>0</v>
      </c>
      <c r="V835" s="19">
        <f>IF(AND($Q835,OR(IF($G835="3.重度",1,0),IF($G835="4.極重度",1,0)),IF($K835="部分工時",1,0),IF(基本工資設定!$B$3&gt;$L835,1,0)),1,0)</f>
        <v>0</v>
      </c>
      <c r="W835" s="19">
        <f>IF(AND($Q835,OR(IF($G835="1.輕度",1,0),IF($G835="2.中度",1,0)),IF($K835="全時",1,0),IF($L835&gt;=基本工資設定!$B$2,1,0)),1,0)</f>
        <v>0</v>
      </c>
      <c r="X835" s="19">
        <f>IF(AND($Q835,OR(IF($G835="1.輕度",1,0),IF($G835="2.中度",1,0)),IF($K835="全時",1,0),IF(基本工資設定!$B$2&gt;$L835,1,0)),1,0)</f>
        <v>0</v>
      </c>
      <c r="Y835" s="19">
        <f>IF(AND($Q835,OR(IF($G835="1.輕度",1,0),IF($G835="2.中度",1,0)),IF($K835="部分工時",1,0),IF($L835&gt;=基本工資設定!$B$2,1,0)),1,0)</f>
        <v>0</v>
      </c>
      <c r="Z835" s="19">
        <f>IF(AND($Q835,OR(IF($G835="1.輕度",1,0),IF($G835="2.中度",1,0)),IF($K835="部分工時",1,0),IF(AND(基本工資設定!$B$2&gt;$L835,$L835&gt;=基本工資設定!$B$3),1,0)),1,0)</f>
        <v>0</v>
      </c>
      <c r="AA835" s="19">
        <f>IF(AND($Q835,OR(IF($G835="1.輕度",1,0),IF($G835="2.中度",1,0)),IF($K835="部分工時",1,0),IF(基本工資設定!$B$3&gt;$L835,1,0)),1,0)</f>
        <v>0</v>
      </c>
    </row>
    <row r="836" spans="1:27" ht="14.25">
      <c r="A836" s="19">
        <f t="shared" si="11"/>
        <v>834</v>
      </c>
      <c r="B836" s="8"/>
      <c r="C836" s="8"/>
      <c r="D836" s="9"/>
      <c r="E836" s="8"/>
      <c r="F836" s="8"/>
      <c r="G836" s="8"/>
      <c r="H836" s="9"/>
      <c r="I836" s="9"/>
      <c r="J836" s="9"/>
      <c r="K836" s="8"/>
      <c r="L836" s="10"/>
      <c r="M836" s="19" t="b">
        <f t="shared" si="9"/>
        <v>0</v>
      </c>
      <c r="N836" s="19">
        <f>IF(AND($M836,IF($H836&lt;=DATE(身障定額檢核總表!$F$7,身障定額檢核總表!$F$8,1),1,0)),1,0)</f>
        <v>0</v>
      </c>
      <c r="O836" s="19">
        <f>IF(AND(ISBLANK($I836),$M836),1,IF($E836="1.公保",
IF($I836&gt;DATE(身障定額檢核總表!$F$7,身障定額檢核總表!$F$8,1),1,0),
IF($I836&gt;=DATE(身障定額檢核總表!$F$7,身障定額檢核總表!$F$8,1),1,0)))</f>
        <v>0</v>
      </c>
      <c r="P836" s="19">
        <f>IF(AND($M836,IF($J836&lt;=DATE(身障定額檢核總表!$F$7,身障定額檢核總表!$F$8,1),1,0)),1,0)</f>
        <v>0</v>
      </c>
      <c r="Q836" s="19">
        <f t="shared" si="10"/>
        <v>0</v>
      </c>
      <c r="R836" s="19">
        <f>IF(AND($Q836,OR(IF($G836="3.重度",1,0),IF($G836="4.極重度",1,0)),IF($K836="全時",1,0),IF($L836&gt;=基本工資設定!$B$2,1,0)),1,0)</f>
        <v>0</v>
      </c>
      <c r="S836" s="19">
        <f>IF(AND($Q836,OR(IF($G836="3.重度",1,0),IF($G836="4.極重度",1,0)),IF($K836="全時",1,0),IF(基本工資設定!$B$2&gt;$L836,1,0)),1,0)</f>
        <v>0</v>
      </c>
      <c r="T836" s="19">
        <f>IF(AND($Q836,OR(IF($G836="3.重度",1,0),IF($G836="4.極重度",1,0)),IF($K836="部分工時",1,0),IF($L836&gt;=基本工資設定!$B$2,1,0)),1,0)</f>
        <v>0</v>
      </c>
      <c r="U836" s="19">
        <f>IF(AND($Q836,OR(IF($G836="3.重度",1,0),IF($G836="4.極重度",1,0)),IF($K836="部分工時",1,0),IF(AND(基本工資設定!$B$2&gt;$L836,$L836&gt;=基本工資設定!$B$3),1,0)),1,0)</f>
        <v>0</v>
      </c>
      <c r="V836" s="19">
        <f>IF(AND($Q836,OR(IF($G836="3.重度",1,0),IF($G836="4.極重度",1,0)),IF($K836="部分工時",1,0),IF(基本工資設定!$B$3&gt;$L836,1,0)),1,0)</f>
        <v>0</v>
      </c>
      <c r="W836" s="19">
        <f>IF(AND($Q836,OR(IF($G836="1.輕度",1,0),IF($G836="2.中度",1,0)),IF($K836="全時",1,0),IF($L836&gt;=基本工資設定!$B$2,1,0)),1,0)</f>
        <v>0</v>
      </c>
      <c r="X836" s="19">
        <f>IF(AND($Q836,OR(IF($G836="1.輕度",1,0),IF($G836="2.中度",1,0)),IF($K836="全時",1,0),IF(基本工資設定!$B$2&gt;$L836,1,0)),1,0)</f>
        <v>0</v>
      </c>
      <c r="Y836" s="19">
        <f>IF(AND($Q836,OR(IF($G836="1.輕度",1,0),IF($G836="2.中度",1,0)),IF($K836="部分工時",1,0),IF($L836&gt;=基本工資設定!$B$2,1,0)),1,0)</f>
        <v>0</v>
      </c>
      <c r="Z836" s="19">
        <f>IF(AND($Q836,OR(IF($G836="1.輕度",1,0),IF($G836="2.中度",1,0)),IF($K836="部分工時",1,0),IF(AND(基本工資設定!$B$2&gt;$L836,$L836&gt;=基本工資設定!$B$3),1,0)),1,0)</f>
        <v>0</v>
      </c>
      <c r="AA836" s="19">
        <f>IF(AND($Q836,OR(IF($G836="1.輕度",1,0),IF($G836="2.中度",1,0)),IF($K836="部分工時",1,0),IF(基本工資設定!$B$3&gt;$L836,1,0)),1,0)</f>
        <v>0</v>
      </c>
    </row>
    <row r="837" spans="1:27" ht="14.25">
      <c r="A837" s="19">
        <f t="shared" si="11"/>
        <v>835</v>
      </c>
      <c r="B837" s="8"/>
      <c r="C837" s="8"/>
      <c r="D837" s="9"/>
      <c r="E837" s="8"/>
      <c r="F837" s="8"/>
      <c r="G837" s="8"/>
      <c r="H837" s="9"/>
      <c r="I837" s="9"/>
      <c r="J837" s="9"/>
      <c r="K837" s="8"/>
      <c r="L837" s="10"/>
      <c r="M837" s="19" t="b">
        <f t="shared" si="9"/>
        <v>0</v>
      </c>
      <c r="N837" s="19">
        <f>IF(AND($M837,IF($H837&lt;=DATE(身障定額檢核總表!$F$7,身障定額檢核總表!$F$8,1),1,0)),1,0)</f>
        <v>0</v>
      </c>
      <c r="O837" s="19">
        <f>IF(AND(ISBLANK($I837),$M837),1,IF($E837="1.公保",
IF($I837&gt;DATE(身障定額檢核總表!$F$7,身障定額檢核總表!$F$8,1),1,0),
IF($I837&gt;=DATE(身障定額檢核總表!$F$7,身障定額檢核總表!$F$8,1),1,0)))</f>
        <v>0</v>
      </c>
      <c r="P837" s="19">
        <f>IF(AND($M837,IF($J837&lt;=DATE(身障定額檢核總表!$F$7,身障定額檢核總表!$F$8,1),1,0)),1,0)</f>
        <v>0</v>
      </c>
      <c r="Q837" s="19">
        <f t="shared" si="10"/>
        <v>0</v>
      </c>
      <c r="R837" s="19">
        <f>IF(AND($Q837,OR(IF($G837="3.重度",1,0),IF($G837="4.極重度",1,0)),IF($K837="全時",1,0),IF($L837&gt;=基本工資設定!$B$2,1,0)),1,0)</f>
        <v>0</v>
      </c>
      <c r="S837" s="19">
        <f>IF(AND($Q837,OR(IF($G837="3.重度",1,0),IF($G837="4.極重度",1,0)),IF($K837="全時",1,0),IF(基本工資設定!$B$2&gt;$L837,1,0)),1,0)</f>
        <v>0</v>
      </c>
      <c r="T837" s="19">
        <f>IF(AND($Q837,OR(IF($G837="3.重度",1,0),IF($G837="4.極重度",1,0)),IF($K837="部分工時",1,0),IF($L837&gt;=基本工資設定!$B$2,1,0)),1,0)</f>
        <v>0</v>
      </c>
      <c r="U837" s="19">
        <f>IF(AND($Q837,OR(IF($G837="3.重度",1,0),IF($G837="4.極重度",1,0)),IF($K837="部分工時",1,0),IF(AND(基本工資設定!$B$2&gt;$L837,$L837&gt;=基本工資設定!$B$3),1,0)),1,0)</f>
        <v>0</v>
      </c>
      <c r="V837" s="19">
        <f>IF(AND($Q837,OR(IF($G837="3.重度",1,0),IF($G837="4.極重度",1,0)),IF($K837="部分工時",1,0),IF(基本工資設定!$B$3&gt;$L837,1,0)),1,0)</f>
        <v>0</v>
      </c>
      <c r="W837" s="19">
        <f>IF(AND($Q837,OR(IF($G837="1.輕度",1,0),IF($G837="2.中度",1,0)),IF($K837="全時",1,0),IF($L837&gt;=基本工資設定!$B$2,1,0)),1,0)</f>
        <v>0</v>
      </c>
      <c r="X837" s="19">
        <f>IF(AND($Q837,OR(IF($G837="1.輕度",1,0),IF($G837="2.中度",1,0)),IF($K837="全時",1,0),IF(基本工資設定!$B$2&gt;$L837,1,0)),1,0)</f>
        <v>0</v>
      </c>
      <c r="Y837" s="19">
        <f>IF(AND($Q837,OR(IF($G837="1.輕度",1,0),IF($G837="2.中度",1,0)),IF($K837="部分工時",1,0),IF($L837&gt;=基本工資設定!$B$2,1,0)),1,0)</f>
        <v>0</v>
      </c>
      <c r="Z837" s="19">
        <f>IF(AND($Q837,OR(IF($G837="1.輕度",1,0),IF($G837="2.中度",1,0)),IF($K837="部分工時",1,0),IF(AND(基本工資設定!$B$2&gt;$L837,$L837&gt;=基本工資設定!$B$3),1,0)),1,0)</f>
        <v>0</v>
      </c>
      <c r="AA837" s="19">
        <f>IF(AND($Q837,OR(IF($G837="1.輕度",1,0),IF($G837="2.中度",1,0)),IF($K837="部分工時",1,0),IF(基本工資設定!$B$3&gt;$L837,1,0)),1,0)</f>
        <v>0</v>
      </c>
    </row>
    <row r="838" spans="1:27" ht="14.25">
      <c r="A838" s="19">
        <f t="shared" si="11"/>
        <v>836</v>
      </c>
      <c r="B838" s="8"/>
      <c r="C838" s="8"/>
      <c r="D838" s="9"/>
      <c r="E838" s="8"/>
      <c r="F838" s="8"/>
      <c r="G838" s="8"/>
      <c r="H838" s="9"/>
      <c r="I838" s="9"/>
      <c r="J838" s="9"/>
      <c r="K838" s="8"/>
      <c r="L838" s="10"/>
      <c r="M838" s="19" t="b">
        <f t="shared" si="9"/>
        <v>0</v>
      </c>
      <c r="N838" s="19">
        <f>IF(AND($M838,IF($H838&lt;=DATE(身障定額檢核總表!$F$7,身障定額檢核總表!$F$8,1),1,0)),1,0)</f>
        <v>0</v>
      </c>
      <c r="O838" s="19">
        <f>IF(AND(ISBLANK($I838),$M838),1,IF($E838="1.公保",
IF($I838&gt;DATE(身障定額檢核總表!$F$7,身障定額檢核總表!$F$8,1),1,0),
IF($I838&gt;=DATE(身障定額檢核總表!$F$7,身障定額檢核總表!$F$8,1),1,0)))</f>
        <v>0</v>
      </c>
      <c r="P838" s="19">
        <f>IF(AND($M838,IF($J838&lt;=DATE(身障定額檢核總表!$F$7,身障定額檢核總表!$F$8,1),1,0)),1,0)</f>
        <v>0</v>
      </c>
      <c r="Q838" s="19">
        <f t="shared" si="10"/>
        <v>0</v>
      </c>
      <c r="R838" s="19">
        <f>IF(AND($Q838,OR(IF($G838="3.重度",1,0),IF($G838="4.極重度",1,0)),IF($K838="全時",1,0),IF($L838&gt;=基本工資設定!$B$2,1,0)),1,0)</f>
        <v>0</v>
      </c>
      <c r="S838" s="19">
        <f>IF(AND($Q838,OR(IF($G838="3.重度",1,0),IF($G838="4.極重度",1,0)),IF($K838="全時",1,0),IF(基本工資設定!$B$2&gt;$L838,1,0)),1,0)</f>
        <v>0</v>
      </c>
      <c r="T838" s="19">
        <f>IF(AND($Q838,OR(IF($G838="3.重度",1,0),IF($G838="4.極重度",1,0)),IF($K838="部分工時",1,0),IF($L838&gt;=基本工資設定!$B$2,1,0)),1,0)</f>
        <v>0</v>
      </c>
      <c r="U838" s="19">
        <f>IF(AND($Q838,OR(IF($G838="3.重度",1,0),IF($G838="4.極重度",1,0)),IF($K838="部分工時",1,0),IF(AND(基本工資設定!$B$2&gt;$L838,$L838&gt;=基本工資設定!$B$3),1,0)),1,0)</f>
        <v>0</v>
      </c>
      <c r="V838" s="19">
        <f>IF(AND($Q838,OR(IF($G838="3.重度",1,0),IF($G838="4.極重度",1,0)),IF($K838="部分工時",1,0),IF(基本工資設定!$B$3&gt;$L838,1,0)),1,0)</f>
        <v>0</v>
      </c>
      <c r="W838" s="19">
        <f>IF(AND($Q838,OR(IF($G838="1.輕度",1,0),IF($G838="2.中度",1,0)),IF($K838="全時",1,0),IF($L838&gt;=基本工資設定!$B$2,1,0)),1,0)</f>
        <v>0</v>
      </c>
      <c r="X838" s="19">
        <f>IF(AND($Q838,OR(IF($G838="1.輕度",1,0),IF($G838="2.中度",1,0)),IF($K838="全時",1,0),IF(基本工資設定!$B$2&gt;$L838,1,0)),1,0)</f>
        <v>0</v>
      </c>
      <c r="Y838" s="19">
        <f>IF(AND($Q838,OR(IF($G838="1.輕度",1,0),IF($G838="2.中度",1,0)),IF($K838="部分工時",1,0),IF($L838&gt;=基本工資設定!$B$2,1,0)),1,0)</f>
        <v>0</v>
      </c>
      <c r="Z838" s="19">
        <f>IF(AND($Q838,OR(IF($G838="1.輕度",1,0),IF($G838="2.中度",1,0)),IF($K838="部分工時",1,0),IF(AND(基本工資設定!$B$2&gt;$L838,$L838&gt;=基本工資設定!$B$3),1,0)),1,0)</f>
        <v>0</v>
      </c>
      <c r="AA838" s="19">
        <f>IF(AND($Q838,OR(IF($G838="1.輕度",1,0),IF($G838="2.中度",1,0)),IF($K838="部分工時",1,0),IF(基本工資設定!$B$3&gt;$L838,1,0)),1,0)</f>
        <v>0</v>
      </c>
    </row>
    <row r="839" spans="1:27" ht="14.25">
      <c r="A839" s="19">
        <f t="shared" si="11"/>
        <v>837</v>
      </c>
      <c r="B839" s="8"/>
      <c r="C839" s="8"/>
      <c r="D839" s="9"/>
      <c r="E839" s="8"/>
      <c r="F839" s="8"/>
      <c r="G839" s="8"/>
      <c r="H839" s="9"/>
      <c r="I839" s="9"/>
      <c r="J839" s="9"/>
      <c r="K839" s="8"/>
      <c r="L839" s="10"/>
      <c r="M839" s="19" t="b">
        <f t="shared" si="9"/>
        <v>0</v>
      </c>
      <c r="N839" s="19">
        <f>IF(AND($M839,IF($H839&lt;=DATE(身障定額檢核總表!$F$7,身障定額檢核總表!$F$8,1),1,0)),1,0)</f>
        <v>0</v>
      </c>
      <c r="O839" s="19">
        <f>IF(AND(ISBLANK($I839),$M839),1,IF($E839="1.公保",
IF($I839&gt;DATE(身障定額檢核總表!$F$7,身障定額檢核總表!$F$8,1),1,0),
IF($I839&gt;=DATE(身障定額檢核總表!$F$7,身障定額檢核總表!$F$8,1),1,0)))</f>
        <v>0</v>
      </c>
      <c r="P839" s="19">
        <f>IF(AND($M839,IF($J839&lt;=DATE(身障定額檢核總表!$F$7,身障定額檢核總表!$F$8,1),1,0)),1,0)</f>
        <v>0</v>
      </c>
      <c r="Q839" s="19">
        <f t="shared" si="10"/>
        <v>0</v>
      </c>
      <c r="R839" s="19">
        <f>IF(AND($Q839,OR(IF($G839="3.重度",1,0),IF($G839="4.極重度",1,0)),IF($K839="全時",1,0),IF($L839&gt;=基本工資設定!$B$2,1,0)),1,0)</f>
        <v>0</v>
      </c>
      <c r="S839" s="19">
        <f>IF(AND($Q839,OR(IF($G839="3.重度",1,0),IF($G839="4.極重度",1,0)),IF($K839="全時",1,0),IF(基本工資設定!$B$2&gt;$L839,1,0)),1,0)</f>
        <v>0</v>
      </c>
      <c r="T839" s="19">
        <f>IF(AND($Q839,OR(IF($G839="3.重度",1,0),IF($G839="4.極重度",1,0)),IF($K839="部分工時",1,0),IF($L839&gt;=基本工資設定!$B$2,1,0)),1,0)</f>
        <v>0</v>
      </c>
      <c r="U839" s="19">
        <f>IF(AND($Q839,OR(IF($G839="3.重度",1,0),IF($G839="4.極重度",1,0)),IF($K839="部分工時",1,0),IF(AND(基本工資設定!$B$2&gt;$L839,$L839&gt;=基本工資設定!$B$3),1,0)),1,0)</f>
        <v>0</v>
      </c>
      <c r="V839" s="19">
        <f>IF(AND($Q839,OR(IF($G839="3.重度",1,0),IF($G839="4.極重度",1,0)),IF($K839="部分工時",1,0),IF(基本工資設定!$B$3&gt;$L839,1,0)),1,0)</f>
        <v>0</v>
      </c>
      <c r="W839" s="19">
        <f>IF(AND($Q839,OR(IF($G839="1.輕度",1,0),IF($G839="2.中度",1,0)),IF($K839="全時",1,0),IF($L839&gt;=基本工資設定!$B$2,1,0)),1,0)</f>
        <v>0</v>
      </c>
      <c r="X839" s="19">
        <f>IF(AND($Q839,OR(IF($G839="1.輕度",1,0),IF($G839="2.中度",1,0)),IF($K839="全時",1,0),IF(基本工資設定!$B$2&gt;$L839,1,0)),1,0)</f>
        <v>0</v>
      </c>
      <c r="Y839" s="19">
        <f>IF(AND($Q839,OR(IF($G839="1.輕度",1,0),IF($G839="2.中度",1,0)),IF($K839="部分工時",1,0),IF($L839&gt;=基本工資設定!$B$2,1,0)),1,0)</f>
        <v>0</v>
      </c>
      <c r="Z839" s="19">
        <f>IF(AND($Q839,OR(IF($G839="1.輕度",1,0),IF($G839="2.中度",1,0)),IF($K839="部分工時",1,0),IF(AND(基本工資設定!$B$2&gt;$L839,$L839&gt;=基本工資設定!$B$3),1,0)),1,0)</f>
        <v>0</v>
      </c>
      <c r="AA839" s="19">
        <f>IF(AND($Q839,OR(IF($G839="1.輕度",1,0),IF($G839="2.中度",1,0)),IF($K839="部分工時",1,0),IF(基本工資設定!$B$3&gt;$L839,1,0)),1,0)</f>
        <v>0</v>
      </c>
    </row>
    <row r="840" spans="1:27" ht="14.25">
      <c r="A840" s="19">
        <f t="shared" si="11"/>
        <v>838</v>
      </c>
      <c r="B840" s="8"/>
      <c r="C840" s="8"/>
      <c r="D840" s="9"/>
      <c r="E840" s="8"/>
      <c r="F840" s="8"/>
      <c r="G840" s="8"/>
      <c r="H840" s="9"/>
      <c r="I840" s="9"/>
      <c r="J840" s="9"/>
      <c r="K840" s="8"/>
      <c r="L840" s="10"/>
      <c r="M840" s="19" t="b">
        <f t="shared" si="9"/>
        <v>0</v>
      </c>
      <c r="N840" s="19">
        <f>IF(AND($M840,IF($H840&lt;=DATE(身障定額檢核總表!$F$7,身障定額檢核總表!$F$8,1),1,0)),1,0)</f>
        <v>0</v>
      </c>
      <c r="O840" s="19">
        <f>IF(AND(ISBLANK($I840),$M840),1,IF($E840="1.公保",
IF($I840&gt;DATE(身障定額檢核總表!$F$7,身障定額檢核總表!$F$8,1),1,0),
IF($I840&gt;=DATE(身障定額檢核總表!$F$7,身障定額檢核總表!$F$8,1),1,0)))</f>
        <v>0</v>
      </c>
      <c r="P840" s="19">
        <f>IF(AND($M840,IF($J840&lt;=DATE(身障定額檢核總表!$F$7,身障定額檢核總表!$F$8,1),1,0)),1,0)</f>
        <v>0</v>
      </c>
      <c r="Q840" s="19">
        <f t="shared" si="10"/>
        <v>0</v>
      </c>
      <c r="R840" s="19">
        <f>IF(AND($Q840,OR(IF($G840="3.重度",1,0),IF($G840="4.極重度",1,0)),IF($K840="全時",1,0),IF($L840&gt;=基本工資設定!$B$2,1,0)),1,0)</f>
        <v>0</v>
      </c>
      <c r="S840" s="19">
        <f>IF(AND($Q840,OR(IF($G840="3.重度",1,0),IF($G840="4.極重度",1,0)),IF($K840="全時",1,0),IF(基本工資設定!$B$2&gt;$L840,1,0)),1,0)</f>
        <v>0</v>
      </c>
      <c r="T840" s="19">
        <f>IF(AND($Q840,OR(IF($G840="3.重度",1,0),IF($G840="4.極重度",1,0)),IF($K840="部分工時",1,0),IF($L840&gt;=基本工資設定!$B$2,1,0)),1,0)</f>
        <v>0</v>
      </c>
      <c r="U840" s="19">
        <f>IF(AND($Q840,OR(IF($G840="3.重度",1,0),IF($G840="4.極重度",1,0)),IF($K840="部分工時",1,0),IF(AND(基本工資設定!$B$2&gt;$L840,$L840&gt;=基本工資設定!$B$3),1,0)),1,0)</f>
        <v>0</v>
      </c>
      <c r="V840" s="19">
        <f>IF(AND($Q840,OR(IF($G840="3.重度",1,0),IF($G840="4.極重度",1,0)),IF($K840="部分工時",1,0),IF(基本工資設定!$B$3&gt;$L840,1,0)),1,0)</f>
        <v>0</v>
      </c>
      <c r="W840" s="19">
        <f>IF(AND($Q840,OR(IF($G840="1.輕度",1,0),IF($G840="2.中度",1,0)),IF($K840="全時",1,0),IF($L840&gt;=基本工資設定!$B$2,1,0)),1,0)</f>
        <v>0</v>
      </c>
      <c r="X840" s="19">
        <f>IF(AND($Q840,OR(IF($G840="1.輕度",1,0),IF($G840="2.中度",1,0)),IF($K840="全時",1,0),IF(基本工資設定!$B$2&gt;$L840,1,0)),1,0)</f>
        <v>0</v>
      </c>
      <c r="Y840" s="19">
        <f>IF(AND($Q840,OR(IF($G840="1.輕度",1,0),IF($G840="2.中度",1,0)),IF($K840="部分工時",1,0),IF($L840&gt;=基本工資設定!$B$2,1,0)),1,0)</f>
        <v>0</v>
      </c>
      <c r="Z840" s="19">
        <f>IF(AND($Q840,OR(IF($G840="1.輕度",1,0),IF($G840="2.中度",1,0)),IF($K840="部分工時",1,0),IF(AND(基本工資設定!$B$2&gt;$L840,$L840&gt;=基本工資設定!$B$3),1,0)),1,0)</f>
        <v>0</v>
      </c>
      <c r="AA840" s="19">
        <f>IF(AND($Q840,OR(IF($G840="1.輕度",1,0),IF($G840="2.中度",1,0)),IF($K840="部分工時",1,0),IF(基本工資設定!$B$3&gt;$L840,1,0)),1,0)</f>
        <v>0</v>
      </c>
    </row>
    <row r="841" spans="1:27" ht="14.25">
      <c r="A841" s="19">
        <f t="shared" si="11"/>
        <v>839</v>
      </c>
      <c r="B841" s="8"/>
      <c r="C841" s="8"/>
      <c r="D841" s="9"/>
      <c r="E841" s="8"/>
      <c r="F841" s="8"/>
      <c r="G841" s="8"/>
      <c r="H841" s="9"/>
      <c r="I841" s="9"/>
      <c r="J841" s="9"/>
      <c r="K841" s="8"/>
      <c r="L841" s="10"/>
      <c r="M841" s="19" t="b">
        <f t="shared" si="9"/>
        <v>0</v>
      </c>
      <c r="N841" s="19">
        <f>IF(AND($M841,IF($H841&lt;=DATE(身障定額檢核總表!$F$7,身障定額檢核總表!$F$8,1),1,0)),1,0)</f>
        <v>0</v>
      </c>
      <c r="O841" s="19">
        <f>IF(AND(ISBLANK($I841),$M841),1,IF($E841="1.公保",
IF($I841&gt;DATE(身障定額檢核總表!$F$7,身障定額檢核總表!$F$8,1),1,0),
IF($I841&gt;=DATE(身障定額檢核總表!$F$7,身障定額檢核總表!$F$8,1),1,0)))</f>
        <v>0</v>
      </c>
      <c r="P841" s="19">
        <f>IF(AND($M841,IF($J841&lt;=DATE(身障定額檢核總表!$F$7,身障定額檢核總表!$F$8,1),1,0)),1,0)</f>
        <v>0</v>
      </c>
      <c r="Q841" s="19">
        <f t="shared" si="10"/>
        <v>0</v>
      </c>
      <c r="R841" s="19">
        <f>IF(AND($Q841,OR(IF($G841="3.重度",1,0),IF($G841="4.極重度",1,0)),IF($K841="全時",1,0),IF($L841&gt;=基本工資設定!$B$2,1,0)),1,0)</f>
        <v>0</v>
      </c>
      <c r="S841" s="19">
        <f>IF(AND($Q841,OR(IF($G841="3.重度",1,0),IF($G841="4.極重度",1,0)),IF($K841="全時",1,0),IF(基本工資設定!$B$2&gt;$L841,1,0)),1,0)</f>
        <v>0</v>
      </c>
      <c r="T841" s="19">
        <f>IF(AND($Q841,OR(IF($G841="3.重度",1,0),IF($G841="4.極重度",1,0)),IF($K841="部分工時",1,0),IF($L841&gt;=基本工資設定!$B$2,1,0)),1,0)</f>
        <v>0</v>
      </c>
      <c r="U841" s="19">
        <f>IF(AND($Q841,OR(IF($G841="3.重度",1,0),IF($G841="4.極重度",1,0)),IF($K841="部分工時",1,0),IF(AND(基本工資設定!$B$2&gt;$L841,$L841&gt;=基本工資設定!$B$3),1,0)),1,0)</f>
        <v>0</v>
      </c>
      <c r="V841" s="19">
        <f>IF(AND($Q841,OR(IF($G841="3.重度",1,0),IF($G841="4.極重度",1,0)),IF($K841="部分工時",1,0),IF(基本工資設定!$B$3&gt;$L841,1,0)),1,0)</f>
        <v>0</v>
      </c>
      <c r="W841" s="19">
        <f>IF(AND($Q841,OR(IF($G841="1.輕度",1,0),IF($G841="2.中度",1,0)),IF($K841="全時",1,0),IF($L841&gt;=基本工資設定!$B$2,1,0)),1,0)</f>
        <v>0</v>
      </c>
      <c r="X841" s="19">
        <f>IF(AND($Q841,OR(IF($G841="1.輕度",1,0),IF($G841="2.中度",1,0)),IF($K841="全時",1,0),IF(基本工資設定!$B$2&gt;$L841,1,0)),1,0)</f>
        <v>0</v>
      </c>
      <c r="Y841" s="19">
        <f>IF(AND($Q841,OR(IF($G841="1.輕度",1,0),IF($G841="2.中度",1,0)),IF($K841="部分工時",1,0),IF($L841&gt;=基本工資設定!$B$2,1,0)),1,0)</f>
        <v>0</v>
      </c>
      <c r="Z841" s="19">
        <f>IF(AND($Q841,OR(IF($G841="1.輕度",1,0),IF($G841="2.中度",1,0)),IF($K841="部分工時",1,0),IF(AND(基本工資設定!$B$2&gt;$L841,$L841&gt;=基本工資設定!$B$3),1,0)),1,0)</f>
        <v>0</v>
      </c>
      <c r="AA841" s="19">
        <f>IF(AND($Q841,OR(IF($G841="1.輕度",1,0),IF($G841="2.中度",1,0)),IF($K841="部分工時",1,0),IF(基本工資設定!$B$3&gt;$L841,1,0)),1,0)</f>
        <v>0</v>
      </c>
    </row>
    <row r="842" spans="1:27" ht="14.25">
      <c r="A842" s="19">
        <f t="shared" si="11"/>
        <v>840</v>
      </c>
      <c r="B842" s="8"/>
      <c r="C842" s="8"/>
      <c r="D842" s="9"/>
      <c r="E842" s="8"/>
      <c r="F842" s="8"/>
      <c r="G842" s="8"/>
      <c r="H842" s="9"/>
      <c r="I842" s="9"/>
      <c r="J842" s="9"/>
      <c r="K842" s="8"/>
      <c r="L842" s="10"/>
      <c r="M842" s="19" t="b">
        <f t="shared" si="9"/>
        <v>0</v>
      </c>
      <c r="N842" s="19">
        <f>IF(AND($M842,IF($H842&lt;=DATE(身障定額檢核總表!$F$7,身障定額檢核總表!$F$8,1),1,0)),1,0)</f>
        <v>0</v>
      </c>
      <c r="O842" s="19">
        <f>IF(AND(ISBLANK($I842),$M842),1,IF($E842="1.公保",
IF($I842&gt;DATE(身障定額檢核總表!$F$7,身障定額檢核總表!$F$8,1),1,0),
IF($I842&gt;=DATE(身障定額檢核總表!$F$7,身障定額檢核總表!$F$8,1),1,0)))</f>
        <v>0</v>
      </c>
      <c r="P842" s="19">
        <f>IF(AND($M842,IF($J842&lt;=DATE(身障定額檢核總表!$F$7,身障定額檢核總表!$F$8,1),1,0)),1,0)</f>
        <v>0</v>
      </c>
      <c r="Q842" s="19">
        <f t="shared" si="10"/>
        <v>0</v>
      </c>
      <c r="R842" s="19">
        <f>IF(AND($Q842,OR(IF($G842="3.重度",1,0),IF($G842="4.極重度",1,0)),IF($K842="全時",1,0),IF($L842&gt;=基本工資設定!$B$2,1,0)),1,0)</f>
        <v>0</v>
      </c>
      <c r="S842" s="19">
        <f>IF(AND($Q842,OR(IF($G842="3.重度",1,0),IF($G842="4.極重度",1,0)),IF($K842="全時",1,0),IF(基本工資設定!$B$2&gt;$L842,1,0)),1,0)</f>
        <v>0</v>
      </c>
      <c r="T842" s="19">
        <f>IF(AND($Q842,OR(IF($G842="3.重度",1,0),IF($G842="4.極重度",1,0)),IF($K842="部分工時",1,0),IF($L842&gt;=基本工資設定!$B$2,1,0)),1,0)</f>
        <v>0</v>
      </c>
      <c r="U842" s="19">
        <f>IF(AND($Q842,OR(IF($G842="3.重度",1,0),IF($G842="4.極重度",1,0)),IF($K842="部分工時",1,0),IF(AND(基本工資設定!$B$2&gt;$L842,$L842&gt;=基本工資設定!$B$3),1,0)),1,0)</f>
        <v>0</v>
      </c>
      <c r="V842" s="19">
        <f>IF(AND($Q842,OR(IF($G842="3.重度",1,0),IF($G842="4.極重度",1,0)),IF($K842="部分工時",1,0),IF(基本工資設定!$B$3&gt;$L842,1,0)),1,0)</f>
        <v>0</v>
      </c>
      <c r="W842" s="19">
        <f>IF(AND($Q842,OR(IF($G842="1.輕度",1,0),IF($G842="2.中度",1,0)),IF($K842="全時",1,0),IF($L842&gt;=基本工資設定!$B$2,1,0)),1,0)</f>
        <v>0</v>
      </c>
      <c r="X842" s="19">
        <f>IF(AND($Q842,OR(IF($G842="1.輕度",1,0),IF($G842="2.中度",1,0)),IF($K842="全時",1,0),IF(基本工資設定!$B$2&gt;$L842,1,0)),1,0)</f>
        <v>0</v>
      </c>
      <c r="Y842" s="19">
        <f>IF(AND($Q842,OR(IF($G842="1.輕度",1,0),IF($G842="2.中度",1,0)),IF($K842="部分工時",1,0),IF($L842&gt;=基本工資設定!$B$2,1,0)),1,0)</f>
        <v>0</v>
      </c>
      <c r="Z842" s="19">
        <f>IF(AND($Q842,OR(IF($G842="1.輕度",1,0),IF($G842="2.中度",1,0)),IF($K842="部分工時",1,0),IF(AND(基本工資設定!$B$2&gt;$L842,$L842&gt;=基本工資設定!$B$3),1,0)),1,0)</f>
        <v>0</v>
      </c>
      <c r="AA842" s="19">
        <f>IF(AND($Q842,OR(IF($G842="1.輕度",1,0),IF($G842="2.中度",1,0)),IF($K842="部分工時",1,0),IF(基本工資設定!$B$3&gt;$L842,1,0)),1,0)</f>
        <v>0</v>
      </c>
    </row>
    <row r="843" spans="1:27" ht="14.25">
      <c r="A843" s="19">
        <f t="shared" si="11"/>
        <v>841</v>
      </c>
      <c r="B843" s="8"/>
      <c r="C843" s="8"/>
      <c r="D843" s="9"/>
      <c r="E843" s="8"/>
      <c r="F843" s="8"/>
      <c r="G843" s="8"/>
      <c r="H843" s="9"/>
      <c r="I843" s="9"/>
      <c r="J843" s="9"/>
      <c r="K843" s="8"/>
      <c r="L843" s="10"/>
      <c r="M843" s="19" t="b">
        <f t="shared" si="9"/>
        <v>0</v>
      </c>
      <c r="N843" s="19">
        <f>IF(AND($M843,IF($H843&lt;=DATE(身障定額檢核總表!$F$7,身障定額檢核總表!$F$8,1),1,0)),1,0)</f>
        <v>0</v>
      </c>
      <c r="O843" s="19">
        <f>IF(AND(ISBLANK($I843),$M843),1,IF($E843="1.公保",
IF($I843&gt;DATE(身障定額檢核總表!$F$7,身障定額檢核總表!$F$8,1),1,0),
IF($I843&gt;=DATE(身障定額檢核總表!$F$7,身障定額檢核總表!$F$8,1),1,0)))</f>
        <v>0</v>
      </c>
      <c r="P843" s="19">
        <f>IF(AND($M843,IF($J843&lt;=DATE(身障定額檢核總表!$F$7,身障定額檢核總表!$F$8,1),1,0)),1,0)</f>
        <v>0</v>
      </c>
      <c r="Q843" s="19">
        <f t="shared" si="10"/>
        <v>0</v>
      </c>
      <c r="R843" s="19">
        <f>IF(AND($Q843,OR(IF($G843="3.重度",1,0),IF($G843="4.極重度",1,0)),IF($K843="全時",1,0),IF($L843&gt;=基本工資設定!$B$2,1,0)),1,0)</f>
        <v>0</v>
      </c>
      <c r="S843" s="19">
        <f>IF(AND($Q843,OR(IF($G843="3.重度",1,0),IF($G843="4.極重度",1,0)),IF($K843="全時",1,0),IF(基本工資設定!$B$2&gt;$L843,1,0)),1,0)</f>
        <v>0</v>
      </c>
      <c r="T843" s="19">
        <f>IF(AND($Q843,OR(IF($G843="3.重度",1,0),IF($G843="4.極重度",1,0)),IF($K843="部分工時",1,0),IF($L843&gt;=基本工資設定!$B$2,1,0)),1,0)</f>
        <v>0</v>
      </c>
      <c r="U843" s="19">
        <f>IF(AND($Q843,OR(IF($G843="3.重度",1,0),IF($G843="4.極重度",1,0)),IF($K843="部分工時",1,0),IF(AND(基本工資設定!$B$2&gt;$L843,$L843&gt;=基本工資設定!$B$3),1,0)),1,0)</f>
        <v>0</v>
      </c>
      <c r="V843" s="19">
        <f>IF(AND($Q843,OR(IF($G843="3.重度",1,0),IF($G843="4.極重度",1,0)),IF($K843="部分工時",1,0),IF(基本工資設定!$B$3&gt;$L843,1,0)),1,0)</f>
        <v>0</v>
      </c>
      <c r="W843" s="19">
        <f>IF(AND($Q843,OR(IF($G843="1.輕度",1,0),IF($G843="2.中度",1,0)),IF($K843="全時",1,0),IF($L843&gt;=基本工資設定!$B$2,1,0)),1,0)</f>
        <v>0</v>
      </c>
      <c r="X843" s="19">
        <f>IF(AND($Q843,OR(IF($G843="1.輕度",1,0),IF($G843="2.中度",1,0)),IF($K843="全時",1,0),IF(基本工資設定!$B$2&gt;$L843,1,0)),1,0)</f>
        <v>0</v>
      </c>
      <c r="Y843" s="19">
        <f>IF(AND($Q843,OR(IF($G843="1.輕度",1,0),IF($G843="2.中度",1,0)),IF($K843="部分工時",1,0),IF($L843&gt;=基本工資設定!$B$2,1,0)),1,0)</f>
        <v>0</v>
      </c>
      <c r="Z843" s="19">
        <f>IF(AND($Q843,OR(IF($G843="1.輕度",1,0),IF($G843="2.中度",1,0)),IF($K843="部分工時",1,0),IF(AND(基本工資設定!$B$2&gt;$L843,$L843&gt;=基本工資設定!$B$3),1,0)),1,0)</f>
        <v>0</v>
      </c>
      <c r="AA843" s="19">
        <f>IF(AND($Q843,OR(IF($G843="1.輕度",1,0),IF($G843="2.中度",1,0)),IF($K843="部分工時",1,0),IF(基本工資設定!$B$3&gt;$L843,1,0)),1,0)</f>
        <v>0</v>
      </c>
    </row>
    <row r="844" spans="1:27" ht="14.25">
      <c r="A844" s="19">
        <f t="shared" si="11"/>
        <v>842</v>
      </c>
      <c r="B844" s="8"/>
      <c r="C844" s="8"/>
      <c r="D844" s="9"/>
      <c r="E844" s="8"/>
      <c r="F844" s="8"/>
      <c r="G844" s="8"/>
      <c r="H844" s="9"/>
      <c r="I844" s="9"/>
      <c r="J844" s="9"/>
      <c r="K844" s="8"/>
      <c r="L844" s="10"/>
      <c r="M844" s="19" t="b">
        <f t="shared" si="9"/>
        <v>0</v>
      </c>
      <c r="N844" s="19">
        <f>IF(AND($M844,IF($H844&lt;=DATE(身障定額檢核總表!$F$7,身障定額檢核總表!$F$8,1),1,0)),1,0)</f>
        <v>0</v>
      </c>
      <c r="O844" s="19">
        <f>IF(AND(ISBLANK($I844),$M844),1,IF($E844="1.公保",
IF($I844&gt;DATE(身障定額檢核總表!$F$7,身障定額檢核總表!$F$8,1),1,0),
IF($I844&gt;=DATE(身障定額檢核總表!$F$7,身障定額檢核總表!$F$8,1),1,0)))</f>
        <v>0</v>
      </c>
      <c r="P844" s="19">
        <f>IF(AND($M844,IF($J844&lt;=DATE(身障定額檢核總表!$F$7,身障定額檢核總表!$F$8,1),1,0)),1,0)</f>
        <v>0</v>
      </c>
      <c r="Q844" s="19">
        <f t="shared" si="10"/>
        <v>0</v>
      </c>
      <c r="R844" s="19">
        <f>IF(AND($Q844,OR(IF($G844="3.重度",1,0),IF($G844="4.極重度",1,0)),IF($K844="全時",1,0),IF($L844&gt;=基本工資設定!$B$2,1,0)),1,0)</f>
        <v>0</v>
      </c>
      <c r="S844" s="19">
        <f>IF(AND($Q844,OR(IF($G844="3.重度",1,0),IF($G844="4.極重度",1,0)),IF($K844="全時",1,0),IF(基本工資設定!$B$2&gt;$L844,1,0)),1,0)</f>
        <v>0</v>
      </c>
      <c r="T844" s="19">
        <f>IF(AND($Q844,OR(IF($G844="3.重度",1,0),IF($G844="4.極重度",1,0)),IF($K844="部分工時",1,0),IF($L844&gt;=基本工資設定!$B$2,1,0)),1,0)</f>
        <v>0</v>
      </c>
      <c r="U844" s="19">
        <f>IF(AND($Q844,OR(IF($G844="3.重度",1,0),IF($G844="4.極重度",1,0)),IF($K844="部分工時",1,0),IF(AND(基本工資設定!$B$2&gt;$L844,$L844&gt;=基本工資設定!$B$3),1,0)),1,0)</f>
        <v>0</v>
      </c>
      <c r="V844" s="19">
        <f>IF(AND($Q844,OR(IF($G844="3.重度",1,0),IF($G844="4.極重度",1,0)),IF($K844="部分工時",1,0),IF(基本工資設定!$B$3&gt;$L844,1,0)),1,0)</f>
        <v>0</v>
      </c>
      <c r="W844" s="19">
        <f>IF(AND($Q844,OR(IF($G844="1.輕度",1,0),IF($G844="2.中度",1,0)),IF($K844="全時",1,0),IF($L844&gt;=基本工資設定!$B$2,1,0)),1,0)</f>
        <v>0</v>
      </c>
      <c r="X844" s="19">
        <f>IF(AND($Q844,OR(IF($G844="1.輕度",1,0),IF($G844="2.中度",1,0)),IF($K844="全時",1,0),IF(基本工資設定!$B$2&gt;$L844,1,0)),1,0)</f>
        <v>0</v>
      </c>
      <c r="Y844" s="19">
        <f>IF(AND($Q844,OR(IF($G844="1.輕度",1,0),IF($G844="2.中度",1,0)),IF($K844="部分工時",1,0),IF($L844&gt;=基本工資設定!$B$2,1,0)),1,0)</f>
        <v>0</v>
      </c>
      <c r="Z844" s="19">
        <f>IF(AND($Q844,OR(IF($G844="1.輕度",1,0),IF($G844="2.中度",1,0)),IF($K844="部分工時",1,0),IF(AND(基本工資設定!$B$2&gt;$L844,$L844&gt;=基本工資設定!$B$3),1,0)),1,0)</f>
        <v>0</v>
      </c>
      <c r="AA844" s="19">
        <f>IF(AND($Q844,OR(IF($G844="1.輕度",1,0),IF($G844="2.中度",1,0)),IF($K844="部分工時",1,0),IF(基本工資設定!$B$3&gt;$L844,1,0)),1,0)</f>
        <v>0</v>
      </c>
    </row>
    <row r="845" spans="1:27" ht="14.25">
      <c r="A845" s="19">
        <f t="shared" si="11"/>
        <v>843</v>
      </c>
      <c r="B845" s="8"/>
      <c r="C845" s="8"/>
      <c r="D845" s="9"/>
      <c r="E845" s="8"/>
      <c r="F845" s="8"/>
      <c r="G845" s="8"/>
      <c r="H845" s="9"/>
      <c r="I845" s="9"/>
      <c r="J845" s="9"/>
      <c r="K845" s="8"/>
      <c r="L845" s="10"/>
      <c r="M845" s="19" t="b">
        <f t="shared" si="9"/>
        <v>0</v>
      </c>
      <c r="N845" s="19">
        <f>IF(AND($M845,IF($H845&lt;=DATE(身障定額檢核總表!$F$7,身障定額檢核總表!$F$8,1),1,0)),1,0)</f>
        <v>0</v>
      </c>
      <c r="O845" s="19">
        <f>IF(AND(ISBLANK($I845),$M845),1,IF($E845="1.公保",
IF($I845&gt;DATE(身障定額檢核總表!$F$7,身障定額檢核總表!$F$8,1),1,0),
IF($I845&gt;=DATE(身障定額檢核總表!$F$7,身障定額檢核總表!$F$8,1),1,0)))</f>
        <v>0</v>
      </c>
      <c r="P845" s="19">
        <f>IF(AND($M845,IF($J845&lt;=DATE(身障定額檢核總表!$F$7,身障定額檢核總表!$F$8,1),1,0)),1,0)</f>
        <v>0</v>
      </c>
      <c r="Q845" s="19">
        <f t="shared" si="10"/>
        <v>0</v>
      </c>
      <c r="R845" s="19">
        <f>IF(AND($Q845,OR(IF($G845="3.重度",1,0),IF($G845="4.極重度",1,0)),IF($K845="全時",1,0),IF($L845&gt;=基本工資設定!$B$2,1,0)),1,0)</f>
        <v>0</v>
      </c>
      <c r="S845" s="19">
        <f>IF(AND($Q845,OR(IF($G845="3.重度",1,0),IF($G845="4.極重度",1,0)),IF($K845="全時",1,0),IF(基本工資設定!$B$2&gt;$L845,1,0)),1,0)</f>
        <v>0</v>
      </c>
      <c r="T845" s="19">
        <f>IF(AND($Q845,OR(IF($G845="3.重度",1,0),IF($G845="4.極重度",1,0)),IF($K845="部分工時",1,0),IF($L845&gt;=基本工資設定!$B$2,1,0)),1,0)</f>
        <v>0</v>
      </c>
      <c r="U845" s="19">
        <f>IF(AND($Q845,OR(IF($G845="3.重度",1,0),IF($G845="4.極重度",1,0)),IF($K845="部分工時",1,0),IF(AND(基本工資設定!$B$2&gt;$L845,$L845&gt;=基本工資設定!$B$3),1,0)),1,0)</f>
        <v>0</v>
      </c>
      <c r="V845" s="19">
        <f>IF(AND($Q845,OR(IF($G845="3.重度",1,0),IF($G845="4.極重度",1,0)),IF($K845="部分工時",1,0),IF(基本工資設定!$B$3&gt;$L845,1,0)),1,0)</f>
        <v>0</v>
      </c>
      <c r="W845" s="19">
        <f>IF(AND($Q845,OR(IF($G845="1.輕度",1,0),IF($G845="2.中度",1,0)),IF($K845="全時",1,0),IF($L845&gt;=基本工資設定!$B$2,1,0)),1,0)</f>
        <v>0</v>
      </c>
      <c r="X845" s="19">
        <f>IF(AND($Q845,OR(IF($G845="1.輕度",1,0),IF($G845="2.中度",1,0)),IF($K845="全時",1,0),IF(基本工資設定!$B$2&gt;$L845,1,0)),1,0)</f>
        <v>0</v>
      </c>
      <c r="Y845" s="19">
        <f>IF(AND($Q845,OR(IF($G845="1.輕度",1,0),IF($G845="2.中度",1,0)),IF($K845="部分工時",1,0),IF($L845&gt;=基本工資設定!$B$2,1,0)),1,0)</f>
        <v>0</v>
      </c>
      <c r="Z845" s="19">
        <f>IF(AND($Q845,OR(IF($G845="1.輕度",1,0),IF($G845="2.中度",1,0)),IF($K845="部分工時",1,0),IF(AND(基本工資設定!$B$2&gt;$L845,$L845&gt;=基本工資設定!$B$3),1,0)),1,0)</f>
        <v>0</v>
      </c>
      <c r="AA845" s="19">
        <f>IF(AND($Q845,OR(IF($G845="1.輕度",1,0),IF($G845="2.中度",1,0)),IF($K845="部分工時",1,0),IF(基本工資設定!$B$3&gt;$L845,1,0)),1,0)</f>
        <v>0</v>
      </c>
    </row>
    <row r="846" spans="1:27" ht="14.25">
      <c r="A846" s="19">
        <f t="shared" si="11"/>
        <v>844</v>
      </c>
      <c r="B846" s="8"/>
      <c r="C846" s="8"/>
      <c r="D846" s="9"/>
      <c r="E846" s="8"/>
      <c r="F846" s="8"/>
      <c r="G846" s="8"/>
      <c r="H846" s="9"/>
      <c r="I846" s="9"/>
      <c r="J846" s="9"/>
      <c r="K846" s="8"/>
      <c r="L846" s="10"/>
      <c r="M846" s="19" t="b">
        <f t="shared" si="9"/>
        <v>0</v>
      </c>
      <c r="N846" s="19">
        <f>IF(AND($M846,IF($H846&lt;=DATE(身障定額檢核總表!$F$7,身障定額檢核總表!$F$8,1),1,0)),1,0)</f>
        <v>0</v>
      </c>
      <c r="O846" s="19">
        <f>IF(AND(ISBLANK($I846),$M846),1,IF($E846="1.公保",
IF($I846&gt;DATE(身障定額檢核總表!$F$7,身障定額檢核總表!$F$8,1),1,0),
IF($I846&gt;=DATE(身障定額檢核總表!$F$7,身障定額檢核總表!$F$8,1),1,0)))</f>
        <v>0</v>
      </c>
      <c r="P846" s="19">
        <f>IF(AND($M846,IF($J846&lt;=DATE(身障定額檢核總表!$F$7,身障定額檢核總表!$F$8,1),1,0)),1,0)</f>
        <v>0</v>
      </c>
      <c r="Q846" s="19">
        <f t="shared" si="10"/>
        <v>0</v>
      </c>
      <c r="R846" s="19">
        <f>IF(AND($Q846,OR(IF($G846="3.重度",1,0),IF($G846="4.極重度",1,0)),IF($K846="全時",1,0),IF($L846&gt;=基本工資設定!$B$2,1,0)),1,0)</f>
        <v>0</v>
      </c>
      <c r="S846" s="19">
        <f>IF(AND($Q846,OR(IF($G846="3.重度",1,0),IF($G846="4.極重度",1,0)),IF($K846="全時",1,0),IF(基本工資設定!$B$2&gt;$L846,1,0)),1,0)</f>
        <v>0</v>
      </c>
      <c r="T846" s="19">
        <f>IF(AND($Q846,OR(IF($G846="3.重度",1,0),IF($G846="4.極重度",1,0)),IF($K846="部分工時",1,0),IF($L846&gt;=基本工資設定!$B$2,1,0)),1,0)</f>
        <v>0</v>
      </c>
      <c r="U846" s="19">
        <f>IF(AND($Q846,OR(IF($G846="3.重度",1,0),IF($G846="4.極重度",1,0)),IF($K846="部分工時",1,0),IF(AND(基本工資設定!$B$2&gt;$L846,$L846&gt;=基本工資設定!$B$3),1,0)),1,0)</f>
        <v>0</v>
      </c>
      <c r="V846" s="19">
        <f>IF(AND($Q846,OR(IF($G846="3.重度",1,0),IF($G846="4.極重度",1,0)),IF($K846="部分工時",1,0),IF(基本工資設定!$B$3&gt;$L846,1,0)),1,0)</f>
        <v>0</v>
      </c>
      <c r="W846" s="19">
        <f>IF(AND($Q846,OR(IF($G846="1.輕度",1,0),IF($G846="2.中度",1,0)),IF($K846="全時",1,0),IF($L846&gt;=基本工資設定!$B$2,1,0)),1,0)</f>
        <v>0</v>
      </c>
      <c r="X846" s="19">
        <f>IF(AND($Q846,OR(IF($G846="1.輕度",1,0),IF($G846="2.中度",1,0)),IF($K846="全時",1,0),IF(基本工資設定!$B$2&gt;$L846,1,0)),1,0)</f>
        <v>0</v>
      </c>
      <c r="Y846" s="19">
        <f>IF(AND($Q846,OR(IF($G846="1.輕度",1,0),IF($G846="2.中度",1,0)),IF($K846="部分工時",1,0),IF($L846&gt;=基本工資設定!$B$2,1,0)),1,0)</f>
        <v>0</v>
      </c>
      <c r="Z846" s="19">
        <f>IF(AND($Q846,OR(IF($G846="1.輕度",1,0),IF($G846="2.中度",1,0)),IF($K846="部分工時",1,0),IF(AND(基本工資設定!$B$2&gt;$L846,$L846&gt;=基本工資設定!$B$3),1,0)),1,0)</f>
        <v>0</v>
      </c>
      <c r="AA846" s="19">
        <f>IF(AND($Q846,OR(IF($G846="1.輕度",1,0),IF($G846="2.中度",1,0)),IF($K846="部分工時",1,0),IF(基本工資設定!$B$3&gt;$L846,1,0)),1,0)</f>
        <v>0</v>
      </c>
    </row>
    <row r="847" spans="1:27" ht="14.25">
      <c r="A847" s="19">
        <f t="shared" si="11"/>
        <v>845</v>
      </c>
      <c r="B847" s="8"/>
      <c r="C847" s="8"/>
      <c r="D847" s="9"/>
      <c r="E847" s="8"/>
      <c r="F847" s="8"/>
      <c r="G847" s="8"/>
      <c r="H847" s="9"/>
      <c r="I847" s="9"/>
      <c r="J847" s="9"/>
      <c r="K847" s="8"/>
      <c r="L847" s="10"/>
      <c r="M847" s="19" t="b">
        <f t="shared" si="9"/>
        <v>0</v>
      </c>
      <c r="N847" s="19">
        <f>IF(AND($M847,IF($H847&lt;=DATE(身障定額檢核總表!$F$7,身障定額檢核總表!$F$8,1),1,0)),1,0)</f>
        <v>0</v>
      </c>
      <c r="O847" s="19">
        <f>IF(AND(ISBLANK($I847),$M847),1,IF($E847="1.公保",
IF($I847&gt;DATE(身障定額檢核總表!$F$7,身障定額檢核總表!$F$8,1),1,0),
IF($I847&gt;=DATE(身障定額檢核總表!$F$7,身障定額檢核總表!$F$8,1),1,0)))</f>
        <v>0</v>
      </c>
      <c r="P847" s="19">
        <f>IF(AND($M847,IF($J847&lt;=DATE(身障定額檢核總表!$F$7,身障定額檢核總表!$F$8,1),1,0)),1,0)</f>
        <v>0</v>
      </c>
      <c r="Q847" s="19">
        <f t="shared" si="10"/>
        <v>0</v>
      </c>
      <c r="R847" s="19">
        <f>IF(AND($Q847,OR(IF($G847="3.重度",1,0),IF($G847="4.極重度",1,0)),IF($K847="全時",1,0),IF($L847&gt;=基本工資設定!$B$2,1,0)),1,0)</f>
        <v>0</v>
      </c>
      <c r="S847" s="19">
        <f>IF(AND($Q847,OR(IF($G847="3.重度",1,0),IF($G847="4.極重度",1,0)),IF($K847="全時",1,0),IF(基本工資設定!$B$2&gt;$L847,1,0)),1,0)</f>
        <v>0</v>
      </c>
      <c r="T847" s="19">
        <f>IF(AND($Q847,OR(IF($G847="3.重度",1,0),IF($G847="4.極重度",1,0)),IF($K847="部分工時",1,0),IF($L847&gt;=基本工資設定!$B$2,1,0)),1,0)</f>
        <v>0</v>
      </c>
      <c r="U847" s="19">
        <f>IF(AND($Q847,OR(IF($G847="3.重度",1,0),IF($G847="4.極重度",1,0)),IF($K847="部分工時",1,0),IF(AND(基本工資設定!$B$2&gt;$L847,$L847&gt;=基本工資設定!$B$3),1,0)),1,0)</f>
        <v>0</v>
      </c>
      <c r="V847" s="19">
        <f>IF(AND($Q847,OR(IF($G847="3.重度",1,0),IF($G847="4.極重度",1,0)),IF($K847="部分工時",1,0),IF(基本工資設定!$B$3&gt;$L847,1,0)),1,0)</f>
        <v>0</v>
      </c>
      <c r="W847" s="19">
        <f>IF(AND($Q847,OR(IF($G847="1.輕度",1,0),IF($G847="2.中度",1,0)),IF($K847="全時",1,0),IF($L847&gt;=基本工資設定!$B$2,1,0)),1,0)</f>
        <v>0</v>
      </c>
      <c r="X847" s="19">
        <f>IF(AND($Q847,OR(IF($G847="1.輕度",1,0),IF($G847="2.中度",1,0)),IF($K847="全時",1,0),IF(基本工資設定!$B$2&gt;$L847,1,0)),1,0)</f>
        <v>0</v>
      </c>
      <c r="Y847" s="19">
        <f>IF(AND($Q847,OR(IF($G847="1.輕度",1,0),IF($G847="2.中度",1,0)),IF($K847="部分工時",1,0),IF($L847&gt;=基本工資設定!$B$2,1,0)),1,0)</f>
        <v>0</v>
      </c>
      <c r="Z847" s="19">
        <f>IF(AND($Q847,OR(IF($G847="1.輕度",1,0),IF($G847="2.中度",1,0)),IF($K847="部分工時",1,0),IF(AND(基本工資設定!$B$2&gt;$L847,$L847&gt;=基本工資設定!$B$3),1,0)),1,0)</f>
        <v>0</v>
      </c>
      <c r="AA847" s="19">
        <f>IF(AND($Q847,OR(IF($G847="1.輕度",1,0),IF($G847="2.中度",1,0)),IF($K847="部分工時",1,0),IF(基本工資設定!$B$3&gt;$L847,1,0)),1,0)</f>
        <v>0</v>
      </c>
    </row>
    <row r="848" spans="1:27" ht="14.25">
      <c r="A848" s="19">
        <f t="shared" si="11"/>
        <v>846</v>
      </c>
      <c r="B848" s="8"/>
      <c r="C848" s="8"/>
      <c r="D848" s="9"/>
      <c r="E848" s="8"/>
      <c r="F848" s="8"/>
      <c r="G848" s="8"/>
      <c r="H848" s="9"/>
      <c r="I848" s="9"/>
      <c r="J848" s="9"/>
      <c r="K848" s="8"/>
      <c r="L848" s="10"/>
      <c r="M848" s="19" t="b">
        <f t="shared" si="9"/>
        <v>0</v>
      </c>
      <c r="N848" s="19">
        <f>IF(AND($M848,IF($H848&lt;=DATE(身障定額檢核總表!$F$7,身障定額檢核總表!$F$8,1),1,0)),1,0)</f>
        <v>0</v>
      </c>
      <c r="O848" s="19">
        <f>IF(AND(ISBLANK($I848),$M848),1,IF($E848="1.公保",
IF($I848&gt;DATE(身障定額檢核總表!$F$7,身障定額檢核總表!$F$8,1),1,0),
IF($I848&gt;=DATE(身障定額檢核總表!$F$7,身障定額檢核總表!$F$8,1),1,0)))</f>
        <v>0</v>
      </c>
      <c r="P848" s="19">
        <f>IF(AND($M848,IF($J848&lt;=DATE(身障定額檢核總表!$F$7,身障定額檢核總表!$F$8,1),1,0)),1,0)</f>
        <v>0</v>
      </c>
      <c r="Q848" s="19">
        <f t="shared" si="10"/>
        <v>0</v>
      </c>
      <c r="R848" s="19">
        <f>IF(AND($Q848,OR(IF($G848="3.重度",1,0),IF($G848="4.極重度",1,0)),IF($K848="全時",1,0),IF($L848&gt;=基本工資設定!$B$2,1,0)),1,0)</f>
        <v>0</v>
      </c>
      <c r="S848" s="19">
        <f>IF(AND($Q848,OR(IF($G848="3.重度",1,0),IF($G848="4.極重度",1,0)),IF($K848="全時",1,0),IF(基本工資設定!$B$2&gt;$L848,1,0)),1,0)</f>
        <v>0</v>
      </c>
      <c r="T848" s="19">
        <f>IF(AND($Q848,OR(IF($G848="3.重度",1,0),IF($G848="4.極重度",1,0)),IF($K848="部分工時",1,0),IF($L848&gt;=基本工資設定!$B$2,1,0)),1,0)</f>
        <v>0</v>
      </c>
      <c r="U848" s="19">
        <f>IF(AND($Q848,OR(IF($G848="3.重度",1,0),IF($G848="4.極重度",1,0)),IF($K848="部分工時",1,0),IF(AND(基本工資設定!$B$2&gt;$L848,$L848&gt;=基本工資設定!$B$3),1,0)),1,0)</f>
        <v>0</v>
      </c>
      <c r="V848" s="19">
        <f>IF(AND($Q848,OR(IF($G848="3.重度",1,0),IF($G848="4.極重度",1,0)),IF($K848="部分工時",1,0),IF(基本工資設定!$B$3&gt;$L848,1,0)),1,0)</f>
        <v>0</v>
      </c>
      <c r="W848" s="19">
        <f>IF(AND($Q848,OR(IF($G848="1.輕度",1,0),IF($G848="2.中度",1,0)),IF($K848="全時",1,0),IF($L848&gt;=基本工資設定!$B$2,1,0)),1,0)</f>
        <v>0</v>
      </c>
      <c r="X848" s="19">
        <f>IF(AND($Q848,OR(IF($G848="1.輕度",1,0),IF($G848="2.中度",1,0)),IF($K848="全時",1,0),IF(基本工資設定!$B$2&gt;$L848,1,0)),1,0)</f>
        <v>0</v>
      </c>
      <c r="Y848" s="19">
        <f>IF(AND($Q848,OR(IF($G848="1.輕度",1,0),IF($G848="2.中度",1,0)),IF($K848="部分工時",1,0),IF($L848&gt;=基本工資設定!$B$2,1,0)),1,0)</f>
        <v>0</v>
      </c>
      <c r="Z848" s="19">
        <f>IF(AND($Q848,OR(IF($G848="1.輕度",1,0),IF($G848="2.中度",1,0)),IF($K848="部分工時",1,0),IF(AND(基本工資設定!$B$2&gt;$L848,$L848&gt;=基本工資設定!$B$3),1,0)),1,0)</f>
        <v>0</v>
      </c>
      <c r="AA848" s="19">
        <f>IF(AND($Q848,OR(IF($G848="1.輕度",1,0),IF($G848="2.中度",1,0)),IF($K848="部分工時",1,0),IF(基本工資設定!$B$3&gt;$L848,1,0)),1,0)</f>
        <v>0</v>
      </c>
    </row>
    <row r="849" spans="1:27" ht="14.25">
      <c r="A849" s="19">
        <f t="shared" si="11"/>
        <v>847</v>
      </c>
      <c r="B849" s="8"/>
      <c r="C849" s="8"/>
      <c r="D849" s="9"/>
      <c r="E849" s="8"/>
      <c r="F849" s="8"/>
      <c r="G849" s="8"/>
      <c r="H849" s="9"/>
      <c r="I849" s="9"/>
      <c r="J849" s="9"/>
      <c r="K849" s="8"/>
      <c r="L849" s="10"/>
      <c r="M849" s="19" t="b">
        <f t="shared" si="9"/>
        <v>0</v>
      </c>
      <c r="N849" s="19">
        <f>IF(AND($M849,IF($H849&lt;=DATE(身障定額檢核總表!$F$7,身障定額檢核總表!$F$8,1),1,0)),1,0)</f>
        <v>0</v>
      </c>
      <c r="O849" s="19">
        <f>IF(AND(ISBLANK($I849),$M849),1,IF($E849="1.公保",
IF($I849&gt;DATE(身障定額檢核總表!$F$7,身障定額檢核總表!$F$8,1),1,0),
IF($I849&gt;=DATE(身障定額檢核總表!$F$7,身障定額檢核總表!$F$8,1),1,0)))</f>
        <v>0</v>
      </c>
      <c r="P849" s="19">
        <f>IF(AND($M849,IF($J849&lt;=DATE(身障定額檢核總表!$F$7,身障定額檢核總表!$F$8,1),1,0)),1,0)</f>
        <v>0</v>
      </c>
      <c r="Q849" s="19">
        <f t="shared" si="10"/>
        <v>0</v>
      </c>
      <c r="R849" s="19">
        <f>IF(AND($Q849,OR(IF($G849="3.重度",1,0),IF($G849="4.極重度",1,0)),IF($K849="全時",1,0),IF($L849&gt;=基本工資設定!$B$2,1,0)),1,0)</f>
        <v>0</v>
      </c>
      <c r="S849" s="19">
        <f>IF(AND($Q849,OR(IF($G849="3.重度",1,0),IF($G849="4.極重度",1,0)),IF($K849="全時",1,0),IF(基本工資設定!$B$2&gt;$L849,1,0)),1,0)</f>
        <v>0</v>
      </c>
      <c r="T849" s="19">
        <f>IF(AND($Q849,OR(IF($G849="3.重度",1,0),IF($G849="4.極重度",1,0)),IF($K849="部分工時",1,0),IF($L849&gt;=基本工資設定!$B$2,1,0)),1,0)</f>
        <v>0</v>
      </c>
      <c r="U849" s="19">
        <f>IF(AND($Q849,OR(IF($G849="3.重度",1,0),IF($G849="4.極重度",1,0)),IF($K849="部分工時",1,0),IF(AND(基本工資設定!$B$2&gt;$L849,$L849&gt;=基本工資設定!$B$3),1,0)),1,0)</f>
        <v>0</v>
      </c>
      <c r="V849" s="19">
        <f>IF(AND($Q849,OR(IF($G849="3.重度",1,0),IF($G849="4.極重度",1,0)),IF($K849="部分工時",1,0),IF(基本工資設定!$B$3&gt;$L849,1,0)),1,0)</f>
        <v>0</v>
      </c>
      <c r="W849" s="19">
        <f>IF(AND($Q849,OR(IF($G849="1.輕度",1,0),IF($G849="2.中度",1,0)),IF($K849="全時",1,0),IF($L849&gt;=基本工資設定!$B$2,1,0)),1,0)</f>
        <v>0</v>
      </c>
      <c r="X849" s="19">
        <f>IF(AND($Q849,OR(IF($G849="1.輕度",1,0),IF($G849="2.中度",1,0)),IF($K849="全時",1,0),IF(基本工資設定!$B$2&gt;$L849,1,0)),1,0)</f>
        <v>0</v>
      </c>
      <c r="Y849" s="19">
        <f>IF(AND($Q849,OR(IF($G849="1.輕度",1,0),IF($G849="2.中度",1,0)),IF($K849="部分工時",1,0),IF($L849&gt;=基本工資設定!$B$2,1,0)),1,0)</f>
        <v>0</v>
      </c>
      <c r="Z849" s="19">
        <f>IF(AND($Q849,OR(IF($G849="1.輕度",1,0),IF($G849="2.中度",1,0)),IF($K849="部分工時",1,0),IF(AND(基本工資設定!$B$2&gt;$L849,$L849&gt;=基本工資設定!$B$3),1,0)),1,0)</f>
        <v>0</v>
      </c>
      <c r="AA849" s="19">
        <f>IF(AND($Q849,OR(IF($G849="1.輕度",1,0),IF($G849="2.中度",1,0)),IF($K849="部分工時",1,0),IF(基本工資設定!$B$3&gt;$L849,1,0)),1,0)</f>
        <v>0</v>
      </c>
    </row>
    <row r="850" spans="1:27" ht="14.25">
      <c r="A850" s="19">
        <f t="shared" si="11"/>
        <v>848</v>
      </c>
      <c r="B850" s="8"/>
      <c r="C850" s="8"/>
      <c r="D850" s="9"/>
      <c r="E850" s="8"/>
      <c r="F850" s="8"/>
      <c r="G850" s="8"/>
      <c r="H850" s="9"/>
      <c r="I850" s="9"/>
      <c r="J850" s="9"/>
      <c r="K850" s="8"/>
      <c r="L850" s="10"/>
      <c r="M850" s="19" t="b">
        <f t="shared" si="9"/>
        <v>0</v>
      </c>
      <c r="N850" s="19">
        <f>IF(AND($M850,IF($H850&lt;=DATE(身障定額檢核總表!$F$7,身障定額檢核總表!$F$8,1),1,0)),1,0)</f>
        <v>0</v>
      </c>
      <c r="O850" s="19">
        <f>IF(AND(ISBLANK($I850),$M850),1,IF($E850="1.公保",
IF($I850&gt;DATE(身障定額檢核總表!$F$7,身障定額檢核總表!$F$8,1),1,0),
IF($I850&gt;=DATE(身障定額檢核總表!$F$7,身障定額檢核總表!$F$8,1),1,0)))</f>
        <v>0</v>
      </c>
      <c r="P850" s="19">
        <f>IF(AND($M850,IF($J850&lt;=DATE(身障定額檢核總表!$F$7,身障定額檢核總表!$F$8,1),1,0)),1,0)</f>
        <v>0</v>
      </c>
      <c r="Q850" s="19">
        <f t="shared" si="10"/>
        <v>0</v>
      </c>
      <c r="R850" s="19">
        <f>IF(AND($Q850,OR(IF($G850="3.重度",1,0),IF($G850="4.極重度",1,0)),IF($K850="全時",1,0),IF($L850&gt;=基本工資設定!$B$2,1,0)),1,0)</f>
        <v>0</v>
      </c>
      <c r="S850" s="19">
        <f>IF(AND($Q850,OR(IF($G850="3.重度",1,0),IF($G850="4.極重度",1,0)),IF($K850="全時",1,0),IF(基本工資設定!$B$2&gt;$L850,1,0)),1,0)</f>
        <v>0</v>
      </c>
      <c r="T850" s="19">
        <f>IF(AND($Q850,OR(IF($G850="3.重度",1,0),IF($G850="4.極重度",1,0)),IF($K850="部分工時",1,0),IF($L850&gt;=基本工資設定!$B$2,1,0)),1,0)</f>
        <v>0</v>
      </c>
      <c r="U850" s="19">
        <f>IF(AND($Q850,OR(IF($G850="3.重度",1,0),IF($G850="4.極重度",1,0)),IF($K850="部分工時",1,0),IF(AND(基本工資設定!$B$2&gt;$L850,$L850&gt;=基本工資設定!$B$3),1,0)),1,0)</f>
        <v>0</v>
      </c>
      <c r="V850" s="19">
        <f>IF(AND($Q850,OR(IF($G850="3.重度",1,0),IF($G850="4.極重度",1,0)),IF($K850="部分工時",1,0),IF(基本工資設定!$B$3&gt;$L850,1,0)),1,0)</f>
        <v>0</v>
      </c>
      <c r="W850" s="19">
        <f>IF(AND($Q850,OR(IF($G850="1.輕度",1,0),IF($G850="2.中度",1,0)),IF($K850="全時",1,0),IF($L850&gt;=基本工資設定!$B$2,1,0)),1,0)</f>
        <v>0</v>
      </c>
      <c r="X850" s="19">
        <f>IF(AND($Q850,OR(IF($G850="1.輕度",1,0),IF($G850="2.中度",1,0)),IF($K850="全時",1,0),IF(基本工資設定!$B$2&gt;$L850,1,0)),1,0)</f>
        <v>0</v>
      </c>
      <c r="Y850" s="19">
        <f>IF(AND($Q850,OR(IF($G850="1.輕度",1,0),IF($G850="2.中度",1,0)),IF($K850="部分工時",1,0),IF($L850&gt;=基本工資設定!$B$2,1,0)),1,0)</f>
        <v>0</v>
      </c>
      <c r="Z850" s="19">
        <f>IF(AND($Q850,OR(IF($G850="1.輕度",1,0),IF($G850="2.中度",1,0)),IF($K850="部分工時",1,0),IF(AND(基本工資設定!$B$2&gt;$L850,$L850&gt;=基本工資設定!$B$3),1,0)),1,0)</f>
        <v>0</v>
      </c>
      <c r="AA850" s="19">
        <f>IF(AND($Q850,OR(IF($G850="1.輕度",1,0),IF($G850="2.中度",1,0)),IF($K850="部分工時",1,0),IF(基本工資設定!$B$3&gt;$L850,1,0)),1,0)</f>
        <v>0</v>
      </c>
    </row>
    <row r="851" spans="1:27" ht="14.25">
      <c r="A851" s="19">
        <f t="shared" si="11"/>
        <v>849</v>
      </c>
      <c r="B851" s="8"/>
      <c r="C851" s="8"/>
      <c r="D851" s="9"/>
      <c r="E851" s="8"/>
      <c r="F851" s="8"/>
      <c r="G851" s="8"/>
      <c r="H851" s="9"/>
      <c r="I851" s="9"/>
      <c r="J851" s="9"/>
      <c r="K851" s="8"/>
      <c r="L851" s="10"/>
      <c r="M851" s="19" t="b">
        <f t="shared" si="9"/>
        <v>0</v>
      </c>
      <c r="N851" s="19">
        <f>IF(AND($M851,IF($H851&lt;=DATE(身障定額檢核總表!$F$7,身障定額檢核總表!$F$8,1),1,0)),1,0)</f>
        <v>0</v>
      </c>
      <c r="O851" s="19">
        <f>IF(AND(ISBLANK($I851),$M851),1,IF($E851="1.公保",
IF($I851&gt;DATE(身障定額檢核總表!$F$7,身障定額檢核總表!$F$8,1),1,0),
IF($I851&gt;=DATE(身障定額檢核總表!$F$7,身障定額檢核總表!$F$8,1),1,0)))</f>
        <v>0</v>
      </c>
      <c r="P851" s="19">
        <f>IF(AND($M851,IF($J851&lt;=DATE(身障定額檢核總表!$F$7,身障定額檢核總表!$F$8,1),1,0)),1,0)</f>
        <v>0</v>
      </c>
      <c r="Q851" s="19">
        <f t="shared" si="10"/>
        <v>0</v>
      </c>
      <c r="R851" s="19">
        <f>IF(AND($Q851,OR(IF($G851="3.重度",1,0),IF($G851="4.極重度",1,0)),IF($K851="全時",1,0),IF($L851&gt;=基本工資設定!$B$2,1,0)),1,0)</f>
        <v>0</v>
      </c>
      <c r="S851" s="19">
        <f>IF(AND($Q851,OR(IF($G851="3.重度",1,0),IF($G851="4.極重度",1,0)),IF($K851="全時",1,0),IF(基本工資設定!$B$2&gt;$L851,1,0)),1,0)</f>
        <v>0</v>
      </c>
      <c r="T851" s="19">
        <f>IF(AND($Q851,OR(IF($G851="3.重度",1,0),IF($G851="4.極重度",1,0)),IF($K851="部分工時",1,0),IF($L851&gt;=基本工資設定!$B$2,1,0)),1,0)</f>
        <v>0</v>
      </c>
      <c r="U851" s="19">
        <f>IF(AND($Q851,OR(IF($G851="3.重度",1,0),IF($G851="4.極重度",1,0)),IF($K851="部分工時",1,0),IF(AND(基本工資設定!$B$2&gt;$L851,$L851&gt;=基本工資設定!$B$3),1,0)),1,0)</f>
        <v>0</v>
      </c>
      <c r="V851" s="19">
        <f>IF(AND($Q851,OR(IF($G851="3.重度",1,0),IF($G851="4.極重度",1,0)),IF($K851="部分工時",1,0),IF(基本工資設定!$B$3&gt;$L851,1,0)),1,0)</f>
        <v>0</v>
      </c>
      <c r="W851" s="19">
        <f>IF(AND($Q851,OR(IF($G851="1.輕度",1,0),IF($G851="2.中度",1,0)),IF($K851="全時",1,0),IF($L851&gt;=基本工資設定!$B$2,1,0)),1,0)</f>
        <v>0</v>
      </c>
      <c r="X851" s="19">
        <f>IF(AND($Q851,OR(IF($G851="1.輕度",1,0),IF($G851="2.中度",1,0)),IF($K851="全時",1,0),IF(基本工資設定!$B$2&gt;$L851,1,0)),1,0)</f>
        <v>0</v>
      </c>
      <c r="Y851" s="19">
        <f>IF(AND($Q851,OR(IF($G851="1.輕度",1,0),IF($G851="2.中度",1,0)),IF($K851="部分工時",1,0),IF($L851&gt;=基本工資設定!$B$2,1,0)),1,0)</f>
        <v>0</v>
      </c>
      <c r="Z851" s="19">
        <f>IF(AND($Q851,OR(IF($G851="1.輕度",1,0),IF($G851="2.中度",1,0)),IF($K851="部分工時",1,0),IF(AND(基本工資設定!$B$2&gt;$L851,$L851&gt;=基本工資設定!$B$3),1,0)),1,0)</f>
        <v>0</v>
      </c>
      <c r="AA851" s="19">
        <f>IF(AND($Q851,OR(IF($G851="1.輕度",1,0),IF($G851="2.中度",1,0)),IF($K851="部分工時",1,0),IF(基本工資設定!$B$3&gt;$L851,1,0)),1,0)</f>
        <v>0</v>
      </c>
    </row>
    <row r="852" spans="1:27" ht="14.25">
      <c r="A852" s="19">
        <f t="shared" si="11"/>
        <v>850</v>
      </c>
      <c r="B852" s="8"/>
      <c r="C852" s="8"/>
      <c r="D852" s="9"/>
      <c r="E852" s="8"/>
      <c r="F852" s="8"/>
      <c r="G852" s="8"/>
      <c r="H852" s="9"/>
      <c r="I852" s="9"/>
      <c r="J852" s="9"/>
      <c r="K852" s="8"/>
      <c r="L852" s="10"/>
      <c r="M852" s="19" t="b">
        <f t="shared" si="9"/>
        <v>0</v>
      </c>
      <c r="N852" s="19">
        <f>IF(AND($M852,IF($H852&lt;=DATE(身障定額檢核總表!$F$7,身障定額檢核總表!$F$8,1),1,0)),1,0)</f>
        <v>0</v>
      </c>
      <c r="O852" s="19">
        <f>IF(AND(ISBLANK($I852),$M852),1,IF($E852="1.公保",
IF($I852&gt;DATE(身障定額檢核總表!$F$7,身障定額檢核總表!$F$8,1),1,0),
IF($I852&gt;=DATE(身障定額檢核總表!$F$7,身障定額檢核總表!$F$8,1),1,0)))</f>
        <v>0</v>
      </c>
      <c r="P852" s="19">
        <f>IF(AND($M852,IF($J852&lt;=DATE(身障定額檢核總表!$F$7,身障定額檢核總表!$F$8,1),1,0)),1,0)</f>
        <v>0</v>
      </c>
      <c r="Q852" s="19">
        <f t="shared" si="10"/>
        <v>0</v>
      </c>
      <c r="R852" s="19">
        <f>IF(AND($Q852,OR(IF($G852="3.重度",1,0),IF($G852="4.極重度",1,0)),IF($K852="全時",1,0),IF($L852&gt;=基本工資設定!$B$2,1,0)),1,0)</f>
        <v>0</v>
      </c>
      <c r="S852" s="19">
        <f>IF(AND($Q852,OR(IF($G852="3.重度",1,0),IF($G852="4.極重度",1,0)),IF($K852="全時",1,0),IF(基本工資設定!$B$2&gt;$L852,1,0)),1,0)</f>
        <v>0</v>
      </c>
      <c r="T852" s="19">
        <f>IF(AND($Q852,OR(IF($G852="3.重度",1,0),IF($G852="4.極重度",1,0)),IF($K852="部分工時",1,0),IF($L852&gt;=基本工資設定!$B$2,1,0)),1,0)</f>
        <v>0</v>
      </c>
      <c r="U852" s="19">
        <f>IF(AND($Q852,OR(IF($G852="3.重度",1,0),IF($G852="4.極重度",1,0)),IF($K852="部分工時",1,0),IF(AND(基本工資設定!$B$2&gt;$L852,$L852&gt;=基本工資設定!$B$3),1,0)),1,0)</f>
        <v>0</v>
      </c>
      <c r="V852" s="19">
        <f>IF(AND($Q852,OR(IF($G852="3.重度",1,0),IF($G852="4.極重度",1,0)),IF($K852="部分工時",1,0),IF(基本工資設定!$B$3&gt;$L852,1,0)),1,0)</f>
        <v>0</v>
      </c>
      <c r="W852" s="19">
        <f>IF(AND($Q852,OR(IF($G852="1.輕度",1,0),IF($G852="2.中度",1,0)),IF($K852="全時",1,0),IF($L852&gt;=基本工資設定!$B$2,1,0)),1,0)</f>
        <v>0</v>
      </c>
      <c r="X852" s="19">
        <f>IF(AND($Q852,OR(IF($G852="1.輕度",1,0),IF($G852="2.中度",1,0)),IF($K852="全時",1,0),IF(基本工資設定!$B$2&gt;$L852,1,0)),1,0)</f>
        <v>0</v>
      </c>
      <c r="Y852" s="19">
        <f>IF(AND($Q852,OR(IF($G852="1.輕度",1,0),IF($G852="2.中度",1,0)),IF($K852="部分工時",1,0),IF($L852&gt;=基本工資設定!$B$2,1,0)),1,0)</f>
        <v>0</v>
      </c>
      <c r="Z852" s="19">
        <f>IF(AND($Q852,OR(IF($G852="1.輕度",1,0),IF($G852="2.中度",1,0)),IF($K852="部分工時",1,0),IF(AND(基本工資設定!$B$2&gt;$L852,$L852&gt;=基本工資設定!$B$3),1,0)),1,0)</f>
        <v>0</v>
      </c>
      <c r="AA852" s="19">
        <f>IF(AND($Q852,OR(IF($G852="1.輕度",1,0),IF($G852="2.中度",1,0)),IF($K852="部分工時",1,0),IF(基本工資設定!$B$3&gt;$L852,1,0)),1,0)</f>
        <v>0</v>
      </c>
    </row>
    <row r="853" spans="1:27" ht="14.25">
      <c r="A853" s="19">
        <f t="shared" si="11"/>
        <v>851</v>
      </c>
      <c r="B853" s="8"/>
      <c r="C853" s="8"/>
      <c r="D853" s="9"/>
      <c r="E853" s="8"/>
      <c r="F853" s="8"/>
      <c r="G853" s="8"/>
      <c r="H853" s="9"/>
      <c r="I853" s="9"/>
      <c r="J853" s="9"/>
      <c r="K853" s="8"/>
      <c r="L853" s="10"/>
      <c r="M853" s="19" t="b">
        <f t="shared" si="9"/>
        <v>0</v>
      </c>
      <c r="N853" s="19">
        <f>IF(AND($M853,IF($H853&lt;=DATE(身障定額檢核總表!$F$7,身障定額檢核總表!$F$8,1),1,0)),1,0)</f>
        <v>0</v>
      </c>
      <c r="O853" s="19">
        <f>IF(AND(ISBLANK($I853),$M853),1,IF($E853="1.公保",
IF($I853&gt;DATE(身障定額檢核總表!$F$7,身障定額檢核總表!$F$8,1),1,0),
IF($I853&gt;=DATE(身障定額檢核總表!$F$7,身障定額檢核總表!$F$8,1),1,0)))</f>
        <v>0</v>
      </c>
      <c r="P853" s="19">
        <f>IF(AND($M853,IF($J853&lt;=DATE(身障定額檢核總表!$F$7,身障定額檢核總表!$F$8,1),1,0)),1,0)</f>
        <v>0</v>
      </c>
      <c r="Q853" s="19">
        <f t="shared" si="10"/>
        <v>0</v>
      </c>
      <c r="R853" s="19">
        <f>IF(AND($Q853,OR(IF($G853="3.重度",1,0),IF($G853="4.極重度",1,0)),IF($K853="全時",1,0),IF($L853&gt;=基本工資設定!$B$2,1,0)),1,0)</f>
        <v>0</v>
      </c>
      <c r="S853" s="19">
        <f>IF(AND($Q853,OR(IF($G853="3.重度",1,0),IF($G853="4.極重度",1,0)),IF($K853="全時",1,0),IF(基本工資設定!$B$2&gt;$L853,1,0)),1,0)</f>
        <v>0</v>
      </c>
      <c r="T853" s="19">
        <f>IF(AND($Q853,OR(IF($G853="3.重度",1,0),IF($G853="4.極重度",1,0)),IF($K853="部分工時",1,0),IF($L853&gt;=基本工資設定!$B$2,1,0)),1,0)</f>
        <v>0</v>
      </c>
      <c r="U853" s="19">
        <f>IF(AND($Q853,OR(IF($G853="3.重度",1,0),IF($G853="4.極重度",1,0)),IF($K853="部分工時",1,0),IF(AND(基本工資設定!$B$2&gt;$L853,$L853&gt;=基本工資設定!$B$3),1,0)),1,0)</f>
        <v>0</v>
      </c>
      <c r="V853" s="19">
        <f>IF(AND($Q853,OR(IF($G853="3.重度",1,0),IF($G853="4.極重度",1,0)),IF($K853="部分工時",1,0),IF(基本工資設定!$B$3&gt;$L853,1,0)),1,0)</f>
        <v>0</v>
      </c>
      <c r="W853" s="19">
        <f>IF(AND($Q853,OR(IF($G853="1.輕度",1,0),IF($G853="2.中度",1,0)),IF($K853="全時",1,0),IF($L853&gt;=基本工資設定!$B$2,1,0)),1,0)</f>
        <v>0</v>
      </c>
      <c r="X853" s="19">
        <f>IF(AND($Q853,OR(IF($G853="1.輕度",1,0),IF($G853="2.中度",1,0)),IF($K853="全時",1,0),IF(基本工資設定!$B$2&gt;$L853,1,0)),1,0)</f>
        <v>0</v>
      </c>
      <c r="Y853" s="19">
        <f>IF(AND($Q853,OR(IF($G853="1.輕度",1,0),IF($G853="2.中度",1,0)),IF($K853="部分工時",1,0),IF($L853&gt;=基本工資設定!$B$2,1,0)),1,0)</f>
        <v>0</v>
      </c>
      <c r="Z853" s="19">
        <f>IF(AND($Q853,OR(IF($G853="1.輕度",1,0),IF($G853="2.中度",1,0)),IF($K853="部分工時",1,0),IF(AND(基本工資設定!$B$2&gt;$L853,$L853&gt;=基本工資設定!$B$3),1,0)),1,0)</f>
        <v>0</v>
      </c>
      <c r="AA853" s="19">
        <f>IF(AND($Q853,OR(IF($G853="1.輕度",1,0),IF($G853="2.中度",1,0)),IF($K853="部分工時",1,0),IF(基本工資設定!$B$3&gt;$L853,1,0)),1,0)</f>
        <v>0</v>
      </c>
    </row>
    <row r="854" spans="1:27" ht="14.25">
      <c r="A854" s="19">
        <f t="shared" si="11"/>
        <v>852</v>
      </c>
      <c r="B854" s="8"/>
      <c r="C854" s="8"/>
      <c r="D854" s="9"/>
      <c r="E854" s="8"/>
      <c r="F854" s="8"/>
      <c r="G854" s="8"/>
      <c r="H854" s="9"/>
      <c r="I854" s="9"/>
      <c r="J854" s="9"/>
      <c r="K854" s="8"/>
      <c r="L854" s="10"/>
      <c r="M854" s="19" t="b">
        <f t="shared" si="9"/>
        <v>0</v>
      </c>
      <c r="N854" s="19">
        <f>IF(AND($M854,IF($H854&lt;=DATE(身障定額檢核總表!$F$7,身障定額檢核總表!$F$8,1),1,0)),1,0)</f>
        <v>0</v>
      </c>
      <c r="O854" s="19">
        <f>IF(AND(ISBLANK($I854),$M854),1,IF($E854="1.公保",
IF($I854&gt;DATE(身障定額檢核總表!$F$7,身障定額檢核總表!$F$8,1),1,0),
IF($I854&gt;=DATE(身障定額檢核總表!$F$7,身障定額檢核總表!$F$8,1),1,0)))</f>
        <v>0</v>
      </c>
      <c r="P854" s="19">
        <f>IF(AND($M854,IF($J854&lt;=DATE(身障定額檢核總表!$F$7,身障定額檢核總表!$F$8,1),1,0)),1,0)</f>
        <v>0</v>
      </c>
      <c r="Q854" s="19">
        <f t="shared" si="10"/>
        <v>0</v>
      </c>
      <c r="R854" s="19">
        <f>IF(AND($Q854,OR(IF($G854="3.重度",1,0),IF($G854="4.極重度",1,0)),IF($K854="全時",1,0),IF($L854&gt;=基本工資設定!$B$2,1,0)),1,0)</f>
        <v>0</v>
      </c>
      <c r="S854" s="19">
        <f>IF(AND($Q854,OR(IF($G854="3.重度",1,0),IF($G854="4.極重度",1,0)),IF($K854="全時",1,0),IF(基本工資設定!$B$2&gt;$L854,1,0)),1,0)</f>
        <v>0</v>
      </c>
      <c r="T854" s="19">
        <f>IF(AND($Q854,OR(IF($G854="3.重度",1,0),IF($G854="4.極重度",1,0)),IF($K854="部分工時",1,0),IF($L854&gt;=基本工資設定!$B$2,1,0)),1,0)</f>
        <v>0</v>
      </c>
      <c r="U854" s="19">
        <f>IF(AND($Q854,OR(IF($G854="3.重度",1,0),IF($G854="4.極重度",1,0)),IF($K854="部分工時",1,0),IF(AND(基本工資設定!$B$2&gt;$L854,$L854&gt;=基本工資設定!$B$3),1,0)),1,0)</f>
        <v>0</v>
      </c>
      <c r="V854" s="19">
        <f>IF(AND($Q854,OR(IF($G854="3.重度",1,0),IF($G854="4.極重度",1,0)),IF($K854="部分工時",1,0),IF(基本工資設定!$B$3&gt;$L854,1,0)),1,0)</f>
        <v>0</v>
      </c>
      <c r="W854" s="19">
        <f>IF(AND($Q854,OR(IF($G854="1.輕度",1,0),IF($G854="2.中度",1,0)),IF($K854="全時",1,0),IF($L854&gt;=基本工資設定!$B$2,1,0)),1,0)</f>
        <v>0</v>
      </c>
      <c r="X854" s="19">
        <f>IF(AND($Q854,OR(IF($G854="1.輕度",1,0),IF($G854="2.中度",1,0)),IF($K854="全時",1,0),IF(基本工資設定!$B$2&gt;$L854,1,0)),1,0)</f>
        <v>0</v>
      </c>
      <c r="Y854" s="19">
        <f>IF(AND($Q854,OR(IF($G854="1.輕度",1,0),IF($G854="2.中度",1,0)),IF($K854="部分工時",1,0),IF($L854&gt;=基本工資設定!$B$2,1,0)),1,0)</f>
        <v>0</v>
      </c>
      <c r="Z854" s="19">
        <f>IF(AND($Q854,OR(IF($G854="1.輕度",1,0),IF($G854="2.中度",1,0)),IF($K854="部分工時",1,0),IF(AND(基本工資設定!$B$2&gt;$L854,$L854&gt;=基本工資設定!$B$3),1,0)),1,0)</f>
        <v>0</v>
      </c>
      <c r="AA854" s="19">
        <f>IF(AND($Q854,OR(IF($G854="1.輕度",1,0),IF($G854="2.中度",1,0)),IF($K854="部分工時",1,0),IF(基本工資設定!$B$3&gt;$L854,1,0)),1,0)</f>
        <v>0</v>
      </c>
    </row>
    <row r="855" spans="1:27" ht="14.25">
      <c r="A855" s="19">
        <f t="shared" si="11"/>
        <v>853</v>
      </c>
      <c r="B855" s="8"/>
      <c r="C855" s="8"/>
      <c r="D855" s="9"/>
      <c r="E855" s="8"/>
      <c r="F855" s="8"/>
      <c r="G855" s="8"/>
      <c r="H855" s="9"/>
      <c r="I855" s="9"/>
      <c r="J855" s="9"/>
      <c r="K855" s="8"/>
      <c r="L855" s="10"/>
      <c r="M855" s="19" t="b">
        <f t="shared" si="9"/>
        <v>0</v>
      </c>
      <c r="N855" s="19">
        <f>IF(AND($M855,IF($H855&lt;=DATE(身障定額檢核總表!$F$7,身障定額檢核總表!$F$8,1),1,0)),1,0)</f>
        <v>0</v>
      </c>
      <c r="O855" s="19">
        <f>IF(AND(ISBLANK($I855),$M855),1,IF($E855="1.公保",
IF($I855&gt;DATE(身障定額檢核總表!$F$7,身障定額檢核總表!$F$8,1),1,0),
IF($I855&gt;=DATE(身障定額檢核總表!$F$7,身障定額檢核總表!$F$8,1),1,0)))</f>
        <v>0</v>
      </c>
      <c r="P855" s="19">
        <f>IF(AND($M855,IF($J855&lt;=DATE(身障定額檢核總表!$F$7,身障定額檢核總表!$F$8,1),1,0)),1,0)</f>
        <v>0</v>
      </c>
      <c r="Q855" s="19">
        <f t="shared" si="10"/>
        <v>0</v>
      </c>
      <c r="R855" s="19">
        <f>IF(AND($Q855,OR(IF($G855="3.重度",1,0),IF($G855="4.極重度",1,0)),IF($K855="全時",1,0),IF($L855&gt;=基本工資設定!$B$2,1,0)),1,0)</f>
        <v>0</v>
      </c>
      <c r="S855" s="19">
        <f>IF(AND($Q855,OR(IF($G855="3.重度",1,0),IF($G855="4.極重度",1,0)),IF($K855="全時",1,0),IF(基本工資設定!$B$2&gt;$L855,1,0)),1,0)</f>
        <v>0</v>
      </c>
      <c r="T855" s="19">
        <f>IF(AND($Q855,OR(IF($G855="3.重度",1,0),IF($G855="4.極重度",1,0)),IF($K855="部分工時",1,0),IF($L855&gt;=基本工資設定!$B$2,1,0)),1,0)</f>
        <v>0</v>
      </c>
      <c r="U855" s="19">
        <f>IF(AND($Q855,OR(IF($G855="3.重度",1,0),IF($G855="4.極重度",1,0)),IF($K855="部分工時",1,0),IF(AND(基本工資設定!$B$2&gt;$L855,$L855&gt;=基本工資設定!$B$3),1,0)),1,0)</f>
        <v>0</v>
      </c>
      <c r="V855" s="19">
        <f>IF(AND($Q855,OR(IF($G855="3.重度",1,0),IF($G855="4.極重度",1,0)),IF($K855="部分工時",1,0),IF(基本工資設定!$B$3&gt;$L855,1,0)),1,0)</f>
        <v>0</v>
      </c>
      <c r="W855" s="19">
        <f>IF(AND($Q855,OR(IF($G855="1.輕度",1,0),IF($G855="2.中度",1,0)),IF($K855="全時",1,0),IF($L855&gt;=基本工資設定!$B$2,1,0)),1,0)</f>
        <v>0</v>
      </c>
      <c r="X855" s="19">
        <f>IF(AND($Q855,OR(IF($G855="1.輕度",1,0),IF($G855="2.中度",1,0)),IF($K855="全時",1,0),IF(基本工資設定!$B$2&gt;$L855,1,0)),1,0)</f>
        <v>0</v>
      </c>
      <c r="Y855" s="19">
        <f>IF(AND($Q855,OR(IF($G855="1.輕度",1,0),IF($G855="2.中度",1,0)),IF($K855="部分工時",1,0),IF($L855&gt;=基本工資設定!$B$2,1,0)),1,0)</f>
        <v>0</v>
      </c>
      <c r="Z855" s="19">
        <f>IF(AND($Q855,OR(IF($G855="1.輕度",1,0),IF($G855="2.中度",1,0)),IF($K855="部分工時",1,0),IF(AND(基本工資設定!$B$2&gt;$L855,$L855&gt;=基本工資設定!$B$3),1,0)),1,0)</f>
        <v>0</v>
      </c>
      <c r="AA855" s="19">
        <f>IF(AND($Q855,OR(IF($G855="1.輕度",1,0),IF($G855="2.中度",1,0)),IF($K855="部分工時",1,0),IF(基本工資設定!$B$3&gt;$L855,1,0)),1,0)</f>
        <v>0</v>
      </c>
    </row>
    <row r="856" spans="1:27" ht="14.25">
      <c r="A856" s="19">
        <f t="shared" si="11"/>
        <v>854</v>
      </c>
      <c r="B856" s="8"/>
      <c r="C856" s="8"/>
      <c r="D856" s="9"/>
      <c r="E856" s="8"/>
      <c r="F856" s="8"/>
      <c r="G856" s="8"/>
      <c r="H856" s="9"/>
      <c r="I856" s="9"/>
      <c r="J856" s="9"/>
      <c r="K856" s="8"/>
      <c r="L856" s="10"/>
      <c r="M856" s="19" t="b">
        <f t="shared" si="9"/>
        <v>0</v>
      </c>
      <c r="N856" s="19">
        <f>IF(AND($M856,IF($H856&lt;=DATE(身障定額檢核總表!$F$7,身障定額檢核總表!$F$8,1),1,0)),1,0)</f>
        <v>0</v>
      </c>
      <c r="O856" s="19">
        <f>IF(AND(ISBLANK($I856),$M856),1,IF($E856="1.公保",
IF($I856&gt;DATE(身障定額檢核總表!$F$7,身障定額檢核總表!$F$8,1),1,0),
IF($I856&gt;=DATE(身障定額檢核總表!$F$7,身障定額檢核總表!$F$8,1),1,0)))</f>
        <v>0</v>
      </c>
      <c r="P856" s="19">
        <f>IF(AND($M856,IF($J856&lt;=DATE(身障定額檢核總表!$F$7,身障定額檢核總表!$F$8,1),1,0)),1,0)</f>
        <v>0</v>
      </c>
      <c r="Q856" s="19">
        <f t="shared" si="10"/>
        <v>0</v>
      </c>
      <c r="R856" s="19">
        <f>IF(AND($Q856,OR(IF($G856="3.重度",1,0),IF($G856="4.極重度",1,0)),IF($K856="全時",1,0),IF($L856&gt;=基本工資設定!$B$2,1,0)),1,0)</f>
        <v>0</v>
      </c>
      <c r="S856" s="19">
        <f>IF(AND($Q856,OR(IF($G856="3.重度",1,0),IF($G856="4.極重度",1,0)),IF($K856="全時",1,0),IF(基本工資設定!$B$2&gt;$L856,1,0)),1,0)</f>
        <v>0</v>
      </c>
      <c r="T856" s="19">
        <f>IF(AND($Q856,OR(IF($G856="3.重度",1,0),IF($G856="4.極重度",1,0)),IF($K856="部分工時",1,0),IF($L856&gt;=基本工資設定!$B$2,1,0)),1,0)</f>
        <v>0</v>
      </c>
      <c r="U856" s="19">
        <f>IF(AND($Q856,OR(IF($G856="3.重度",1,0),IF($G856="4.極重度",1,0)),IF($K856="部分工時",1,0),IF(AND(基本工資設定!$B$2&gt;$L856,$L856&gt;=基本工資設定!$B$3),1,0)),1,0)</f>
        <v>0</v>
      </c>
      <c r="V856" s="19">
        <f>IF(AND($Q856,OR(IF($G856="3.重度",1,0),IF($G856="4.極重度",1,0)),IF($K856="部分工時",1,0),IF(基本工資設定!$B$3&gt;$L856,1,0)),1,0)</f>
        <v>0</v>
      </c>
      <c r="W856" s="19">
        <f>IF(AND($Q856,OR(IF($G856="1.輕度",1,0),IF($G856="2.中度",1,0)),IF($K856="全時",1,0),IF($L856&gt;=基本工資設定!$B$2,1,0)),1,0)</f>
        <v>0</v>
      </c>
      <c r="X856" s="19">
        <f>IF(AND($Q856,OR(IF($G856="1.輕度",1,0),IF($G856="2.中度",1,0)),IF($K856="全時",1,0),IF(基本工資設定!$B$2&gt;$L856,1,0)),1,0)</f>
        <v>0</v>
      </c>
      <c r="Y856" s="19">
        <f>IF(AND($Q856,OR(IF($G856="1.輕度",1,0),IF($G856="2.中度",1,0)),IF($K856="部分工時",1,0),IF($L856&gt;=基本工資設定!$B$2,1,0)),1,0)</f>
        <v>0</v>
      </c>
      <c r="Z856" s="19">
        <f>IF(AND($Q856,OR(IF($G856="1.輕度",1,0),IF($G856="2.中度",1,0)),IF($K856="部分工時",1,0),IF(AND(基本工資設定!$B$2&gt;$L856,$L856&gt;=基本工資設定!$B$3),1,0)),1,0)</f>
        <v>0</v>
      </c>
      <c r="AA856" s="19">
        <f>IF(AND($Q856,OR(IF($G856="1.輕度",1,0),IF($G856="2.中度",1,0)),IF($K856="部分工時",1,0),IF(基本工資設定!$B$3&gt;$L856,1,0)),1,0)</f>
        <v>0</v>
      </c>
    </row>
    <row r="857" spans="1:27" ht="14.25">
      <c r="A857" s="19">
        <f t="shared" si="11"/>
        <v>855</v>
      </c>
      <c r="B857" s="8"/>
      <c r="C857" s="8"/>
      <c r="D857" s="9"/>
      <c r="E857" s="8"/>
      <c r="F857" s="8"/>
      <c r="G857" s="8"/>
      <c r="H857" s="9"/>
      <c r="I857" s="9"/>
      <c r="J857" s="9"/>
      <c r="K857" s="8"/>
      <c r="L857" s="10"/>
      <c r="M857" s="19" t="b">
        <f t="shared" si="9"/>
        <v>0</v>
      </c>
      <c r="N857" s="19">
        <f>IF(AND($M857,IF($H857&lt;=DATE(身障定額檢核總表!$F$7,身障定額檢核總表!$F$8,1),1,0)),1,0)</f>
        <v>0</v>
      </c>
      <c r="O857" s="19">
        <f>IF(AND(ISBLANK($I857),$M857),1,IF($E857="1.公保",
IF($I857&gt;DATE(身障定額檢核總表!$F$7,身障定額檢核總表!$F$8,1),1,0),
IF($I857&gt;=DATE(身障定額檢核總表!$F$7,身障定額檢核總表!$F$8,1),1,0)))</f>
        <v>0</v>
      </c>
      <c r="P857" s="19">
        <f>IF(AND($M857,IF($J857&lt;=DATE(身障定額檢核總表!$F$7,身障定額檢核總表!$F$8,1),1,0)),1,0)</f>
        <v>0</v>
      </c>
      <c r="Q857" s="19">
        <f t="shared" si="10"/>
        <v>0</v>
      </c>
      <c r="R857" s="19">
        <f>IF(AND($Q857,OR(IF($G857="3.重度",1,0),IF($G857="4.極重度",1,0)),IF($K857="全時",1,0),IF($L857&gt;=基本工資設定!$B$2,1,0)),1,0)</f>
        <v>0</v>
      </c>
      <c r="S857" s="19">
        <f>IF(AND($Q857,OR(IF($G857="3.重度",1,0),IF($G857="4.極重度",1,0)),IF($K857="全時",1,0),IF(基本工資設定!$B$2&gt;$L857,1,0)),1,0)</f>
        <v>0</v>
      </c>
      <c r="T857" s="19">
        <f>IF(AND($Q857,OR(IF($G857="3.重度",1,0),IF($G857="4.極重度",1,0)),IF($K857="部分工時",1,0),IF($L857&gt;=基本工資設定!$B$2,1,0)),1,0)</f>
        <v>0</v>
      </c>
      <c r="U857" s="19">
        <f>IF(AND($Q857,OR(IF($G857="3.重度",1,0),IF($G857="4.極重度",1,0)),IF($K857="部分工時",1,0),IF(AND(基本工資設定!$B$2&gt;$L857,$L857&gt;=基本工資設定!$B$3),1,0)),1,0)</f>
        <v>0</v>
      </c>
      <c r="V857" s="19">
        <f>IF(AND($Q857,OR(IF($G857="3.重度",1,0),IF($G857="4.極重度",1,0)),IF($K857="部分工時",1,0),IF(基本工資設定!$B$3&gt;$L857,1,0)),1,0)</f>
        <v>0</v>
      </c>
      <c r="W857" s="19">
        <f>IF(AND($Q857,OR(IF($G857="1.輕度",1,0),IF($G857="2.中度",1,0)),IF($K857="全時",1,0),IF($L857&gt;=基本工資設定!$B$2,1,0)),1,0)</f>
        <v>0</v>
      </c>
      <c r="X857" s="19">
        <f>IF(AND($Q857,OR(IF($G857="1.輕度",1,0),IF($G857="2.中度",1,0)),IF($K857="全時",1,0),IF(基本工資設定!$B$2&gt;$L857,1,0)),1,0)</f>
        <v>0</v>
      </c>
      <c r="Y857" s="19">
        <f>IF(AND($Q857,OR(IF($G857="1.輕度",1,0),IF($G857="2.中度",1,0)),IF($K857="部分工時",1,0),IF($L857&gt;=基本工資設定!$B$2,1,0)),1,0)</f>
        <v>0</v>
      </c>
      <c r="Z857" s="19">
        <f>IF(AND($Q857,OR(IF($G857="1.輕度",1,0),IF($G857="2.中度",1,0)),IF($K857="部分工時",1,0),IF(AND(基本工資設定!$B$2&gt;$L857,$L857&gt;=基本工資設定!$B$3),1,0)),1,0)</f>
        <v>0</v>
      </c>
      <c r="AA857" s="19">
        <f>IF(AND($Q857,OR(IF($G857="1.輕度",1,0),IF($G857="2.中度",1,0)),IF($K857="部分工時",1,0),IF(基本工資設定!$B$3&gt;$L857,1,0)),1,0)</f>
        <v>0</v>
      </c>
    </row>
    <row r="858" spans="1:27" ht="14.25">
      <c r="A858" s="19">
        <f t="shared" si="11"/>
        <v>856</v>
      </c>
      <c r="B858" s="8"/>
      <c r="C858" s="8"/>
      <c r="D858" s="9"/>
      <c r="E858" s="8"/>
      <c r="F858" s="8"/>
      <c r="G858" s="8"/>
      <c r="H858" s="9"/>
      <c r="I858" s="9"/>
      <c r="J858" s="9"/>
      <c r="K858" s="8"/>
      <c r="L858" s="10"/>
      <c r="M858" s="19" t="b">
        <f t="shared" si="9"/>
        <v>0</v>
      </c>
      <c r="N858" s="19">
        <f>IF(AND($M858,IF($H858&lt;=DATE(身障定額檢核總表!$F$7,身障定額檢核總表!$F$8,1),1,0)),1,0)</f>
        <v>0</v>
      </c>
      <c r="O858" s="19">
        <f>IF(AND(ISBLANK($I858),$M858),1,IF($E858="1.公保",
IF($I858&gt;DATE(身障定額檢核總表!$F$7,身障定額檢核總表!$F$8,1),1,0),
IF($I858&gt;=DATE(身障定額檢核總表!$F$7,身障定額檢核總表!$F$8,1),1,0)))</f>
        <v>0</v>
      </c>
      <c r="P858" s="19">
        <f>IF(AND($M858,IF($J858&lt;=DATE(身障定額檢核總表!$F$7,身障定額檢核總表!$F$8,1),1,0)),1,0)</f>
        <v>0</v>
      </c>
      <c r="Q858" s="19">
        <f t="shared" si="10"/>
        <v>0</v>
      </c>
      <c r="R858" s="19">
        <f>IF(AND($Q858,OR(IF($G858="3.重度",1,0),IF($G858="4.極重度",1,0)),IF($K858="全時",1,0),IF($L858&gt;=基本工資設定!$B$2,1,0)),1,0)</f>
        <v>0</v>
      </c>
      <c r="S858" s="19">
        <f>IF(AND($Q858,OR(IF($G858="3.重度",1,0),IF($G858="4.極重度",1,0)),IF($K858="全時",1,0),IF(基本工資設定!$B$2&gt;$L858,1,0)),1,0)</f>
        <v>0</v>
      </c>
      <c r="T858" s="19">
        <f>IF(AND($Q858,OR(IF($G858="3.重度",1,0),IF($G858="4.極重度",1,0)),IF($K858="部分工時",1,0),IF($L858&gt;=基本工資設定!$B$2,1,0)),1,0)</f>
        <v>0</v>
      </c>
      <c r="U858" s="19">
        <f>IF(AND($Q858,OR(IF($G858="3.重度",1,0),IF($G858="4.極重度",1,0)),IF($K858="部分工時",1,0),IF(AND(基本工資設定!$B$2&gt;$L858,$L858&gt;=基本工資設定!$B$3),1,0)),1,0)</f>
        <v>0</v>
      </c>
      <c r="V858" s="19">
        <f>IF(AND($Q858,OR(IF($G858="3.重度",1,0),IF($G858="4.極重度",1,0)),IF($K858="部分工時",1,0),IF(基本工資設定!$B$3&gt;$L858,1,0)),1,0)</f>
        <v>0</v>
      </c>
      <c r="W858" s="19">
        <f>IF(AND($Q858,OR(IF($G858="1.輕度",1,0),IF($G858="2.中度",1,0)),IF($K858="全時",1,0),IF($L858&gt;=基本工資設定!$B$2,1,0)),1,0)</f>
        <v>0</v>
      </c>
      <c r="X858" s="19">
        <f>IF(AND($Q858,OR(IF($G858="1.輕度",1,0),IF($G858="2.中度",1,0)),IF($K858="全時",1,0),IF(基本工資設定!$B$2&gt;$L858,1,0)),1,0)</f>
        <v>0</v>
      </c>
      <c r="Y858" s="19">
        <f>IF(AND($Q858,OR(IF($G858="1.輕度",1,0),IF($G858="2.中度",1,0)),IF($K858="部分工時",1,0),IF($L858&gt;=基本工資設定!$B$2,1,0)),1,0)</f>
        <v>0</v>
      </c>
      <c r="Z858" s="19">
        <f>IF(AND($Q858,OR(IF($G858="1.輕度",1,0),IF($G858="2.中度",1,0)),IF($K858="部分工時",1,0),IF(AND(基本工資設定!$B$2&gt;$L858,$L858&gt;=基本工資設定!$B$3),1,0)),1,0)</f>
        <v>0</v>
      </c>
      <c r="AA858" s="19">
        <f>IF(AND($Q858,OR(IF($G858="1.輕度",1,0),IF($G858="2.中度",1,0)),IF($K858="部分工時",1,0),IF(基本工資設定!$B$3&gt;$L858,1,0)),1,0)</f>
        <v>0</v>
      </c>
    </row>
    <row r="859" spans="1:27" ht="14.25">
      <c r="A859" s="19">
        <f t="shared" si="11"/>
        <v>857</v>
      </c>
      <c r="B859" s="8"/>
      <c r="C859" s="8"/>
      <c r="D859" s="9"/>
      <c r="E859" s="8"/>
      <c r="F859" s="8"/>
      <c r="G859" s="8"/>
      <c r="H859" s="9"/>
      <c r="I859" s="9"/>
      <c r="J859" s="9"/>
      <c r="K859" s="8"/>
      <c r="L859" s="10"/>
      <c r="M859" s="19" t="b">
        <f t="shared" si="9"/>
        <v>0</v>
      </c>
      <c r="N859" s="19">
        <f>IF(AND($M859,IF($H859&lt;=DATE(身障定額檢核總表!$F$7,身障定額檢核總表!$F$8,1),1,0)),1,0)</f>
        <v>0</v>
      </c>
      <c r="O859" s="19">
        <f>IF(AND(ISBLANK($I859),$M859),1,IF($E859="1.公保",
IF($I859&gt;DATE(身障定額檢核總表!$F$7,身障定額檢核總表!$F$8,1),1,0),
IF($I859&gt;=DATE(身障定額檢核總表!$F$7,身障定額檢核總表!$F$8,1),1,0)))</f>
        <v>0</v>
      </c>
      <c r="P859" s="19">
        <f>IF(AND($M859,IF($J859&lt;=DATE(身障定額檢核總表!$F$7,身障定額檢核總表!$F$8,1),1,0)),1,0)</f>
        <v>0</v>
      </c>
      <c r="Q859" s="19">
        <f t="shared" si="10"/>
        <v>0</v>
      </c>
      <c r="R859" s="19">
        <f>IF(AND($Q859,OR(IF($G859="3.重度",1,0),IF($G859="4.極重度",1,0)),IF($K859="全時",1,0),IF($L859&gt;=基本工資設定!$B$2,1,0)),1,0)</f>
        <v>0</v>
      </c>
      <c r="S859" s="19">
        <f>IF(AND($Q859,OR(IF($G859="3.重度",1,0),IF($G859="4.極重度",1,0)),IF($K859="全時",1,0),IF(基本工資設定!$B$2&gt;$L859,1,0)),1,0)</f>
        <v>0</v>
      </c>
      <c r="T859" s="19">
        <f>IF(AND($Q859,OR(IF($G859="3.重度",1,0),IF($G859="4.極重度",1,0)),IF($K859="部分工時",1,0),IF($L859&gt;=基本工資設定!$B$2,1,0)),1,0)</f>
        <v>0</v>
      </c>
      <c r="U859" s="19">
        <f>IF(AND($Q859,OR(IF($G859="3.重度",1,0),IF($G859="4.極重度",1,0)),IF($K859="部分工時",1,0),IF(AND(基本工資設定!$B$2&gt;$L859,$L859&gt;=基本工資設定!$B$3),1,0)),1,0)</f>
        <v>0</v>
      </c>
      <c r="V859" s="19">
        <f>IF(AND($Q859,OR(IF($G859="3.重度",1,0),IF($G859="4.極重度",1,0)),IF($K859="部分工時",1,0),IF(基本工資設定!$B$3&gt;$L859,1,0)),1,0)</f>
        <v>0</v>
      </c>
      <c r="W859" s="19">
        <f>IF(AND($Q859,OR(IF($G859="1.輕度",1,0),IF($G859="2.中度",1,0)),IF($K859="全時",1,0),IF($L859&gt;=基本工資設定!$B$2,1,0)),1,0)</f>
        <v>0</v>
      </c>
      <c r="X859" s="19">
        <f>IF(AND($Q859,OR(IF($G859="1.輕度",1,0),IF($G859="2.中度",1,0)),IF($K859="全時",1,0),IF(基本工資設定!$B$2&gt;$L859,1,0)),1,0)</f>
        <v>0</v>
      </c>
      <c r="Y859" s="19">
        <f>IF(AND($Q859,OR(IF($G859="1.輕度",1,0),IF($G859="2.中度",1,0)),IF($K859="部分工時",1,0),IF($L859&gt;=基本工資設定!$B$2,1,0)),1,0)</f>
        <v>0</v>
      </c>
      <c r="Z859" s="19">
        <f>IF(AND($Q859,OR(IF($G859="1.輕度",1,0),IF($G859="2.中度",1,0)),IF($K859="部分工時",1,0),IF(AND(基本工資設定!$B$2&gt;$L859,$L859&gt;=基本工資設定!$B$3),1,0)),1,0)</f>
        <v>0</v>
      </c>
      <c r="AA859" s="19">
        <f>IF(AND($Q859,OR(IF($G859="1.輕度",1,0),IF($G859="2.中度",1,0)),IF($K859="部分工時",1,0),IF(基本工資設定!$B$3&gt;$L859,1,0)),1,0)</f>
        <v>0</v>
      </c>
    </row>
    <row r="860" spans="1:27" ht="14.25">
      <c r="A860" s="19">
        <f t="shared" si="11"/>
        <v>858</v>
      </c>
      <c r="B860" s="8"/>
      <c r="C860" s="8"/>
      <c r="D860" s="9"/>
      <c r="E860" s="8"/>
      <c r="F860" s="8"/>
      <c r="G860" s="8"/>
      <c r="H860" s="9"/>
      <c r="I860" s="9"/>
      <c r="J860" s="9"/>
      <c r="K860" s="8"/>
      <c r="L860" s="10"/>
      <c r="M860" s="19" t="b">
        <f t="shared" si="9"/>
        <v>0</v>
      </c>
      <c r="N860" s="19">
        <f>IF(AND($M860,IF($H860&lt;=DATE(身障定額檢核總表!$F$7,身障定額檢核總表!$F$8,1),1,0)),1,0)</f>
        <v>0</v>
      </c>
      <c r="O860" s="19">
        <f>IF(AND(ISBLANK($I860),$M860),1,IF($E860="1.公保",
IF($I860&gt;DATE(身障定額檢核總表!$F$7,身障定額檢核總表!$F$8,1),1,0),
IF($I860&gt;=DATE(身障定額檢核總表!$F$7,身障定額檢核總表!$F$8,1),1,0)))</f>
        <v>0</v>
      </c>
      <c r="P860" s="19">
        <f>IF(AND($M860,IF($J860&lt;=DATE(身障定額檢核總表!$F$7,身障定額檢核總表!$F$8,1),1,0)),1,0)</f>
        <v>0</v>
      </c>
      <c r="Q860" s="19">
        <f t="shared" si="10"/>
        <v>0</v>
      </c>
      <c r="R860" s="19">
        <f>IF(AND($Q860,OR(IF($G860="3.重度",1,0),IF($G860="4.極重度",1,0)),IF($K860="全時",1,0),IF($L860&gt;=基本工資設定!$B$2,1,0)),1,0)</f>
        <v>0</v>
      </c>
      <c r="S860" s="19">
        <f>IF(AND($Q860,OR(IF($G860="3.重度",1,0),IF($G860="4.極重度",1,0)),IF($K860="全時",1,0),IF(基本工資設定!$B$2&gt;$L860,1,0)),1,0)</f>
        <v>0</v>
      </c>
      <c r="T860" s="19">
        <f>IF(AND($Q860,OR(IF($G860="3.重度",1,0),IF($G860="4.極重度",1,0)),IF($K860="部分工時",1,0),IF($L860&gt;=基本工資設定!$B$2,1,0)),1,0)</f>
        <v>0</v>
      </c>
      <c r="U860" s="19">
        <f>IF(AND($Q860,OR(IF($G860="3.重度",1,0),IF($G860="4.極重度",1,0)),IF($K860="部分工時",1,0),IF(AND(基本工資設定!$B$2&gt;$L860,$L860&gt;=基本工資設定!$B$3),1,0)),1,0)</f>
        <v>0</v>
      </c>
      <c r="V860" s="19">
        <f>IF(AND($Q860,OR(IF($G860="3.重度",1,0),IF($G860="4.極重度",1,0)),IF($K860="部分工時",1,0),IF(基本工資設定!$B$3&gt;$L860,1,0)),1,0)</f>
        <v>0</v>
      </c>
      <c r="W860" s="19">
        <f>IF(AND($Q860,OR(IF($G860="1.輕度",1,0),IF($G860="2.中度",1,0)),IF($K860="全時",1,0),IF($L860&gt;=基本工資設定!$B$2,1,0)),1,0)</f>
        <v>0</v>
      </c>
      <c r="X860" s="19">
        <f>IF(AND($Q860,OR(IF($G860="1.輕度",1,0),IF($G860="2.中度",1,0)),IF($K860="全時",1,0),IF(基本工資設定!$B$2&gt;$L860,1,0)),1,0)</f>
        <v>0</v>
      </c>
      <c r="Y860" s="19">
        <f>IF(AND($Q860,OR(IF($G860="1.輕度",1,0),IF($G860="2.中度",1,0)),IF($K860="部分工時",1,0),IF($L860&gt;=基本工資設定!$B$2,1,0)),1,0)</f>
        <v>0</v>
      </c>
      <c r="Z860" s="19">
        <f>IF(AND($Q860,OR(IF($G860="1.輕度",1,0),IF($G860="2.中度",1,0)),IF($K860="部分工時",1,0),IF(AND(基本工資設定!$B$2&gt;$L860,$L860&gt;=基本工資設定!$B$3),1,0)),1,0)</f>
        <v>0</v>
      </c>
      <c r="AA860" s="19">
        <f>IF(AND($Q860,OR(IF($G860="1.輕度",1,0),IF($G860="2.中度",1,0)),IF($K860="部分工時",1,0),IF(基本工資設定!$B$3&gt;$L860,1,0)),1,0)</f>
        <v>0</v>
      </c>
    </row>
    <row r="861" spans="1:27" ht="14.25">
      <c r="A861" s="19">
        <f t="shared" si="11"/>
        <v>859</v>
      </c>
      <c r="B861" s="8"/>
      <c r="C861" s="8"/>
      <c r="D861" s="9"/>
      <c r="E861" s="8"/>
      <c r="F861" s="8"/>
      <c r="G861" s="8"/>
      <c r="H861" s="9"/>
      <c r="I861" s="9"/>
      <c r="J861" s="9"/>
      <c r="K861" s="8"/>
      <c r="L861" s="10"/>
      <c r="M861" s="19" t="b">
        <f t="shared" si="9"/>
        <v>0</v>
      </c>
      <c r="N861" s="19">
        <f>IF(AND($M861,IF($H861&lt;=DATE(身障定額檢核總表!$F$7,身障定額檢核總表!$F$8,1),1,0)),1,0)</f>
        <v>0</v>
      </c>
      <c r="O861" s="19">
        <f>IF(AND(ISBLANK($I861),$M861),1,IF($E861="1.公保",
IF($I861&gt;DATE(身障定額檢核總表!$F$7,身障定額檢核總表!$F$8,1),1,0),
IF($I861&gt;=DATE(身障定額檢核總表!$F$7,身障定額檢核總表!$F$8,1),1,0)))</f>
        <v>0</v>
      </c>
      <c r="P861" s="19">
        <f>IF(AND($M861,IF($J861&lt;=DATE(身障定額檢核總表!$F$7,身障定額檢核總表!$F$8,1),1,0)),1,0)</f>
        <v>0</v>
      </c>
      <c r="Q861" s="19">
        <f t="shared" si="10"/>
        <v>0</v>
      </c>
      <c r="R861" s="19">
        <f>IF(AND($Q861,OR(IF($G861="3.重度",1,0),IF($G861="4.極重度",1,0)),IF($K861="全時",1,0),IF($L861&gt;=基本工資設定!$B$2,1,0)),1,0)</f>
        <v>0</v>
      </c>
      <c r="S861" s="19">
        <f>IF(AND($Q861,OR(IF($G861="3.重度",1,0),IF($G861="4.極重度",1,0)),IF($K861="全時",1,0),IF(基本工資設定!$B$2&gt;$L861,1,0)),1,0)</f>
        <v>0</v>
      </c>
      <c r="T861" s="19">
        <f>IF(AND($Q861,OR(IF($G861="3.重度",1,0),IF($G861="4.極重度",1,0)),IF($K861="部分工時",1,0),IF($L861&gt;=基本工資設定!$B$2,1,0)),1,0)</f>
        <v>0</v>
      </c>
      <c r="U861" s="19">
        <f>IF(AND($Q861,OR(IF($G861="3.重度",1,0),IF($G861="4.極重度",1,0)),IF($K861="部分工時",1,0),IF(AND(基本工資設定!$B$2&gt;$L861,$L861&gt;=基本工資設定!$B$3),1,0)),1,0)</f>
        <v>0</v>
      </c>
      <c r="V861" s="19">
        <f>IF(AND($Q861,OR(IF($G861="3.重度",1,0),IF($G861="4.極重度",1,0)),IF($K861="部分工時",1,0),IF(基本工資設定!$B$3&gt;$L861,1,0)),1,0)</f>
        <v>0</v>
      </c>
      <c r="W861" s="19">
        <f>IF(AND($Q861,OR(IF($G861="1.輕度",1,0),IF($G861="2.中度",1,0)),IF($K861="全時",1,0),IF($L861&gt;=基本工資設定!$B$2,1,0)),1,0)</f>
        <v>0</v>
      </c>
      <c r="X861" s="19">
        <f>IF(AND($Q861,OR(IF($G861="1.輕度",1,0),IF($G861="2.中度",1,0)),IF($K861="全時",1,0),IF(基本工資設定!$B$2&gt;$L861,1,0)),1,0)</f>
        <v>0</v>
      </c>
      <c r="Y861" s="19">
        <f>IF(AND($Q861,OR(IF($G861="1.輕度",1,0),IF($G861="2.中度",1,0)),IF($K861="部分工時",1,0),IF($L861&gt;=基本工資設定!$B$2,1,0)),1,0)</f>
        <v>0</v>
      </c>
      <c r="Z861" s="19">
        <f>IF(AND($Q861,OR(IF($G861="1.輕度",1,0),IF($G861="2.中度",1,0)),IF($K861="部分工時",1,0),IF(AND(基本工資設定!$B$2&gt;$L861,$L861&gt;=基本工資設定!$B$3),1,0)),1,0)</f>
        <v>0</v>
      </c>
      <c r="AA861" s="19">
        <f>IF(AND($Q861,OR(IF($G861="1.輕度",1,0),IF($G861="2.中度",1,0)),IF($K861="部分工時",1,0),IF(基本工資設定!$B$3&gt;$L861,1,0)),1,0)</f>
        <v>0</v>
      </c>
    </row>
    <row r="862" spans="1:27" ht="14.25">
      <c r="A862" s="19">
        <f t="shared" si="11"/>
        <v>860</v>
      </c>
      <c r="B862" s="8"/>
      <c r="C862" s="8"/>
      <c r="D862" s="9"/>
      <c r="E862" s="8"/>
      <c r="F862" s="8"/>
      <c r="G862" s="8"/>
      <c r="H862" s="9"/>
      <c r="I862" s="9"/>
      <c r="J862" s="9"/>
      <c r="K862" s="8"/>
      <c r="L862" s="10"/>
      <c r="M862" s="19" t="b">
        <f t="shared" si="9"/>
        <v>0</v>
      </c>
      <c r="N862" s="19">
        <f>IF(AND($M862,IF($H862&lt;=DATE(身障定額檢核總表!$F$7,身障定額檢核總表!$F$8,1),1,0)),1,0)</f>
        <v>0</v>
      </c>
      <c r="O862" s="19">
        <f>IF(AND(ISBLANK($I862),$M862),1,IF($E862="1.公保",
IF($I862&gt;DATE(身障定額檢核總表!$F$7,身障定額檢核總表!$F$8,1),1,0),
IF($I862&gt;=DATE(身障定額檢核總表!$F$7,身障定額檢核總表!$F$8,1),1,0)))</f>
        <v>0</v>
      </c>
      <c r="P862" s="19">
        <f>IF(AND($M862,IF($J862&lt;=DATE(身障定額檢核總表!$F$7,身障定額檢核總表!$F$8,1),1,0)),1,0)</f>
        <v>0</v>
      </c>
      <c r="Q862" s="19">
        <f t="shared" si="10"/>
        <v>0</v>
      </c>
      <c r="R862" s="19">
        <f>IF(AND($Q862,OR(IF($G862="3.重度",1,0),IF($G862="4.極重度",1,0)),IF($K862="全時",1,0),IF($L862&gt;=基本工資設定!$B$2,1,0)),1,0)</f>
        <v>0</v>
      </c>
      <c r="S862" s="19">
        <f>IF(AND($Q862,OR(IF($G862="3.重度",1,0),IF($G862="4.極重度",1,0)),IF($K862="全時",1,0),IF(基本工資設定!$B$2&gt;$L862,1,0)),1,0)</f>
        <v>0</v>
      </c>
      <c r="T862" s="19">
        <f>IF(AND($Q862,OR(IF($G862="3.重度",1,0),IF($G862="4.極重度",1,0)),IF($K862="部分工時",1,0),IF($L862&gt;=基本工資設定!$B$2,1,0)),1,0)</f>
        <v>0</v>
      </c>
      <c r="U862" s="19">
        <f>IF(AND($Q862,OR(IF($G862="3.重度",1,0),IF($G862="4.極重度",1,0)),IF($K862="部分工時",1,0),IF(AND(基本工資設定!$B$2&gt;$L862,$L862&gt;=基本工資設定!$B$3),1,0)),1,0)</f>
        <v>0</v>
      </c>
      <c r="V862" s="19">
        <f>IF(AND($Q862,OR(IF($G862="3.重度",1,0),IF($G862="4.極重度",1,0)),IF($K862="部分工時",1,0),IF(基本工資設定!$B$3&gt;$L862,1,0)),1,0)</f>
        <v>0</v>
      </c>
      <c r="W862" s="19">
        <f>IF(AND($Q862,OR(IF($G862="1.輕度",1,0),IF($G862="2.中度",1,0)),IF($K862="全時",1,0),IF($L862&gt;=基本工資設定!$B$2,1,0)),1,0)</f>
        <v>0</v>
      </c>
      <c r="X862" s="19">
        <f>IF(AND($Q862,OR(IF($G862="1.輕度",1,0),IF($G862="2.中度",1,0)),IF($K862="全時",1,0),IF(基本工資設定!$B$2&gt;$L862,1,0)),1,0)</f>
        <v>0</v>
      </c>
      <c r="Y862" s="19">
        <f>IF(AND($Q862,OR(IF($G862="1.輕度",1,0),IF($G862="2.中度",1,0)),IF($K862="部分工時",1,0),IF($L862&gt;=基本工資設定!$B$2,1,0)),1,0)</f>
        <v>0</v>
      </c>
      <c r="Z862" s="19">
        <f>IF(AND($Q862,OR(IF($G862="1.輕度",1,0),IF($G862="2.中度",1,0)),IF($K862="部分工時",1,0),IF(AND(基本工資設定!$B$2&gt;$L862,$L862&gt;=基本工資設定!$B$3),1,0)),1,0)</f>
        <v>0</v>
      </c>
      <c r="AA862" s="19">
        <f>IF(AND($Q862,OR(IF($G862="1.輕度",1,0),IF($G862="2.中度",1,0)),IF($K862="部分工時",1,0),IF(基本工資設定!$B$3&gt;$L862,1,0)),1,0)</f>
        <v>0</v>
      </c>
    </row>
    <row r="863" spans="1:27" ht="14.25">
      <c r="A863" s="19">
        <f t="shared" si="11"/>
        <v>861</v>
      </c>
      <c r="B863" s="8"/>
      <c r="C863" s="8"/>
      <c r="D863" s="9"/>
      <c r="E863" s="8"/>
      <c r="F863" s="8"/>
      <c r="G863" s="8"/>
      <c r="H863" s="9"/>
      <c r="I863" s="9"/>
      <c r="J863" s="9"/>
      <c r="K863" s="8"/>
      <c r="L863" s="10"/>
      <c r="M863" s="19" t="b">
        <f t="shared" si="9"/>
        <v>0</v>
      </c>
      <c r="N863" s="19">
        <f>IF(AND($M863,IF($H863&lt;=DATE(身障定額檢核總表!$F$7,身障定額檢核總表!$F$8,1),1,0)),1,0)</f>
        <v>0</v>
      </c>
      <c r="O863" s="19">
        <f>IF(AND(ISBLANK($I863),$M863),1,IF($E863="1.公保",
IF($I863&gt;DATE(身障定額檢核總表!$F$7,身障定額檢核總表!$F$8,1),1,0),
IF($I863&gt;=DATE(身障定額檢核總表!$F$7,身障定額檢核總表!$F$8,1),1,0)))</f>
        <v>0</v>
      </c>
      <c r="P863" s="19">
        <f>IF(AND($M863,IF($J863&lt;=DATE(身障定額檢核總表!$F$7,身障定額檢核總表!$F$8,1),1,0)),1,0)</f>
        <v>0</v>
      </c>
      <c r="Q863" s="19">
        <f t="shared" si="10"/>
        <v>0</v>
      </c>
      <c r="R863" s="19">
        <f>IF(AND($Q863,OR(IF($G863="3.重度",1,0),IF($G863="4.極重度",1,0)),IF($K863="全時",1,0),IF($L863&gt;=基本工資設定!$B$2,1,0)),1,0)</f>
        <v>0</v>
      </c>
      <c r="S863" s="19">
        <f>IF(AND($Q863,OR(IF($G863="3.重度",1,0),IF($G863="4.極重度",1,0)),IF($K863="全時",1,0),IF(基本工資設定!$B$2&gt;$L863,1,0)),1,0)</f>
        <v>0</v>
      </c>
      <c r="T863" s="19">
        <f>IF(AND($Q863,OR(IF($G863="3.重度",1,0),IF($G863="4.極重度",1,0)),IF($K863="部分工時",1,0),IF($L863&gt;=基本工資設定!$B$2,1,0)),1,0)</f>
        <v>0</v>
      </c>
      <c r="U863" s="19">
        <f>IF(AND($Q863,OR(IF($G863="3.重度",1,0),IF($G863="4.極重度",1,0)),IF($K863="部分工時",1,0),IF(AND(基本工資設定!$B$2&gt;$L863,$L863&gt;=基本工資設定!$B$3),1,0)),1,0)</f>
        <v>0</v>
      </c>
      <c r="V863" s="19">
        <f>IF(AND($Q863,OR(IF($G863="3.重度",1,0),IF($G863="4.極重度",1,0)),IF($K863="部分工時",1,0),IF(基本工資設定!$B$3&gt;$L863,1,0)),1,0)</f>
        <v>0</v>
      </c>
      <c r="W863" s="19">
        <f>IF(AND($Q863,OR(IF($G863="1.輕度",1,0),IF($G863="2.中度",1,0)),IF($K863="全時",1,0),IF($L863&gt;=基本工資設定!$B$2,1,0)),1,0)</f>
        <v>0</v>
      </c>
      <c r="X863" s="19">
        <f>IF(AND($Q863,OR(IF($G863="1.輕度",1,0),IF($G863="2.中度",1,0)),IF($K863="全時",1,0),IF(基本工資設定!$B$2&gt;$L863,1,0)),1,0)</f>
        <v>0</v>
      </c>
      <c r="Y863" s="19">
        <f>IF(AND($Q863,OR(IF($G863="1.輕度",1,0),IF($G863="2.中度",1,0)),IF($K863="部分工時",1,0),IF($L863&gt;=基本工資設定!$B$2,1,0)),1,0)</f>
        <v>0</v>
      </c>
      <c r="Z863" s="19">
        <f>IF(AND($Q863,OR(IF($G863="1.輕度",1,0),IF($G863="2.中度",1,0)),IF($K863="部分工時",1,0),IF(AND(基本工資設定!$B$2&gt;$L863,$L863&gt;=基本工資設定!$B$3),1,0)),1,0)</f>
        <v>0</v>
      </c>
      <c r="AA863" s="19">
        <f>IF(AND($Q863,OR(IF($G863="1.輕度",1,0),IF($G863="2.中度",1,0)),IF($K863="部分工時",1,0),IF(基本工資設定!$B$3&gt;$L863,1,0)),1,0)</f>
        <v>0</v>
      </c>
    </row>
    <row r="864" spans="1:27" ht="14.25">
      <c r="A864" s="19">
        <f t="shared" si="11"/>
        <v>862</v>
      </c>
      <c r="B864" s="8"/>
      <c r="C864" s="8"/>
      <c r="D864" s="9"/>
      <c r="E864" s="8"/>
      <c r="F864" s="8"/>
      <c r="G864" s="8"/>
      <c r="H864" s="9"/>
      <c r="I864" s="9"/>
      <c r="J864" s="9"/>
      <c r="K864" s="8"/>
      <c r="L864" s="10"/>
      <c r="M864" s="19" t="b">
        <f t="shared" si="9"/>
        <v>0</v>
      </c>
      <c r="N864" s="19">
        <f>IF(AND($M864,IF($H864&lt;=DATE(身障定額檢核總表!$F$7,身障定額檢核總表!$F$8,1),1,0)),1,0)</f>
        <v>0</v>
      </c>
      <c r="O864" s="19">
        <f>IF(AND(ISBLANK($I864),$M864),1,IF($E864="1.公保",
IF($I864&gt;DATE(身障定額檢核總表!$F$7,身障定額檢核總表!$F$8,1),1,0),
IF($I864&gt;=DATE(身障定額檢核總表!$F$7,身障定額檢核總表!$F$8,1),1,0)))</f>
        <v>0</v>
      </c>
      <c r="P864" s="19">
        <f>IF(AND($M864,IF($J864&lt;=DATE(身障定額檢核總表!$F$7,身障定額檢核總表!$F$8,1),1,0)),1,0)</f>
        <v>0</v>
      </c>
      <c r="Q864" s="19">
        <f t="shared" si="10"/>
        <v>0</v>
      </c>
      <c r="R864" s="19">
        <f>IF(AND($Q864,OR(IF($G864="3.重度",1,0),IF($G864="4.極重度",1,0)),IF($K864="全時",1,0),IF($L864&gt;=基本工資設定!$B$2,1,0)),1,0)</f>
        <v>0</v>
      </c>
      <c r="S864" s="19">
        <f>IF(AND($Q864,OR(IF($G864="3.重度",1,0),IF($G864="4.極重度",1,0)),IF($K864="全時",1,0),IF(基本工資設定!$B$2&gt;$L864,1,0)),1,0)</f>
        <v>0</v>
      </c>
      <c r="T864" s="19">
        <f>IF(AND($Q864,OR(IF($G864="3.重度",1,0),IF($G864="4.極重度",1,0)),IF($K864="部分工時",1,0),IF($L864&gt;=基本工資設定!$B$2,1,0)),1,0)</f>
        <v>0</v>
      </c>
      <c r="U864" s="19">
        <f>IF(AND($Q864,OR(IF($G864="3.重度",1,0),IF($G864="4.極重度",1,0)),IF($K864="部分工時",1,0),IF(AND(基本工資設定!$B$2&gt;$L864,$L864&gt;=基本工資設定!$B$3),1,0)),1,0)</f>
        <v>0</v>
      </c>
      <c r="V864" s="19">
        <f>IF(AND($Q864,OR(IF($G864="3.重度",1,0),IF($G864="4.極重度",1,0)),IF($K864="部分工時",1,0),IF(基本工資設定!$B$3&gt;$L864,1,0)),1,0)</f>
        <v>0</v>
      </c>
      <c r="W864" s="19">
        <f>IF(AND($Q864,OR(IF($G864="1.輕度",1,0),IF($G864="2.中度",1,0)),IF($K864="全時",1,0),IF($L864&gt;=基本工資設定!$B$2,1,0)),1,0)</f>
        <v>0</v>
      </c>
      <c r="X864" s="19">
        <f>IF(AND($Q864,OR(IF($G864="1.輕度",1,0),IF($G864="2.中度",1,0)),IF($K864="全時",1,0),IF(基本工資設定!$B$2&gt;$L864,1,0)),1,0)</f>
        <v>0</v>
      </c>
      <c r="Y864" s="19">
        <f>IF(AND($Q864,OR(IF($G864="1.輕度",1,0),IF($G864="2.中度",1,0)),IF($K864="部分工時",1,0),IF($L864&gt;=基本工資設定!$B$2,1,0)),1,0)</f>
        <v>0</v>
      </c>
      <c r="Z864" s="19">
        <f>IF(AND($Q864,OR(IF($G864="1.輕度",1,0),IF($G864="2.中度",1,0)),IF($K864="部分工時",1,0),IF(AND(基本工資設定!$B$2&gt;$L864,$L864&gt;=基本工資設定!$B$3),1,0)),1,0)</f>
        <v>0</v>
      </c>
      <c r="AA864" s="19">
        <f>IF(AND($Q864,OR(IF($G864="1.輕度",1,0),IF($G864="2.中度",1,0)),IF($K864="部分工時",1,0),IF(基本工資設定!$B$3&gt;$L864,1,0)),1,0)</f>
        <v>0</v>
      </c>
    </row>
    <row r="865" spans="1:27" ht="14.25">
      <c r="A865" s="19">
        <f t="shared" si="11"/>
        <v>863</v>
      </c>
      <c r="B865" s="8"/>
      <c r="C865" s="8"/>
      <c r="D865" s="9"/>
      <c r="E865" s="8"/>
      <c r="F865" s="8"/>
      <c r="G865" s="8"/>
      <c r="H865" s="9"/>
      <c r="I865" s="9"/>
      <c r="J865" s="9"/>
      <c r="K865" s="8"/>
      <c r="L865" s="10"/>
      <c r="M865" s="19" t="b">
        <f t="shared" si="9"/>
        <v>0</v>
      </c>
      <c r="N865" s="19">
        <f>IF(AND($M865,IF($H865&lt;=DATE(身障定額檢核總表!$F$7,身障定額檢核總表!$F$8,1),1,0)),1,0)</f>
        <v>0</v>
      </c>
      <c r="O865" s="19">
        <f>IF(AND(ISBLANK($I865),$M865),1,IF($E865="1.公保",
IF($I865&gt;DATE(身障定額檢核總表!$F$7,身障定額檢核總表!$F$8,1),1,0),
IF($I865&gt;=DATE(身障定額檢核總表!$F$7,身障定額檢核總表!$F$8,1),1,0)))</f>
        <v>0</v>
      </c>
      <c r="P865" s="19">
        <f>IF(AND($M865,IF($J865&lt;=DATE(身障定額檢核總表!$F$7,身障定額檢核總表!$F$8,1),1,0)),1,0)</f>
        <v>0</v>
      </c>
      <c r="Q865" s="19">
        <f t="shared" si="10"/>
        <v>0</v>
      </c>
      <c r="R865" s="19">
        <f>IF(AND($Q865,OR(IF($G865="3.重度",1,0),IF($G865="4.極重度",1,0)),IF($K865="全時",1,0),IF($L865&gt;=基本工資設定!$B$2,1,0)),1,0)</f>
        <v>0</v>
      </c>
      <c r="S865" s="19">
        <f>IF(AND($Q865,OR(IF($G865="3.重度",1,0),IF($G865="4.極重度",1,0)),IF($K865="全時",1,0),IF(基本工資設定!$B$2&gt;$L865,1,0)),1,0)</f>
        <v>0</v>
      </c>
      <c r="T865" s="19">
        <f>IF(AND($Q865,OR(IF($G865="3.重度",1,0),IF($G865="4.極重度",1,0)),IF($K865="部分工時",1,0),IF($L865&gt;=基本工資設定!$B$2,1,0)),1,0)</f>
        <v>0</v>
      </c>
      <c r="U865" s="19">
        <f>IF(AND($Q865,OR(IF($G865="3.重度",1,0),IF($G865="4.極重度",1,0)),IF($K865="部分工時",1,0),IF(AND(基本工資設定!$B$2&gt;$L865,$L865&gt;=基本工資設定!$B$3),1,0)),1,0)</f>
        <v>0</v>
      </c>
      <c r="V865" s="19">
        <f>IF(AND($Q865,OR(IF($G865="3.重度",1,0),IF($G865="4.極重度",1,0)),IF($K865="部分工時",1,0),IF(基本工資設定!$B$3&gt;$L865,1,0)),1,0)</f>
        <v>0</v>
      </c>
      <c r="W865" s="19">
        <f>IF(AND($Q865,OR(IF($G865="1.輕度",1,0),IF($G865="2.中度",1,0)),IF($K865="全時",1,0),IF($L865&gt;=基本工資設定!$B$2,1,0)),1,0)</f>
        <v>0</v>
      </c>
      <c r="X865" s="19">
        <f>IF(AND($Q865,OR(IF($G865="1.輕度",1,0),IF($G865="2.中度",1,0)),IF($K865="全時",1,0),IF(基本工資設定!$B$2&gt;$L865,1,0)),1,0)</f>
        <v>0</v>
      </c>
      <c r="Y865" s="19">
        <f>IF(AND($Q865,OR(IF($G865="1.輕度",1,0),IF($G865="2.中度",1,0)),IF($K865="部分工時",1,0),IF($L865&gt;=基本工資設定!$B$2,1,0)),1,0)</f>
        <v>0</v>
      </c>
      <c r="Z865" s="19">
        <f>IF(AND($Q865,OR(IF($G865="1.輕度",1,0),IF($G865="2.中度",1,0)),IF($K865="部分工時",1,0),IF(AND(基本工資設定!$B$2&gt;$L865,$L865&gt;=基本工資設定!$B$3),1,0)),1,0)</f>
        <v>0</v>
      </c>
      <c r="AA865" s="19">
        <f>IF(AND($Q865,OR(IF($G865="1.輕度",1,0),IF($G865="2.中度",1,0)),IF($K865="部分工時",1,0),IF(基本工資設定!$B$3&gt;$L865,1,0)),1,0)</f>
        <v>0</v>
      </c>
    </row>
    <row r="866" spans="1:27" ht="14.25">
      <c r="A866" s="19">
        <f t="shared" si="11"/>
        <v>864</v>
      </c>
      <c r="B866" s="8"/>
      <c r="C866" s="8"/>
      <c r="D866" s="9"/>
      <c r="E866" s="8"/>
      <c r="F866" s="8"/>
      <c r="G866" s="8"/>
      <c r="H866" s="9"/>
      <c r="I866" s="9"/>
      <c r="J866" s="9"/>
      <c r="K866" s="8"/>
      <c r="L866" s="10"/>
      <c r="M866" s="19" t="b">
        <f t="shared" si="9"/>
        <v>0</v>
      </c>
      <c r="N866" s="19">
        <f>IF(AND($M866,IF($H866&lt;=DATE(身障定額檢核總表!$F$7,身障定額檢核總表!$F$8,1),1,0)),1,0)</f>
        <v>0</v>
      </c>
      <c r="O866" s="19">
        <f>IF(AND(ISBLANK($I866),$M866),1,IF($E866="1.公保",
IF($I866&gt;DATE(身障定額檢核總表!$F$7,身障定額檢核總表!$F$8,1),1,0),
IF($I866&gt;=DATE(身障定額檢核總表!$F$7,身障定額檢核總表!$F$8,1),1,0)))</f>
        <v>0</v>
      </c>
      <c r="P866" s="19">
        <f>IF(AND($M866,IF($J866&lt;=DATE(身障定額檢核總表!$F$7,身障定額檢核總表!$F$8,1),1,0)),1,0)</f>
        <v>0</v>
      </c>
      <c r="Q866" s="19">
        <f t="shared" si="10"/>
        <v>0</v>
      </c>
      <c r="R866" s="19">
        <f>IF(AND($Q866,OR(IF($G866="3.重度",1,0),IF($G866="4.極重度",1,0)),IF($K866="全時",1,0),IF($L866&gt;=基本工資設定!$B$2,1,0)),1,0)</f>
        <v>0</v>
      </c>
      <c r="S866" s="19">
        <f>IF(AND($Q866,OR(IF($G866="3.重度",1,0),IF($G866="4.極重度",1,0)),IF($K866="全時",1,0),IF(基本工資設定!$B$2&gt;$L866,1,0)),1,0)</f>
        <v>0</v>
      </c>
      <c r="T866" s="19">
        <f>IF(AND($Q866,OR(IF($G866="3.重度",1,0),IF($G866="4.極重度",1,0)),IF($K866="部分工時",1,0),IF($L866&gt;=基本工資設定!$B$2,1,0)),1,0)</f>
        <v>0</v>
      </c>
      <c r="U866" s="19">
        <f>IF(AND($Q866,OR(IF($G866="3.重度",1,0),IF($G866="4.極重度",1,0)),IF($K866="部分工時",1,0),IF(AND(基本工資設定!$B$2&gt;$L866,$L866&gt;=基本工資設定!$B$3),1,0)),1,0)</f>
        <v>0</v>
      </c>
      <c r="V866" s="19">
        <f>IF(AND($Q866,OR(IF($G866="3.重度",1,0),IF($G866="4.極重度",1,0)),IF($K866="部分工時",1,0),IF(基本工資設定!$B$3&gt;$L866,1,0)),1,0)</f>
        <v>0</v>
      </c>
      <c r="W866" s="19">
        <f>IF(AND($Q866,OR(IF($G866="1.輕度",1,0),IF($G866="2.中度",1,0)),IF($K866="全時",1,0),IF($L866&gt;=基本工資設定!$B$2,1,0)),1,0)</f>
        <v>0</v>
      </c>
      <c r="X866" s="19">
        <f>IF(AND($Q866,OR(IF($G866="1.輕度",1,0),IF($G866="2.中度",1,0)),IF($K866="全時",1,0),IF(基本工資設定!$B$2&gt;$L866,1,0)),1,0)</f>
        <v>0</v>
      </c>
      <c r="Y866" s="19">
        <f>IF(AND($Q866,OR(IF($G866="1.輕度",1,0),IF($G866="2.中度",1,0)),IF($K866="部分工時",1,0),IF($L866&gt;=基本工資設定!$B$2,1,0)),1,0)</f>
        <v>0</v>
      </c>
      <c r="Z866" s="19">
        <f>IF(AND($Q866,OR(IF($G866="1.輕度",1,0),IF($G866="2.中度",1,0)),IF($K866="部分工時",1,0),IF(AND(基本工資設定!$B$2&gt;$L866,$L866&gt;=基本工資設定!$B$3),1,0)),1,0)</f>
        <v>0</v>
      </c>
      <c r="AA866" s="19">
        <f>IF(AND($Q866,OR(IF($G866="1.輕度",1,0),IF($G866="2.中度",1,0)),IF($K866="部分工時",1,0),IF(基本工資設定!$B$3&gt;$L866,1,0)),1,0)</f>
        <v>0</v>
      </c>
    </row>
    <row r="867" spans="1:27" ht="14.25">
      <c r="A867" s="19">
        <f t="shared" si="11"/>
        <v>865</v>
      </c>
      <c r="B867" s="8"/>
      <c r="C867" s="8"/>
      <c r="D867" s="9"/>
      <c r="E867" s="8"/>
      <c r="F867" s="8"/>
      <c r="G867" s="8"/>
      <c r="H867" s="9"/>
      <c r="I867" s="9"/>
      <c r="J867" s="9"/>
      <c r="K867" s="8"/>
      <c r="L867" s="10"/>
      <c r="M867" s="19" t="b">
        <f t="shared" si="9"/>
        <v>0</v>
      </c>
      <c r="N867" s="19">
        <f>IF(AND($M867,IF($H867&lt;=DATE(身障定額檢核總表!$F$7,身障定額檢核總表!$F$8,1),1,0)),1,0)</f>
        <v>0</v>
      </c>
      <c r="O867" s="19">
        <f>IF(AND(ISBLANK($I867),$M867),1,IF($E867="1.公保",
IF($I867&gt;DATE(身障定額檢核總表!$F$7,身障定額檢核總表!$F$8,1),1,0),
IF($I867&gt;=DATE(身障定額檢核總表!$F$7,身障定額檢核總表!$F$8,1),1,0)))</f>
        <v>0</v>
      </c>
      <c r="P867" s="19">
        <f>IF(AND($M867,IF($J867&lt;=DATE(身障定額檢核總表!$F$7,身障定額檢核總表!$F$8,1),1,0)),1,0)</f>
        <v>0</v>
      </c>
      <c r="Q867" s="19">
        <f t="shared" si="10"/>
        <v>0</v>
      </c>
      <c r="R867" s="19">
        <f>IF(AND($Q867,OR(IF($G867="3.重度",1,0),IF($G867="4.極重度",1,0)),IF($K867="全時",1,0),IF($L867&gt;=基本工資設定!$B$2,1,0)),1,0)</f>
        <v>0</v>
      </c>
      <c r="S867" s="19">
        <f>IF(AND($Q867,OR(IF($G867="3.重度",1,0),IF($G867="4.極重度",1,0)),IF($K867="全時",1,0),IF(基本工資設定!$B$2&gt;$L867,1,0)),1,0)</f>
        <v>0</v>
      </c>
      <c r="T867" s="19">
        <f>IF(AND($Q867,OR(IF($G867="3.重度",1,0),IF($G867="4.極重度",1,0)),IF($K867="部分工時",1,0),IF($L867&gt;=基本工資設定!$B$2,1,0)),1,0)</f>
        <v>0</v>
      </c>
      <c r="U867" s="19">
        <f>IF(AND($Q867,OR(IF($G867="3.重度",1,0),IF($G867="4.極重度",1,0)),IF($K867="部分工時",1,0),IF(AND(基本工資設定!$B$2&gt;$L867,$L867&gt;=基本工資設定!$B$3),1,0)),1,0)</f>
        <v>0</v>
      </c>
      <c r="V867" s="19">
        <f>IF(AND($Q867,OR(IF($G867="3.重度",1,0),IF($G867="4.極重度",1,0)),IF($K867="部分工時",1,0),IF(基本工資設定!$B$3&gt;$L867,1,0)),1,0)</f>
        <v>0</v>
      </c>
      <c r="W867" s="19">
        <f>IF(AND($Q867,OR(IF($G867="1.輕度",1,0),IF($G867="2.中度",1,0)),IF($K867="全時",1,0),IF($L867&gt;=基本工資設定!$B$2,1,0)),1,0)</f>
        <v>0</v>
      </c>
      <c r="X867" s="19">
        <f>IF(AND($Q867,OR(IF($G867="1.輕度",1,0),IF($G867="2.中度",1,0)),IF($K867="全時",1,0),IF(基本工資設定!$B$2&gt;$L867,1,0)),1,0)</f>
        <v>0</v>
      </c>
      <c r="Y867" s="19">
        <f>IF(AND($Q867,OR(IF($G867="1.輕度",1,0),IF($G867="2.中度",1,0)),IF($K867="部分工時",1,0),IF($L867&gt;=基本工資設定!$B$2,1,0)),1,0)</f>
        <v>0</v>
      </c>
      <c r="Z867" s="19">
        <f>IF(AND($Q867,OR(IF($G867="1.輕度",1,0),IF($G867="2.中度",1,0)),IF($K867="部分工時",1,0),IF(AND(基本工資設定!$B$2&gt;$L867,$L867&gt;=基本工資設定!$B$3),1,0)),1,0)</f>
        <v>0</v>
      </c>
      <c r="AA867" s="19">
        <f>IF(AND($Q867,OR(IF($G867="1.輕度",1,0),IF($G867="2.中度",1,0)),IF($K867="部分工時",1,0),IF(基本工資設定!$B$3&gt;$L867,1,0)),1,0)</f>
        <v>0</v>
      </c>
    </row>
    <row r="868" spans="1:27" ht="14.25">
      <c r="A868" s="19">
        <f t="shared" si="11"/>
        <v>866</v>
      </c>
      <c r="B868" s="8"/>
      <c r="C868" s="8"/>
      <c r="D868" s="9"/>
      <c r="E868" s="8"/>
      <c r="F868" s="8"/>
      <c r="G868" s="8"/>
      <c r="H868" s="9"/>
      <c r="I868" s="9"/>
      <c r="J868" s="9"/>
      <c r="K868" s="8"/>
      <c r="L868" s="10"/>
      <c r="M868" s="19" t="b">
        <f t="shared" si="9"/>
        <v>0</v>
      </c>
      <c r="N868" s="19">
        <f>IF(AND($M868,IF($H868&lt;=DATE(身障定額檢核總表!$F$7,身障定額檢核總表!$F$8,1),1,0)),1,0)</f>
        <v>0</v>
      </c>
      <c r="O868" s="19">
        <f>IF(AND(ISBLANK($I868),$M868),1,IF($E868="1.公保",
IF($I868&gt;DATE(身障定額檢核總表!$F$7,身障定額檢核總表!$F$8,1),1,0),
IF($I868&gt;=DATE(身障定額檢核總表!$F$7,身障定額檢核總表!$F$8,1),1,0)))</f>
        <v>0</v>
      </c>
      <c r="P868" s="19">
        <f>IF(AND($M868,IF($J868&lt;=DATE(身障定額檢核總表!$F$7,身障定額檢核總表!$F$8,1),1,0)),1,0)</f>
        <v>0</v>
      </c>
      <c r="Q868" s="19">
        <f t="shared" si="10"/>
        <v>0</v>
      </c>
      <c r="R868" s="19">
        <f>IF(AND($Q868,OR(IF($G868="3.重度",1,0),IF($G868="4.極重度",1,0)),IF($K868="全時",1,0),IF($L868&gt;=基本工資設定!$B$2,1,0)),1,0)</f>
        <v>0</v>
      </c>
      <c r="S868" s="19">
        <f>IF(AND($Q868,OR(IF($G868="3.重度",1,0),IF($G868="4.極重度",1,0)),IF($K868="全時",1,0),IF(基本工資設定!$B$2&gt;$L868,1,0)),1,0)</f>
        <v>0</v>
      </c>
      <c r="T868" s="19">
        <f>IF(AND($Q868,OR(IF($G868="3.重度",1,0),IF($G868="4.極重度",1,0)),IF($K868="部分工時",1,0),IF($L868&gt;=基本工資設定!$B$2,1,0)),1,0)</f>
        <v>0</v>
      </c>
      <c r="U868" s="19">
        <f>IF(AND($Q868,OR(IF($G868="3.重度",1,0),IF($G868="4.極重度",1,0)),IF($K868="部分工時",1,0),IF(AND(基本工資設定!$B$2&gt;$L868,$L868&gt;=基本工資設定!$B$3),1,0)),1,0)</f>
        <v>0</v>
      </c>
      <c r="V868" s="19">
        <f>IF(AND($Q868,OR(IF($G868="3.重度",1,0),IF($G868="4.極重度",1,0)),IF($K868="部分工時",1,0),IF(基本工資設定!$B$3&gt;$L868,1,0)),1,0)</f>
        <v>0</v>
      </c>
      <c r="W868" s="19">
        <f>IF(AND($Q868,OR(IF($G868="1.輕度",1,0),IF($G868="2.中度",1,0)),IF($K868="全時",1,0),IF($L868&gt;=基本工資設定!$B$2,1,0)),1,0)</f>
        <v>0</v>
      </c>
      <c r="X868" s="19">
        <f>IF(AND($Q868,OR(IF($G868="1.輕度",1,0),IF($G868="2.中度",1,0)),IF($K868="全時",1,0),IF(基本工資設定!$B$2&gt;$L868,1,0)),1,0)</f>
        <v>0</v>
      </c>
      <c r="Y868" s="19">
        <f>IF(AND($Q868,OR(IF($G868="1.輕度",1,0),IF($G868="2.中度",1,0)),IF($K868="部分工時",1,0),IF($L868&gt;=基本工資設定!$B$2,1,0)),1,0)</f>
        <v>0</v>
      </c>
      <c r="Z868" s="19">
        <f>IF(AND($Q868,OR(IF($G868="1.輕度",1,0),IF($G868="2.中度",1,0)),IF($K868="部分工時",1,0),IF(AND(基本工資設定!$B$2&gt;$L868,$L868&gt;=基本工資設定!$B$3),1,0)),1,0)</f>
        <v>0</v>
      </c>
      <c r="AA868" s="19">
        <f>IF(AND($Q868,OR(IF($G868="1.輕度",1,0),IF($G868="2.中度",1,0)),IF($K868="部分工時",1,0),IF(基本工資設定!$B$3&gt;$L868,1,0)),1,0)</f>
        <v>0</v>
      </c>
    </row>
    <row r="869" spans="1:27" ht="14.25">
      <c r="A869" s="19">
        <f t="shared" si="11"/>
        <v>867</v>
      </c>
      <c r="B869" s="8"/>
      <c r="C869" s="8"/>
      <c r="D869" s="9"/>
      <c r="E869" s="8"/>
      <c r="F869" s="8"/>
      <c r="G869" s="8"/>
      <c r="H869" s="9"/>
      <c r="I869" s="9"/>
      <c r="J869" s="9"/>
      <c r="K869" s="8"/>
      <c r="L869" s="10"/>
      <c r="M869" s="19" t="b">
        <f t="shared" si="9"/>
        <v>0</v>
      </c>
      <c r="N869" s="19">
        <f>IF(AND($M869,IF($H869&lt;=DATE(身障定額檢核總表!$F$7,身障定額檢核總表!$F$8,1),1,0)),1,0)</f>
        <v>0</v>
      </c>
      <c r="O869" s="19">
        <f>IF(AND(ISBLANK($I869),$M869),1,IF($E869="1.公保",
IF($I869&gt;DATE(身障定額檢核總表!$F$7,身障定額檢核總表!$F$8,1),1,0),
IF($I869&gt;=DATE(身障定額檢核總表!$F$7,身障定額檢核總表!$F$8,1),1,0)))</f>
        <v>0</v>
      </c>
      <c r="P869" s="19">
        <f>IF(AND($M869,IF($J869&lt;=DATE(身障定額檢核總表!$F$7,身障定額檢核總表!$F$8,1),1,0)),1,0)</f>
        <v>0</v>
      </c>
      <c r="Q869" s="19">
        <f t="shared" si="10"/>
        <v>0</v>
      </c>
      <c r="R869" s="19">
        <f>IF(AND($Q869,OR(IF($G869="3.重度",1,0),IF($G869="4.極重度",1,0)),IF($K869="全時",1,0),IF($L869&gt;=基本工資設定!$B$2,1,0)),1,0)</f>
        <v>0</v>
      </c>
      <c r="S869" s="19">
        <f>IF(AND($Q869,OR(IF($G869="3.重度",1,0),IF($G869="4.極重度",1,0)),IF($K869="全時",1,0),IF(基本工資設定!$B$2&gt;$L869,1,0)),1,0)</f>
        <v>0</v>
      </c>
      <c r="T869" s="19">
        <f>IF(AND($Q869,OR(IF($G869="3.重度",1,0),IF($G869="4.極重度",1,0)),IF($K869="部分工時",1,0),IF($L869&gt;=基本工資設定!$B$2,1,0)),1,0)</f>
        <v>0</v>
      </c>
      <c r="U869" s="19">
        <f>IF(AND($Q869,OR(IF($G869="3.重度",1,0),IF($G869="4.極重度",1,0)),IF($K869="部分工時",1,0),IF(AND(基本工資設定!$B$2&gt;$L869,$L869&gt;=基本工資設定!$B$3),1,0)),1,0)</f>
        <v>0</v>
      </c>
      <c r="V869" s="19">
        <f>IF(AND($Q869,OR(IF($G869="3.重度",1,0),IF($G869="4.極重度",1,0)),IF($K869="部分工時",1,0),IF(基本工資設定!$B$3&gt;$L869,1,0)),1,0)</f>
        <v>0</v>
      </c>
      <c r="W869" s="19">
        <f>IF(AND($Q869,OR(IF($G869="1.輕度",1,0),IF($G869="2.中度",1,0)),IF($K869="全時",1,0),IF($L869&gt;=基本工資設定!$B$2,1,0)),1,0)</f>
        <v>0</v>
      </c>
      <c r="X869" s="19">
        <f>IF(AND($Q869,OR(IF($G869="1.輕度",1,0),IF($G869="2.中度",1,0)),IF($K869="全時",1,0),IF(基本工資設定!$B$2&gt;$L869,1,0)),1,0)</f>
        <v>0</v>
      </c>
      <c r="Y869" s="19">
        <f>IF(AND($Q869,OR(IF($G869="1.輕度",1,0),IF($G869="2.中度",1,0)),IF($K869="部分工時",1,0),IF($L869&gt;=基本工資設定!$B$2,1,0)),1,0)</f>
        <v>0</v>
      </c>
      <c r="Z869" s="19">
        <f>IF(AND($Q869,OR(IF($G869="1.輕度",1,0),IF($G869="2.中度",1,0)),IF($K869="部分工時",1,0),IF(AND(基本工資設定!$B$2&gt;$L869,$L869&gt;=基本工資設定!$B$3),1,0)),1,0)</f>
        <v>0</v>
      </c>
      <c r="AA869" s="19">
        <f>IF(AND($Q869,OR(IF($G869="1.輕度",1,0),IF($G869="2.中度",1,0)),IF($K869="部分工時",1,0),IF(基本工資設定!$B$3&gt;$L869,1,0)),1,0)</f>
        <v>0</v>
      </c>
    </row>
    <row r="870" spans="1:27" ht="14.25">
      <c r="A870" s="19">
        <f t="shared" si="11"/>
        <v>868</v>
      </c>
      <c r="B870" s="8"/>
      <c r="C870" s="8"/>
      <c r="D870" s="9"/>
      <c r="E870" s="8"/>
      <c r="F870" s="8"/>
      <c r="G870" s="8"/>
      <c r="H870" s="9"/>
      <c r="I870" s="9"/>
      <c r="J870" s="9"/>
      <c r="K870" s="8"/>
      <c r="L870" s="10"/>
      <c r="M870" s="19" t="b">
        <f t="shared" si="9"/>
        <v>0</v>
      </c>
      <c r="N870" s="19">
        <f>IF(AND($M870,IF($H870&lt;=DATE(身障定額檢核總表!$F$7,身障定額檢核總表!$F$8,1),1,0)),1,0)</f>
        <v>0</v>
      </c>
      <c r="O870" s="19">
        <f>IF(AND(ISBLANK($I870),$M870),1,IF($E870="1.公保",
IF($I870&gt;DATE(身障定額檢核總表!$F$7,身障定額檢核總表!$F$8,1),1,0),
IF($I870&gt;=DATE(身障定額檢核總表!$F$7,身障定額檢核總表!$F$8,1),1,0)))</f>
        <v>0</v>
      </c>
      <c r="P870" s="19">
        <f>IF(AND($M870,IF($J870&lt;=DATE(身障定額檢核總表!$F$7,身障定額檢核總表!$F$8,1),1,0)),1,0)</f>
        <v>0</v>
      </c>
      <c r="Q870" s="19">
        <f t="shared" si="10"/>
        <v>0</v>
      </c>
      <c r="R870" s="19">
        <f>IF(AND($Q870,OR(IF($G870="3.重度",1,0),IF($G870="4.極重度",1,0)),IF($K870="全時",1,0),IF($L870&gt;=基本工資設定!$B$2,1,0)),1,0)</f>
        <v>0</v>
      </c>
      <c r="S870" s="19">
        <f>IF(AND($Q870,OR(IF($G870="3.重度",1,0),IF($G870="4.極重度",1,0)),IF($K870="全時",1,0),IF(基本工資設定!$B$2&gt;$L870,1,0)),1,0)</f>
        <v>0</v>
      </c>
      <c r="T870" s="19">
        <f>IF(AND($Q870,OR(IF($G870="3.重度",1,0),IF($G870="4.極重度",1,0)),IF($K870="部分工時",1,0),IF($L870&gt;=基本工資設定!$B$2,1,0)),1,0)</f>
        <v>0</v>
      </c>
      <c r="U870" s="19">
        <f>IF(AND($Q870,OR(IF($G870="3.重度",1,0),IF($G870="4.極重度",1,0)),IF($K870="部分工時",1,0),IF(AND(基本工資設定!$B$2&gt;$L870,$L870&gt;=基本工資設定!$B$3),1,0)),1,0)</f>
        <v>0</v>
      </c>
      <c r="V870" s="19">
        <f>IF(AND($Q870,OR(IF($G870="3.重度",1,0),IF($G870="4.極重度",1,0)),IF($K870="部分工時",1,0),IF(基本工資設定!$B$3&gt;$L870,1,0)),1,0)</f>
        <v>0</v>
      </c>
      <c r="W870" s="19">
        <f>IF(AND($Q870,OR(IF($G870="1.輕度",1,0),IF($G870="2.中度",1,0)),IF($K870="全時",1,0),IF($L870&gt;=基本工資設定!$B$2,1,0)),1,0)</f>
        <v>0</v>
      </c>
      <c r="X870" s="19">
        <f>IF(AND($Q870,OR(IF($G870="1.輕度",1,0),IF($G870="2.中度",1,0)),IF($K870="全時",1,0),IF(基本工資設定!$B$2&gt;$L870,1,0)),1,0)</f>
        <v>0</v>
      </c>
      <c r="Y870" s="19">
        <f>IF(AND($Q870,OR(IF($G870="1.輕度",1,0),IF($G870="2.中度",1,0)),IF($K870="部分工時",1,0),IF($L870&gt;=基本工資設定!$B$2,1,0)),1,0)</f>
        <v>0</v>
      </c>
      <c r="Z870" s="19">
        <f>IF(AND($Q870,OR(IF($G870="1.輕度",1,0),IF($G870="2.中度",1,0)),IF($K870="部分工時",1,0),IF(AND(基本工資設定!$B$2&gt;$L870,$L870&gt;=基本工資設定!$B$3),1,0)),1,0)</f>
        <v>0</v>
      </c>
      <c r="AA870" s="19">
        <f>IF(AND($Q870,OR(IF($G870="1.輕度",1,0),IF($G870="2.中度",1,0)),IF($K870="部分工時",1,0),IF(基本工資設定!$B$3&gt;$L870,1,0)),1,0)</f>
        <v>0</v>
      </c>
    </row>
    <row r="871" spans="1:27" ht="14.25">
      <c r="A871" s="19">
        <f t="shared" si="11"/>
        <v>869</v>
      </c>
      <c r="B871" s="8"/>
      <c r="C871" s="8"/>
      <c r="D871" s="9"/>
      <c r="E871" s="8"/>
      <c r="F871" s="8"/>
      <c r="G871" s="8"/>
      <c r="H871" s="9"/>
      <c r="I871" s="9"/>
      <c r="J871" s="9"/>
      <c r="K871" s="8"/>
      <c r="L871" s="10"/>
      <c r="M871" s="19" t="b">
        <f t="shared" si="9"/>
        <v>0</v>
      </c>
      <c r="N871" s="19">
        <f>IF(AND($M871,IF($H871&lt;=DATE(身障定額檢核總表!$F$7,身障定額檢核總表!$F$8,1),1,0)),1,0)</f>
        <v>0</v>
      </c>
      <c r="O871" s="19">
        <f>IF(AND(ISBLANK($I871),$M871),1,IF($E871="1.公保",
IF($I871&gt;DATE(身障定額檢核總表!$F$7,身障定額檢核總表!$F$8,1),1,0),
IF($I871&gt;=DATE(身障定額檢核總表!$F$7,身障定額檢核總表!$F$8,1),1,0)))</f>
        <v>0</v>
      </c>
      <c r="P871" s="19">
        <f>IF(AND($M871,IF($J871&lt;=DATE(身障定額檢核總表!$F$7,身障定額檢核總表!$F$8,1),1,0)),1,0)</f>
        <v>0</v>
      </c>
      <c r="Q871" s="19">
        <f t="shared" si="10"/>
        <v>0</v>
      </c>
      <c r="R871" s="19">
        <f>IF(AND($Q871,OR(IF($G871="3.重度",1,0),IF($G871="4.極重度",1,0)),IF($K871="全時",1,0),IF($L871&gt;=基本工資設定!$B$2,1,0)),1,0)</f>
        <v>0</v>
      </c>
      <c r="S871" s="19">
        <f>IF(AND($Q871,OR(IF($G871="3.重度",1,0),IF($G871="4.極重度",1,0)),IF($K871="全時",1,0),IF(基本工資設定!$B$2&gt;$L871,1,0)),1,0)</f>
        <v>0</v>
      </c>
      <c r="T871" s="19">
        <f>IF(AND($Q871,OR(IF($G871="3.重度",1,0),IF($G871="4.極重度",1,0)),IF($K871="部分工時",1,0),IF($L871&gt;=基本工資設定!$B$2,1,0)),1,0)</f>
        <v>0</v>
      </c>
      <c r="U871" s="19">
        <f>IF(AND($Q871,OR(IF($G871="3.重度",1,0),IF($G871="4.極重度",1,0)),IF($K871="部分工時",1,0),IF(AND(基本工資設定!$B$2&gt;$L871,$L871&gt;=基本工資設定!$B$3),1,0)),1,0)</f>
        <v>0</v>
      </c>
      <c r="V871" s="19">
        <f>IF(AND($Q871,OR(IF($G871="3.重度",1,0),IF($G871="4.極重度",1,0)),IF($K871="部分工時",1,0),IF(基本工資設定!$B$3&gt;$L871,1,0)),1,0)</f>
        <v>0</v>
      </c>
      <c r="W871" s="19">
        <f>IF(AND($Q871,OR(IF($G871="1.輕度",1,0),IF($G871="2.中度",1,0)),IF($K871="全時",1,0),IF($L871&gt;=基本工資設定!$B$2,1,0)),1,0)</f>
        <v>0</v>
      </c>
      <c r="X871" s="19">
        <f>IF(AND($Q871,OR(IF($G871="1.輕度",1,0),IF($G871="2.中度",1,0)),IF($K871="全時",1,0),IF(基本工資設定!$B$2&gt;$L871,1,0)),1,0)</f>
        <v>0</v>
      </c>
      <c r="Y871" s="19">
        <f>IF(AND($Q871,OR(IF($G871="1.輕度",1,0),IF($G871="2.中度",1,0)),IF($K871="部分工時",1,0),IF($L871&gt;=基本工資設定!$B$2,1,0)),1,0)</f>
        <v>0</v>
      </c>
      <c r="Z871" s="19">
        <f>IF(AND($Q871,OR(IF($G871="1.輕度",1,0),IF($G871="2.中度",1,0)),IF($K871="部分工時",1,0),IF(AND(基本工資設定!$B$2&gt;$L871,$L871&gt;=基本工資設定!$B$3),1,0)),1,0)</f>
        <v>0</v>
      </c>
      <c r="AA871" s="19">
        <f>IF(AND($Q871,OR(IF($G871="1.輕度",1,0),IF($G871="2.中度",1,0)),IF($K871="部分工時",1,0),IF(基本工資設定!$B$3&gt;$L871,1,0)),1,0)</f>
        <v>0</v>
      </c>
    </row>
    <row r="872" spans="1:27" ht="14.25">
      <c r="A872" s="19">
        <f t="shared" si="11"/>
        <v>870</v>
      </c>
      <c r="B872" s="8"/>
      <c r="C872" s="8"/>
      <c r="D872" s="9"/>
      <c r="E872" s="8"/>
      <c r="F872" s="8"/>
      <c r="G872" s="8"/>
      <c r="H872" s="9"/>
      <c r="I872" s="9"/>
      <c r="J872" s="9"/>
      <c r="K872" s="8"/>
      <c r="L872" s="10"/>
      <c r="M872" s="19" t="b">
        <f t="shared" si="9"/>
        <v>0</v>
      </c>
      <c r="N872" s="19">
        <f>IF(AND($M872,IF($H872&lt;=DATE(身障定額檢核總表!$F$7,身障定額檢核總表!$F$8,1),1,0)),1,0)</f>
        <v>0</v>
      </c>
      <c r="O872" s="19">
        <f>IF(AND(ISBLANK($I872),$M872),1,IF($E872="1.公保",
IF($I872&gt;DATE(身障定額檢核總表!$F$7,身障定額檢核總表!$F$8,1),1,0),
IF($I872&gt;=DATE(身障定額檢核總表!$F$7,身障定額檢核總表!$F$8,1),1,0)))</f>
        <v>0</v>
      </c>
      <c r="P872" s="19">
        <f>IF(AND($M872,IF($J872&lt;=DATE(身障定額檢核總表!$F$7,身障定額檢核總表!$F$8,1),1,0)),1,0)</f>
        <v>0</v>
      </c>
      <c r="Q872" s="19">
        <f t="shared" si="10"/>
        <v>0</v>
      </c>
      <c r="R872" s="19">
        <f>IF(AND($Q872,OR(IF($G872="3.重度",1,0),IF($G872="4.極重度",1,0)),IF($K872="全時",1,0),IF($L872&gt;=基本工資設定!$B$2,1,0)),1,0)</f>
        <v>0</v>
      </c>
      <c r="S872" s="19">
        <f>IF(AND($Q872,OR(IF($G872="3.重度",1,0),IF($G872="4.極重度",1,0)),IF($K872="全時",1,0),IF(基本工資設定!$B$2&gt;$L872,1,0)),1,0)</f>
        <v>0</v>
      </c>
      <c r="T872" s="19">
        <f>IF(AND($Q872,OR(IF($G872="3.重度",1,0),IF($G872="4.極重度",1,0)),IF($K872="部分工時",1,0),IF($L872&gt;=基本工資設定!$B$2,1,0)),1,0)</f>
        <v>0</v>
      </c>
      <c r="U872" s="19">
        <f>IF(AND($Q872,OR(IF($G872="3.重度",1,0),IF($G872="4.極重度",1,0)),IF($K872="部分工時",1,0),IF(AND(基本工資設定!$B$2&gt;$L872,$L872&gt;=基本工資設定!$B$3),1,0)),1,0)</f>
        <v>0</v>
      </c>
      <c r="V872" s="19">
        <f>IF(AND($Q872,OR(IF($G872="3.重度",1,0),IF($G872="4.極重度",1,0)),IF($K872="部分工時",1,0),IF(基本工資設定!$B$3&gt;$L872,1,0)),1,0)</f>
        <v>0</v>
      </c>
      <c r="W872" s="19">
        <f>IF(AND($Q872,OR(IF($G872="1.輕度",1,0),IF($G872="2.中度",1,0)),IF($K872="全時",1,0),IF($L872&gt;=基本工資設定!$B$2,1,0)),1,0)</f>
        <v>0</v>
      </c>
      <c r="X872" s="19">
        <f>IF(AND($Q872,OR(IF($G872="1.輕度",1,0),IF($G872="2.中度",1,0)),IF($K872="全時",1,0),IF(基本工資設定!$B$2&gt;$L872,1,0)),1,0)</f>
        <v>0</v>
      </c>
      <c r="Y872" s="19">
        <f>IF(AND($Q872,OR(IF($G872="1.輕度",1,0),IF($G872="2.中度",1,0)),IF($K872="部分工時",1,0),IF($L872&gt;=基本工資設定!$B$2,1,0)),1,0)</f>
        <v>0</v>
      </c>
      <c r="Z872" s="19">
        <f>IF(AND($Q872,OR(IF($G872="1.輕度",1,0),IF($G872="2.中度",1,0)),IF($K872="部分工時",1,0),IF(AND(基本工資設定!$B$2&gt;$L872,$L872&gt;=基本工資設定!$B$3),1,0)),1,0)</f>
        <v>0</v>
      </c>
      <c r="AA872" s="19">
        <f>IF(AND($Q872,OR(IF($G872="1.輕度",1,0),IF($G872="2.中度",1,0)),IF($K872="部分工時",1,0),IF(基本工資設定!$B$3&gt;$L872,1,0)),1,0)</f>
        <v>0</v>
      </c>
    </row>
    <row r="873" spans="1:27" ht="14.25">
      <c r="A873" s="19">
        <f t="shared" si="11"/>
        <v>871</v>
      </c>
      <c r="B873" s="8"/>
      <c r="C873" s="8"/>
      <c r="D873" s="9"/>
      <c r="E873" s="8"/>
      <c r="F873" s="8"/>
      <c r="G873" s="8"/>
      <c r="H873" s="9"/>
      <c r="I873" s="9"/>
      <c r="J873" s="9"/>
      <c r="K873" s="8"/>
      <c r="L873" s="10"/>
      <c r="M873" s="19" t="b">
        <f t="shared" si="9"/>
        <v>0</v>
      </c>
      <c r="N873" s="19">
        <f>IF(AND($M873,IF($H873&lt;=DATE(身障定額檢核總表!$F$7,身障定額檢核總表!$F$8,1),1,0)),1,0)</f>
        <v>0</v>
      </c>
      <c r="O873" s="19">
        <f>IF(AND(ISBLANK($I873),$M873),1,IF($E873="1.公保",
IF($I873&gt;DATE(身障定額檢核總表!$F$7,身障定額檢核總表!$F$8,1),1,0),
IF($I873&gt;=DATE(身障定額檢核總表!$F$7,身障定額檢核總表!$F$8,1),1,0)))</f>
        <v>0</v>
      </c>
      <c r="P873" s="19">
        <f>IF(AND($M873,IF($J873&lt;=DATE(身障定額檢核總表!$F$7,身障定額檢核總表!$F$8,1),1,0)),1,0)</f>
        <v>0</v>
      </c>
      <c r="Q873" s="19">
        <f t="shared" si="10"/>
        <v>0</v>
      </c>
      <c r="R873" s="19">
        <f>IF(AND($Q873,OR(IF($G873="3.重度",1,0),IF($G873="4.極重度",1,0)),IF($K873="全時",1,0),IF($L873&gt;=基本工資設定!$B$2,1,0)),1,0)</f>
        <v>0</v>
      </c>
      <c r="S873" s="19">
        <f>IF(AND($Q873,OR(IF($G873="3.重度",1,0),IF($G873="4.極重度",1,0)),IF($K873="全時",1,0),IF(基本工資設定!$B$2&gt;$L873,1,0)),1,0)</f>
        <v>0</v>
      </c>
      <c r="T873" s="19">
        <f>IF(AND($Q873,OR(IF($G873="3.重度",1,0),IF($G873="4.極重度",1,0)),IF($K873="部分工時",1,0),IF($L873&gt;=基本工資設定!$B$2,1,0)),1,0)</f>
        <v>0</v>
      </c>
      <c r="U873" s="19">
        <f>IF(AND($Q873,OR(IF($G873="3.重度",1,0),IF($G873="4.極重度",1,0)),IF($K873="部分工時",1,0),IF(AND(基本工資設定!$B$2&gt;$L873,$L873&gt;=基本工資設定!$B$3),1,0)),1,0)</f>
        <v>0</v>
      </c>
      <c r="V873" s="19">
        <f>IF(AND($Q873,OR(IF($G873="3.重度",1,0),IF($G873="4.極重度",1,0)),IF($K873="部分工時",1,0),IF(基本工資設定!$B$3&gt;$L873,1,0)),1,0)</f>
        <v>0</v>
      </c>
      <c r="W873" s="19">
        <f>IF(AND($Q873,OR(IF($G873="1.輕度",1,0),IF($G873="2.中度",1,0)),IF($K873="全時",1,0),IF($L873&gt;=基本工資設定!$B$2,1,0)),1,0)</f>
        <v>0</v>
      </c>
      <c r="X873" s="19">
        <f>IF(AND($Q873,OR(IF($G873="1.輕度",1,0),IF($G873="2.中度",1,0)),IF($K873="全時",1,0),IF(基本工資設定!$B$2&gt;$L873,1,0)),1,0)</f>
        <v>0</v>
      </c>
      <c r="Y873" s="19">
        <f>IF(AND($Q873,OR(IF($G873="1.輕度",1,0),IF($G873="2.中度",1,0)),IF($K873="部分工時",1,0),IF($L873&gt;=基本工資設定!$B$2,1,0)),1,0)</f>
        <v>0</v>
      </c>
      <c r="Z873" s="19">
        <f>IF(AND($Q873,OR(IF($G873="1.輕度",1,0),IF($G873="2.中度",1,0)),IF($K873="部分工時",1,0),IF(AND(基本工資設定!$B$2&gt;$L873,$L873&gt;=基本工資設定!$B$3),1,0)),1,0)</f>
        <v>0</v>
      </c>
      <c r="AA873" s="19">
        <f>IF(AND($Q873,OR(IF($G873="1.輕度",1,0),IF($G873="2.中度",1,0)),IF($K873="部分工時",1,0),IF(基本工資設定!$B$3&gt;$L873,1,0)),1,0)</f>
        <v>0</v>
      </c>
    </row>
    <row r="874" spans="1:27" ht="14.25">
      <c r="A874" s="19">
        <f t="shared" si="11"/>
        <v>872</v>
      </c>
      <c r="B874" s="8"/>
      <c r="C874" s="8"/>
      <c r="D874" s="9"/>
      <c r="E874" s="8"/>
      <c r="F874" s="8"/>
      <c r="G874" s="8"/>
      <c r="H874" s="9"/>
      <c r="I874" s="9"/>
      <c r="J874" s="9"/>
      <c r="K874" s="8"/>
      <c r="L874" s="10"/>
      <c r="M874" s="19" t="b">
        <f t="shared" si="9"/>
        <v>0</v>
      </c>
      <c r="N874" s="19">
        <f>IF(AND($M874,IF($H874&lt;=DATE(身障定額檢核總表!$F$7,身障定額檢核總表!$F$8,1),1,0)),1,0)</f>
        <v>0</v>
      </c>
      <c r="O874" s="19">
        <f>IF(AND(ISBLANK($I874),$M874),1,IF($E874="1.公保",
IF($I874&gt;DATE(身障定額檢核總表!$F$7,身障定額檢核總表!$F$8,1),1,0),
IF($I874&gt;=DATE(身障定額檢核總表!$F$7,身障定額檢核總表!$F$8,1),1,0)))</f>
        <v>0</v>
      </c>
      <c r="P874" s="19">
        <f>IF(AND($M874,IF($J874&lt;=DATE(身障定額檢核總表!$F$7,身障定額檢核總表!$F$8,1),1,0)),1,0)</f>
        <v>0</v>
      </c>
      <c r="Q874" s="19">
        <f t="shared" si="10"/>
        <v>0</v>
      </c>
      <c r="R874" s="19">
        <f>IF(AND($Q874,OR(IF($G874="3.重度",1,0),IF($G874="4.極重度",1,0)),IF($K874="全時",1,0),IF($L874&gt;=基本工資設定!$B$2,1,0)),1,0)</f>
        <v>0</v>
      </c>
      <c r="S874" s="19">
        <f>IF(AND($Q874,OR(IF($G874="3.重度",1,0),IF($G874="4.極重度",1,0)),IF($K874="全時",1,0),IF(基本工資設定!$B$2&gt;$L874,1,0)),1,0)</f>
        <v>0</v>
      </c>
      <c r="T874" s="19">
        <f>IF(AND($Q874,OR(IF($G874="3.重度",1,0),IF($G874="4.極重度",1,0)),IF($K874="部分工時",1,0),IF($L874&gt;=基本工資設定!$B$2,1,0)),1,0)</f>
        <v>0</v>
      </c>
      <c r="U874" s="19">
        <f>IF(AND($Q874,OR(IF($G874="3.重度",1,0),IF($G874="4.極重度",1,0)),IF($K874="部分工時",1,0),IF(AND(基本工資設定!$B$2&gt;$L874,$L874&gt;=基本工資設定!$B$3),1,0)),1,0)</f>
        <v>0</v>
      </c>
      <c r="V874" s="19">
        <f>IF(AND($Q874,OR(IF($G874="3.重度",1,0),IF($G874="4.極重度",1,0)),IF($K874="部分工時",1,0),IF(基本工資設定!$B$3&gt;$L874,1,0)),1,0)</f>
        <v>0</v>
      </c>
      <c r="W874" s="19">
        <f>IF(AND($Q874,OR(IF($G874="1.輕度",1,0),IF($G874="2.中度",1,0)),IF($K874="全時",1,0),IF($L874&gt;=基本工資設定!$B$2,1,0)),1,0)</f>
        <v>0</v>
      </c>
      <c r="X874" s="19">
        <f>IF(AND($Q874,OR(IF($G874="1.輕度",1,0),IF($G874="2.中度",1,0)),IF($K874="全時",1,0),IF(基本工資設定!$B$2&gt;$L874,1,0)),1,0)</f>
        <v>0</v>
      </c>
      <c r="Y874" s="19">
        <f>IF(AND($Q874,OR(IF($G874="1.輕度",1,0),IF($G874="2.中度",1,0)),IF($K874="部分工時",1,0),IF($L874&gt;=基本工資設定!$B$2,1,0)),1,0)</f>
        <v>0</v>
      </c>
      <c r="Z874" s="19">
        <f>IF(AND($Q874,OR(IF($G874="1.輕度",1,0),IF($G874="2.中度",1,0)),IF($K874="部分工時",1,0),IF(AND(基本工資設定!$B$2&gt;$L874,$L874&gt;=基本工資設定!$B$3),1,0)),1,0)</f>
        <v>0</v>
      </c>
      <c r="AA874" s="19">
        <f>IF(AND($Q874,OR(IF($G874="1.輕度",1,0),IF($G874="2.中度",1,0)),IF($K874="部分工時",1,0),IF(基本工資設定!$B$3&gt;$L874,1,0)),1,0)</f>
        <v>0</v>
      </c>
    </row>
    <row r="875" spans="1:27" ht="14.25">
      <c r="A875" s="19">
        <f t="shared" si="11"/>
        <v>873</v>
      </c>
      <c r="B875" s="8"/>
      <c r="C875" s="8"/>
      <c r="D875" s="9"/>
      <c r="E875" s="8"/>
      <c r="F875" s="8"/>
      <c r="G875" s="8"/>
      <c r="H875" s="9"/>
      <c r="I875" s="9"/>
      <c r="J875" s="9"/>
      <c r="K875" s="8"/>
      <c r="L875" s="10"/>
      <c r="M875" s="19" t="b">
        <f t="shared" si="9"/>
        <v>0</v>
      </c>
      <c r="N875" s="19">
        <f>IF(AND($M875,IF($H875&lt;=DATE(身障定額檢核總表!$F$7,身障定額檢核總表!$F$8,1),1,0)),1,0)</f>
        <v>0</v>
      </c>
      <c r="O875" s="19">
        <f>IF(AND(ISBLANK($I875),$M875),1,IF($E875="1.公保",
IF($I875&gt;DATE(身障定額檢核總表!$F$7,身障定額檢核總表!$F$8,1),1,0),
IF($I875&gt;=DATE(身障定額檢核總表!$F$7,身障定額檢核總表!$F$8,1),1,0)))</f>
        <v>0</v>
      </c>
      <c r="P875" s="19">
        <f>IF(AND($M875,IF($J875&lt;=DATE(身障定額檢核總表!$F$7,身障定額檢核總表!$F$8,1),1,0)),1,0)</f>
        <v>0</v>
      </c>
      <c r="Q875" s="19">
        <f t="shared" si="10"/>
        <v>0</v>
      </c>
      <c r="R875" s="19">
        <f>IF(AND($Q875,OR(IF($G875="3.重度",1,0),IF($G875="4.極重度",1,0)),IF($K875="全時",1,0),IF($L875&gt;=基本工資設定!$B$2,1,0)),1,0)</f>
        <v>0</v>
      </c>
      <c r="S875" s="19">
        <f>IF(AND($Q875,OR(IF($G875="3.重度",1,0),IF($G875="4.極重度",1,0)),IF($K875="全時",1,0),IF(基本工資設定!$B$2&gt;$L875,1,0)),1,0)</f>
        <v>0</v>
      </c>
      <c r="T875" s="19">
        <f>IF(AND($Q875,OR(IF($G875="3.重度",1,0),IF($G875="4.極重度",1,0)),IF($K875="部分工時",1,0),IF($L875&gt;=基本工資設定!$B$2,1,0)),1,0)</f>
        <v>0</v>
      </c>
      <c r="U875" s="19">
        <f>IF(AND($Q875,OR(IF($G875="3.重度",1,0),IF($G875="4.極重度",1,0)),IF($K875="部分工時",1,0),IF(AND(基本工資設定!$B$2&gt;$L875,$L875&gt;=基本工資設定!$B$3),1,0)),1,0)</f>
        <v>0</v>
      </c>
      <c r="V875" s="19">
        <f>IF(AND($Q875,OR(IF($G875="3.重度",1,0),IF($G875="4.極重度",1,0)),IF($K875="部分工時",1,0),IF(基本工資設定!$B$3&gt;$L875,1,0)),1,0)</f>
        <v>0</v>
      </c>
      <c r="W875" s="19">
        <f>IF(AND($Q875,OR(IF($G875="1.輕度",1,0),IF($G875="2.中度",1,0)),IF($K875="全時",1,0),IF($L875&gt;=基本工資設定!$B$2,1,0)),1,0)</f>
        <v>0</v>
      </c>
      <c r="X875" s="19">
        <f>IF(AND($Q875,OR(IF($G875="1.輕度",1,0),IF($G875="2.中度",1,0)),IF($K875="全時",1,0),IF(基本工資設定!$B$2&gt;$L875,1,0)),1,0)</f>
        <v>0</v>
      </c>
      <c r="Y875" s="19">
        <f>IF(AND($Q875,OR(IF($G875="1.輕度",1,0),IF($G875="2.中度",1,0)),IF($K875="部分工時",1,0),IF($L875&gt;=基本工資設定!$B$2,1,0)),1,0)</f>
        <v>0</v>
      </c>
      <c r="Z875" s="19">
        <f>IF(AND($Q875,OR(IF($G875="1.輕度",1,0),IF($G875="2.中度",1,0)),IF($K875="部分工時",1,0),IF(AND(基本工資設定!$B$2&gt;$L875,$L875&gt;=基本工資設定!$B$3),1,0)),1,0)</f>
        <v>0</v>
      </c>
      <c r="AA875" s="19">
        <f>IF(AND($Q875,OR(IF($G875="1.輕度",1,0),IF($G875="2.中度",1,0)),IF($K875="部分工時",1,0),IF(基本工資設定!$B$3&gt;$L875,1,0)),1,0)</f>
        <v>0</v>
      </c>
    </row>
    <row r="876" spans="1:27" ht="14.25">
      <c r="A876" s="19">
        <f t="shared" si="11"/>
        <v>874</v>
      </c>
      <c r="B876" s="8"/>
      <c r="C876" s="8"/>
      <c r="D876" s="9"/>
      <c r="E876" s="8"/>
      <c r="F876" s="8"/>
      <c r="G876" s="8"/>
      <c r="H876" s="9"/>
      <c r="I876" s="9"/>
      <c r="J876" s="9"/>
      <c r="K876" s="8"/>
      <c r="L876" s="10"/>
      <c r="M876" s="19" t="b">
        <f t="shared" si="9"/>
        <v>0</v>
      </c>
      <c r="N876" s="19">
        <f>IF(AND($M876,IF($H876&lt;=DATE(身障定額檢核總表!$F$7,身障定額檢核總表!$F$8,1),1,0)),1,0)</f>
        <v>0</v>
      </c>
      <c r="O876" s="19">
        <f>IF(AND(ISBLANK($I876),$M876),1,IF($E876="1.公保",
IF($I876&gt;DATE(身障定額檢核總表!$F$7,身障定額檢核總表!$F$8,1),1,0),
IF($I876&gt;=DATE(身障定額檢核總表!$F$7,身障定額檢核總表!$F$8,1),1,0)))</f>
        <v>0</v>
      </c>
      <c r="P876" s="19">
        <f>IF(AND($M876,IF($J876&lt;=DATE(身障定額檢核總表!$F$7,身障定額檢核總表!$F$8,1),1,0)),1,0)</f>
        <v>0</v>
      </c>
      <c r="Q876" s="19">
        <f t="shared" si="10"/>
        <v>0</v>
      </c>
      <c r="R876" s="19">
        <f>IF(AND($Q876,OR(IF($G876="3.重度",1,0),IF($G876="4.極重度",1,0)),IF($K876="全時",1,0),IF($L876&gt;=基本工資設定!$B$2,1,0)),1,0)</f>
        <v>0</v>
      </c>
      <c r="S876" s="19">
        <f>IF(AND($Q876,OR(IF($G876="3.重度",1,0),IF($G876="4.極重度",1,0)),IF($K876="全時",1,0),IF(基本工資設定!$B$2&gt;$L876,1,0)),1,0)</f>
        <v>0</v>
      </c>
      <c r="T876" s="19">
        <f>IF(AND($Q876,OR(IF($G876="3.重度",1,0),IF($G876="4.極重度",1,0)),IF($K876="部分工時",1,0),IF($L876&gt;=基本工資設定!$B$2,1,0)),1,0)</f>
        <v>0</v>
      </c>
      <c r="U876" s="19">
        <f>IF(AND($Q876,OR(IF($G876="3.重度",1,0),IF($G876="4.極重度",1,0)),IF($K876="部分工時",1,0),IF(AND(基本工資設定!$B$2&gt;$L876,$L876&gt;=基本工資設定!$B$3),1,0)),1,0)</f>
        <v>0</v>
      </c>
      <c r="V876" s="19">
        <f>IF(AND($Q876,OR(IF($G876="3.重度",1,0),IF($G876="4.極重度",1,0)),IF($K876="部分工時",1,0),IF(基本工資設定!$B$3&gt;$L876,1,0)),1,0)</f>
        <v>0</v>
      </c>
      <c r="W876" s="19">
        <f>IF(AND($Q876,OR(IF($G876="1.輕度",1,0),IF($G876="2.中度",1,0)),IF($K876="全時",1,0),IF($L876&gt;=基本工資設定!$B$2,1,0)),1,0)</f>
        <v>0</v>
      </c>
      <c r="X876" s="19">
        <f>IF(AND($Q876,OR(IF($G876="1.輕度",1,0),IF($G876="2.中度",1,0)),IF($K876="全時",1,0),IF(基本工資設定!$B$2&gt;$L876,1,0)),1,0)</f>
        <v>0</v>
      </c>
      <c r="Y876" s="19">
        <f>IF(AND($Q876,OR(IF($G876="1.輕度",1,0),IF($G876="2.中度",1,0)),IF($K876="部分工時",1,0),IF($L876&gt;=基本工資設定!$B$2,1,0)),1,0)</f>
        <v>0</v>
      </c>
      <c r="Z876" s="19">
        <f>IF(AND($Q876,OR(IF($G876="1.輕度",1,0),IF($G876="2.中度",1,0)),IF($K876="部分工時",1,0),IF(AND(基本工資設定!$B$2&gt;$L876,$L876&gt;=基本工資設定!$B$3),1,0)),1,0)</f>
        <v>0</v>
      </c>
      <c r="AA876" s="19">
        <f>IF(AND($Q876,OR(IF($G876="1.輕度",1,0),IF($G876="2.中度",1,0)),IF($K876="部分工時",1,0),IF(基本工資設定!$B$3&gt;$L876,1,0)),1,0)</f>
        <v>0</v>
      </c>
    </row>
    <row r="877" spans="1:27" ht="14.25">
      <c r="A877" s="19">
        <f t="shared" si="11"/>
        <v>875</v>
      </c>
      <c r="B877" s="8"/>
      <c r="C877" s="8"/>
      <c r="D877" s="9"/>
      <c r="E877" s="8"/>
      <c r="F877" s="8"/>
      <c r="G877" s="8"/>
      <c r="H877" s="9"/>
      <c r="I877" s="9"/>
      <c r="J877" s="9"/>
      <c r="K877" s="8"/>
      <c r="L877" s="10"/>
      <c r="M877" s="19" t="b">
        <f t="shared" si="9"/>
        <v>0</v>
      </c>
      <c r="N877" s="19">
        <f>IF(AND($M877,IF($H877&lt;=DATE(身障定額檢核總表!$F$7,身障定額檢核總表!$F$8,1),1,0)),1,0)</f>
        <v>0</v>
      </c>
      <c r="O877" s="19">
        <f>IF(AND(ISBLANK($I877),$M877),1,IF($E877="1.公保",
IF($I877&gt;DATE(身障定額檢核總表!$F$7,身障定額檢核總表!$F$8,1),1,0),
IF($I877&gt;=DATE(身障定額檢核總表!$F$7,身障定額檢核總表!$F$8,1),1,0)))</f>
        <v>0</v>
      </c>
      <c r="P877" s="19">
        <f>IF(AND($M877,IF($J877&lt;=DATE(身障定額檢核總表!$F$7,身障定額檢核總表!$F$8,1),1,0)),1,0)</f>
        <v>0</v>
      </c>
      <c r="Q877" s="19">
        <f t="shared" si="10"/>
        <v>0</v>
      </c>
      <c r="R877" s="19">
        <f>IF(AND($Q877,OR(IF($G877="3.重度",1,0),IF($G877="4.極重度",1,0)),IF($K877="全時",1,0),IF($L877&gt;=基本工資設定!$B$2,1,0)),1,0)</f>
        <v>0</v>
      </c>
      <c r="S877" s="19">
        <f>IF(AND($Q877,OR(IF($G877="3.重度",1,0),IF($G877="4.極重度",1,0)),IF($K877="全時",1,0),IF(基本工資設定!$B$2&gt;$L877,1,0)),1,0)</f>
        <v>0</v>
      </c>
      <c r="T877" s="19">
        <f>IF(AND($Q877,OR(IF($G877="3.重度",1,0),IF($G877="4.極重度",1,0)),IF($K877="部分工時",1,0),IF($L877&gt;=基本工資設定!$B$2,1,0)),1,0)</f>
        <v>0</v>
      </c>
      <c r="U877" s="19">
        <f>IF(AND($Q877,OR(IF($G877="3.重度",1,0),IF($G877="4.極重度",1,0)),IF($K877="部分工時",1,0),IF(AND(基本工資設定!$B$2&gt;$L877,$L877&gt;=基本工資設定!$B$3),1,0)),1,0)</f>
        <v>0</v>
      </c>
      <c r="V877" s="19">
        <f>IF(AND($Q877,OR(IF($G877="3.重度",1,0),IF($G877="4.極重度",1,0)),IF($K877="部分工時",1,0),IF(基本工資設定!$B$3&gt;$L877,1,0)),1,0)</f>
        <v>0</v>
      </c>
      <c r="W877" s="19">
        <f>IF(AND($Q877,OR(IF($G877="1.輕度",1,0),IF($G877="2.中度",1,0)),IF($K877="全時",1,0),IF($L877&gt;=基本工資設定!$B$2,1,0)),1,0)</f>
        <v>0</v>
      </c>
      <c r="X877" s="19">
        <f>IF(AND($Q877,OR(IF($G877="1.輕度",1,0),IF($G877="2.中度",1,0)),IF($K877="全時",1,0),IF(基本工資設定!$B$2&gt;$L877,1,0)),1,0)</f>
        <v>0</v>
      </c>
      <c r="Y877" s="19">
        <f>IF(AND($Q877,OR(IF($G877="1.輕度",1,0),IF($G877="2.中度",1,0)),IF($K877="部分工時",1,0),IF($L877&gt;=基本工資設定!$B$2,1,0)),1,0)</f>
        <v>0</v>
      </c>
      <c r="Z877" s="19">
        <f>IF(AND($Q877,OR(IF($G877="1.輕度",1,0),IF($G877="2.中度",1,0)),IF($K877="部分工時",1,0),IF(AND(基本工資設定!$B$2&gt;$L877,$L877&gt;=基本工資設定!$B$3),1,0)),1,0)</f>
        <v>0</v>
      </c>
      <c r="AA877" s="19">
        <f>IF(AND($Q877,OR(IF($G877="1.輕度",1,0),IF($G877="2.中度",1,0)),IF($K877="部分工時",1,0),IF(基本工資設定!$B$3&gt;$L877,1,0)),1,0)</f>
        <v>0</v>
      </c>
    </row>
    <row r="878" spans="1:27" ht="14.25">
      <c r="A878" s="19">
        <f t="shared" si="11"/>
        <v>876</v>
      </c>
      <c r="B878" s="8"/>
      <c r="C878" s="8"/>
      <c r="D878" s="9"/>
      <c r="E878" s="8"/>
      <c r="F878" s="8"/>
      <c r="G878" s="8"/>
      <c r="H878" s="9"/>
      <c r="I878" s="9"/>
      <c r="J878" s="9"/>
      <c r="K878" s="8"/>
      <c r="L878" s="10"/>
      <c r="M878" s="19" t="b">
        <f t="shared" si="9"/>
        <v>0</v>
      </c>
      <c r="N878" s="19">
        <f>IF(AND($M878,IF($H878&lt;=DATE(身障定額檢核總表!$F$7,身障定額檢核總表!$F$8,1),1,0)),1,0)</f>
        <v>0</v>
      </c>
      <c r="O878" s="19">
        <f>IF(AND(ISBLANK($I878),$M878),1,IF($E878="1.公保",
IF($I878&gt;DATE(身障定額檢核總表!$F$7,身障定額檢核總表!$F$8,1),1,0),
IF($I878&gt;=DATE(身障定額檢核總表!$F$7,身障定額檢核總表!$F$8,1),1,0)))</f>
        <v>0</v>
      </c>
      <c r="P878" s="19">
        <f>IF(AND($M878,IF($J878&lt;=DATE(身障定額檢核總表!$F$7,身障定額檢核總表!$F$8,1),1,0)),1,0)</f>
        <v>0</v>
      </c>
      <c r="Q878" s="19">
        <f t="shared" si="10"/>
        <v>0</v>
      </c>
      <c r="R878" s="19">
        <f>IF(AND($Q878,OR(IF($G878="3.重度",1,0),IF($G878="4.極重度",1,0)),IF($K878="全時",1,0),IF($L878&gt;=基本工資設定!$B$2,1,0)),1,0)</f>
        <v>0</v>
      </c>
      <c r="S878" s="19">
        <f>IF(AND($Q878,OR(IF($G878="3.重度",1,0),IF($G878="4.極重度",1,0)),IF($K878="全時",1,0),IF(基本工資設定!$B$2&gt;$L878,1,0)),1,0)</f>
        <v>0</v>
      </c>
      <c r="T878" s="19">
        <f>IF(AND($Q878,OR(IF($G878="3.重度",1,0),IF($G878="4.極重度",1,0)),IF($K878="部分工時",1,0),IF($L878&gt;=基本工資設定!$B$2,1,0)),1,0)</f>
        <v>0</v>
      </c>
      <c r="U878" s="19">
        <f>IF(AND($Q878,OR(IF($G878="3.重度",1,0),IF($G878="4.極重度",1,0)),IF($K878="部分工時",1,0),IF(AND(基本工資設定!$B$2&gt;$L878,$L878&gt;=基本工資設定!$B$3),1,0)),1,0)</f>
        <v>0</v>
      </c>
      <c r="V878" s="19">
        <f>IF(AND($Q878,OR(IF($G878="3.重度",1,0),IF($G878="4.極重度",1,0)),IF($K878="部分工時",1,0),IF(基本工資設定!$B$3&gt;$L878,1,0)),1,0)</f>
        <v>0</v>
      </c>
      <c r="W878" s="19">
        <f>IF(AND($Q878,OR(IF($G878="1.輕度",1,0),IF($G878="2.中度",1,0)),IF($K878="全時",1,0),IF($L878&gt;=基本工資設定!$B$2,1,0)),1,0)</f>
        <v>0</v>
      </c>
      <c r="X878" s="19">
        <f>IF(AND($Q878,OR(IF($G878="1.輕度",1,0),IF($G878="2.中度",1,0)),IF($K878="全時",1,0),IF(基本工資設定!$B$2&gt;$L878,1,0)),1,0)</f>
        <v>0</v>
      </c>
      <c r="Y878" s="19">
        <f>IF(AND($Q878,OR(IF($G878="1.輕度",1,0),IF($G878="2.中度",1,0)),IF($K878="部分工時",1,0),IF($L878&gt;=基本工資設定!$B$2,1,0)),1,0)</f>
        <v>0</v>
      </c>
      <c r="Z878" s="19">
        <f>IF(AND($Q878,OR(IF($G878="1.輕度",1,0),IF($G878="2.中度",1,0)),IF($K878="部分工時",1,0),IF(AND(基本工資設定!$B$2&gt;$L878,$L878&gt;=基本工資設定!$B$3),1,0)),1,0)</f>
        <v>0</v>
      </c>
      <c r="AA878" s="19">
        <f>IF(AND($Q878,OR(IF($G878="1.輕度",1,0),IF($G878="2.中度",1,0)),IF($K878="部分工時",1,0),IF(基本工資設定!$B$3&gt;$L878,1,0)),1,0)</f>
        <v>0</v>
      </c>
    </row>
    <row r="879" spans="1:27" ht="14.25">
      <c r="A879" s="19">
        <f t="shared" si="11"/>
        <v>877</v>
      </c>
      <c r="B879" s="8"/>
      <c r="C879" s="8"/>
      <c r="D879" s="9"/>
      <c r="E879" s="8"/>
      <c r="F879" s="8"/>
      <c r="G879" s="8"/>
      <c r="H879" s="9"/>
      <c r="I879" s="9"/>
      <c r="J879" s="9"/>
      <c r="K879" s="8"/>
      <c r="L879" s="10"/>
      <c r="M879" s="19" t="b">
        <f t="shared" si="9"/>
        <v>0</v>
      </c>
      <c r="N879" s="19">
        <f>IF(AND($M879,IF($H879&lt;=DATE(身障定額檢核總表!$F$7,身障定額檢核總表!$F$8,1),1,0)),1,0)</f>
        <v>0</v>
      </c>
      <c r="O879" s="19">
        <f>IF(AND(ISBLANK($I879),$M879),1,IF($E879="1.公保",
IF($I879&gt;DATE(身障定額檢核總表!$F$7,身障定額檢核總表!$F$8,1),1,0),
IF($I879&gt;=DATE(身障定額檢核總表!$F$7,身障定額檢核總表!$F$8,1),1,0)))</f>
        <v>0</v>
      </c>
      <c r="P879" s="19">
        <f>IF(AND($M879,IF($J879&lt;=DATE(身障定額檢核總表!$F$7,身障定額檢核總表!$F$8,1),1,0)),1,0)</f>
        <v>0</v>
      </c>
      <c r="Q879" s="19">
        <f t="shared" si="10"/>
        <v>0</v>
      </c>
      <c r="R879" s="19">
        <f>IF(AND($Q879,OR(IF($G879="3.重度",1,0),IF($G879="4.極重度",1,0)),IF($K879="全時",1,0),IF($L879&gt;=基本工資設定!$B$2,1,0)),1,0)</f>
        <v>0</v>
      </c>
      <c r="S879" s="19">
        <f>IF(AND($Q879,OR(IF($G879="3.重度",1,0),IF($G879="4.極重度",1,0)),IF($K879="全時",1,0),IF(基本工資設定!$B$2&gt;$L879,1,0)),1,0)</f>
        <v>0</v>
      </c>
      <c r="T879" s="19">
        <f>IF(AND($Q879,OR(IF($G879="3.重度",1,0),IF($G879="4.極重度",1,0)),IF($K879="部分工時",1,0),IF($L879&gt;=基本工資設定!$B$2,1,0)),1,0)</f>
        <v>0</v>
      </c>
      <c r="U879" s="19">
        <f>IF(AND($Q879,OR(IF($G879="3.重度",1,0),IF($G879="4.極重度",1,0)),IF($K879="部分工時",1,0),IF(AND(基本工資設定!$B$2&gt;$L879,$L879&gt;=基本工資設定!$B$3),1,0)),1,0)</f>
        <v>0</v>
      </c>
      <c r="V879" s="19">
        <f>IF(AND($Q879,OR(IF($G879="3.重度",1,0),IF($G879="4.極重度",1,0)),IF($K879="部分工時",1,0),IF(基本工資設定!$B$3&gt;$L879,1,0)),1,0)</f>
        <v>0</v>
      </c>
      <c r="W879" s="19">
        <f>IF(AND($Q879,OR(IF($G879="1.輕度",1,0),IF($G879="2.中度",1,0)),IF($K879="全時",1,0),IF($L879&gt;=基本工資設定!$B$2,1,0)),1,0)</f>
        <v>0</v>
      </c>
      <c r="X879" s="19">
        <f>IF(AND($Q879,OR(IF($G879="1.輕度",1,0),IF($G879="2.中度",1,0)),IF($K879="全時",1,0),IF(基本工資設定!$B$2&gt;$L879,1,0)),1,0)</f>
        <v>0</v>
      </c>
      <c r="Y879" s="19">
        <f>IF(AND($Q879,OR(IF($G879="1.輕度",1,0),IF($G879="2.中度",1,0)),IF($K879="部分工時",1,0),IF($L879&gt;=基本工資設定!$B$2,1,0)),1,0)</f>
        <v>0</v>
      </c>
      <c r="Z879" s="19">
        <f>IF(AND($Q879,OR(IF($G879="1.輕度",1,0),IF($G879="2.中度",1,0)),IF($K879="部分工時",1,0),IF(AND(基本工資設定!$B$2&gt;$L879,$L879&gt;=基本工資設定!$B$3),1,0)),1,0)</f>
        <v>0</v>
      </c>
      <c r="AA879" s="19">
        <f>IF(AND($Q879,OR(IF($G879="1.輕度",1,0),IF($G879="2.中度",1,0)),IF($K879="部分工時",1,0),IF(基本工資設定!$B$3&gt;$L879,1,0)),1,0)</f>
        <v>0</v>
      </c>
    </row>
    <row r="880" spans="1:27" ht="14.25">
      <c r="A880" s="19">
        <f t="shared" si="11"/>
        <v>878</v>
      </c>
      <c r="B880" s="8"/>
      <c r="C880" s="8"/>
      <c r="D880" s="9"/>
      <c r="E880" s="8"/>
      <c r="F880" s="8"/>
      <c r="G880" s="8"/>
      <c r="H880" s="9"/>
      <c r="I880" s="9"/>
      <c r="J880" s="9"/>
      <c r="K880" s="8"/>
      <c r="L880" s="10"/>
      <c r="M880" s="19" t="b">
        <f t="shared" si="9"/>
        <v>0</v>
      </c>
      <c r="N880" s="19">
        <f>IF(AND($M880,IF($H880&lt;=DATE(身障定額檢核總表!$F$7,身障定額檢核總表!$F$8,1),1,0)),1,0)</f>
        <v>0</v>
      </c>
      <c r="O880" s="19">
        <f>IF(AND(ISBLANK($I880),$M880),1,IF($E880="1.公保",
IF($I880&gt;DATE(身障定額檢核總表!$F$7,身障定額檢核總表!$F$8,1),1,0),
IF($I880&gt;=DATE(身障定額檢核總表!$F$7,身障定額檢核總表!$F$8,1),1,0)))</f>
        <v>0</v>
      </c>
      <c r="P880" s="19">
        <f>IF(AND($M880,IF($J880&lt;=DATE(身障定額檢核總表!$F$7,身障定額檢核總表!$F$8,1),1,0)),1,0)</f>
        <v>0</v>
      </c>
      <c r="Q880" s="19">
        <f t="shared" si="10"/>
        <v>0</v>
      </c>
      <c r="R880" s="19">
        <f>IF(AND($Q880,OR(IF($G880="3.重度",1,0),IF($G880="4.極重度",1,0)),IF($K880="全時",1,0),IF($L880&gt;=基本工資設定!$B$2,1,0)),1,0)</f>
        <v>0</v>
      </c>
      <c r="S880" s="19">
        <f>IF(AND($Q880,OR(IF($G880="3.重度",1,0),IF($G880="4.極重度",1,0)),IF($K880="全時",1,0),IF(基本工資設定!$B$2&gt;$L880,1,0)),1,0)</f>
        <v>0</v>
      </c>
      <c r="T880" s="19">
        <f>IF(AND($Q880,OR(IF($G880="3.重度",1,0),IF($G880="4.極重度",1,0)),IF($K880="部分工時",1,0),IF($L880&gt;=基本工資設定!$B$2,1,0)),1,0)</f>
        <v>0</v>
      </c>
      <c r="U880" s="19">
        <f>IF(AND($Q880,OR(IF($G880="3.重度",1,0),IF($G880="4.極重度",1,0)),IF($K880="部分工時",1,0),IF(AND(基本工資設定!$B$2&gt;$L880,$L880&gt;=基本工資設定!$B$3),1,0)),1,0)</f>
        <v>0</v>
      </c>
      <c r="V880" s="19">
        <f>IF(AND($Q880,OR(IF($G880="3.重度",1,0),IF($G880="4.極重度",1,0)),IF($K880="部分工時",1,0),IF(基本工資設定!$B$3&gt;$L880,1,0)),1,0)</f>
        <v>0</v>
      </c>
      <c r="W880" s="19">
        <f>IF(AND($Q880,OR(IF($G880="1.輕度",1,0),IF($G880="2.中度",1,0)),IF($K880="全時",1,0),IF($L880&gt;=基本工資設定!$B$2,1,0)),1,0)</f>
        <v>0</v>
      </c>
      <c r="X880" s="19">
        <f>IF(AND($Q880,OR(IF($G880="1.輕度",1,0),IF($G880="2.中度",1,0)),IF($K880="全時",1,0),IF(基本工資設定!$B$2&gt;$L880,1,0)),1,0)</f>
        <v>0</v>
      </c>
      <c r="Y880" s="19">
        <f>IF(AND($Q880,OR(IF($G880="1.輕度",1,0),IF($G880="2.中度",1,0)),IF($K880="部分工時",1,0),IF($L880&gt;=基本工資設定!$B$2,1,0)),1,0)</f>
        <v>0</v>
      </c>
      <c r="Z880" s="19">
        <f>IF(AND($Q880,OR(IF($G880="1.輕度",1,0),IF($G880="2.中度",1,0)),IF($K880="部分工時",1,0),IF(AND(基本工資設定!$B$2&gt;$L880,$L880&gt;=基本工資設定!$B$3),1,0)),1,0)</f>
        <v>0</v>
      </c>
      <c r="AA880" s="19">
        <f>IF(AND($Q880,OR(IF($G880="1.輕度",1,0),IF($G880="2.中度",1,0)),IF($K880="部分工時",1,0),IF(基本工資設定!$B$3&gt;$L880,1,0)),1,0)</f>
        <v>0</v>
      </c>
    </row>
    <row r="881" spans="1:27" ht="14.25">
      <c r="A881" s="19">
        <f t="shared" si="11"/>
        <v>879</v>
      </c>
      <c r="B881" s="8"/>
      <c r="C881" s="8"/>
      <c r="D881" s="9"/>
      <c r="E881" s="8"/>
      <c r="F881" s="8"/>
      <c r="G881" s="8"/>
      <c r="H881" s="9"/>
      <c r="I881" s="9"/>
      <c r="J881" s="9"/>
      <c r="K881" s="8"/>
      <c r="L881" s="10"/>
      <c r="M881" s="19" t="b">
        <f t="shared" si="9"/>
        <v>0</v>
      </c>
      <c r="N881" s="19">
        <f>IF(AND($M881,IF($H881&lt;=DATE(身障定額檢核總表!$F$7,身障定額檢核總表!$F$8,1),1,0)),1,0)</f>
        <v>0</v>
      </c>
      <c r="O881" s="19">
        <f>IF(AND(ISBLANK($I881),$M881),1,IF($E881="1.公保",
IF($I881&gt;DATE(身障定額檢核總表!$F$7,身障定額檢核總表!$F$8,1),1,0),
IF($I881&gt;=DATE(身障定額檢核總表!$F$7,身障定額檢核總表!$F$8,1),1,0)))</f>
        <v>0</v>
      </c>
      <c r="P881" s="19">
        <f>IF(AND($M881,IF($J881&lt;=DATE(身障定額檢核總表!$F$7,身障定額檢核總表!$F$8,1),1,0)),1,0)</f>
        <v>0</v>
      </c>
      <c r="Q881" s="19">
        <f t="shared" si="10"/>
        <v>0</v>
      </c>
      <c r="R881" s="19">
        <f>IF(AND($Q881,OR(IF($G881="3.重度",1,0),IF($G881="4.極重度",1,0)),IF($K881="全時",1,0),IF($L881&gt;=基本工資設定!$B$2,1,0)),1,0)</f>
        <v>0</v>
      </c>
      <c r="S881" s="19">
        <f>IF(AND($Q881,OR(IF($G881="3.重度",1,0),IF($G881="4.極重度",1,0)),IF($K881="全時",1,0),IF(基本工資設定!$B$2&gt;$L881,1,0)),1,0)</f>
        <v>0</v>
      </c>
      <c r="T881" s="19">
        <f>IF(AND($Q881,OR(IF($G881="3.重度",1,0),IF($G881="4.極重度",1,0)),IF($K881="部分工時",1,0),IF($L881&gt;=基本工資設定!$B$2,1,0)),1,0)</f>
        <v>0</v>
      </c>
      <c r="U881" s="19">
        <f>IF(AND($Q881,OR(IF($G881="3.重度",1,0),IF($G881="4.極重度",1,0)),IF($K881="部分工時",1,0),IF(AND(基本工資設定!$B$2&gt;$L881,$L881&gt;=基本工資設定!$B$3),1,0)),1,0)</f>
        <v>0</v>
      </c>
      <c r="V881" s="19">
        <f>IF(AND($Q881,OR(IF($G881="3.重度",1,0),IF($G881="4.極重度",1,0)),IF($K881="部分工時",1,0),IF(基本工資設定!$B$3&gt;$L881,1,0)),1,0)</f>
        <v>0</v>
      </c>
      <c r="W881" s="19">
        <f>IF(AND($Q881,OR(IF($G881="1.輕度",1,0),IF($G881="2.中度",1,0)),IF($K881="全時",1,0),IF($L881&gt;=基本工資設定!$B$2,1,0)),1,0)</f>
        <v>0</v>
      </c>
      <c r="X881" s="19">
        <f>IF(AND($Q881,OR(IF($G881="1.輕度",1,0),IF($G881="2.中度",1,0)),IF($K881="全時",1,0),IF(基本工資設定!$B$2&gt;$L881,1,0)),1,0)</f>
        <v>0</v>
      </c>
      <c r="Y881" s="19">
        <f>IF(AND($Q881,OR(IF($G881="1.輕度",1,0),IF($G881="2.中度",1,0)),IF($K881="部分工時",1,0),IF($L881&gt;=基本工資設定!$B$2,1,0)),1,0)</f>
        <v>0</v>
      </c>
      <c r="Z881" s="19">
        <f>IF(AND($Q881,OR(IF($G881="1.輕度",1,0),IF($G881="2.中度",1,0)),IF($K881="部分工時",1,0),IF(AND(基本工資設定!$B$2&gt;$L881,$L881&gt;=基本工資設定!$B$3),1,0)),1,0)</f>
        <v>0</v>
      </c>
      <c r="AA881" s="19">
        <f>IF(AND($Q881,OR(IF($G881="1.輕度",1,0),IF($G881="2.中度",1,0)),IF($K881="部分工時",1,0),IF(基本工資設定!$B$3&gt;$L881,1,0)),1,0)</f>
        <v>0</v>
      </c>
    </row>
    <row r="882" spans="1:27" ht="14.25">
      <c r="A882" s="19">
        <f t="shared" si="11"/>
        <v>880</v>
      </c>
      <c r="B882" s="8"/>
      <c r="C882" s="8"/>
      <c r="D882" s="9"/>
      <c r="E882" s="8"/>
      <c r="F882" s="8"/>
      <c r="G882" s="8"/>
      <c r="H882" s="9"/>
      <c r="I882" s="9"/>
      <c r="J882" s="9"/>
      <c r="K882" s="8"/>
      <c r="L882" s="10"/>
      <c r="M882" s="19" t="b">
        <f t="shared" si="9"/>
        <v>0</v>
      </c>
      <c r="N882" s="19">
        <f>IF(AND($M882,IF($H882&lt;=DATE(身障定額檢核總表!$F$7,身障定額檢核總表!$F$8,1),1,0)),1,0)</f>
        <v>0</v>
      </c>
      <c r="O882" s="19">
        <f>IF(AND(ISBLANK($I882),$M882),1,IF($E882="1.公保",
IF($I882&gt;DATE(身障定額檢核總表!$F$7,身障定額檢核總表!$F$8,1),1,0),
IF($I882&gt;=DATE(身障定額檢核總表!$F$7,身障定額檢核總表!$F$8,1),1,0)))</f>
        <v>0</v>
      </c>
      <c r="P882" s="19">
        <f>IF(AND($M882,IF($J882&lt;=DATE(身障定額檢核總表!$F$7,身障定額檢核總表!$F$8,1),1,0)),1,0)</f>
        <v>0</v>
      </c>
      <c r="Q882" s="19">
        <f t="shared" si="10"/>
        <v>0</v>
      </c>
      <c r="R882" s="19">
        <f>IF(AND($Q882,OR(IF($G882="3.重度",1,0),IF($G882="4.極重度",1,0)),IF($K882="全時",1,0),IF($L882&gt;=基本工資設定!$B$2,1,0)),1,0)</f>
        <v>0</v>
      </c>
      <c r="S882" s="19">
        <f>IF(AND($Q882,OR(IF($G882="3.重度",1,0),IF($G882="4.極重度",1,0)),IF($K882="全時",1,0),IF(基本工資設定!$B$2&gt;$L882,1,0)),1,0)</f>
        <v>0</v>
      </c>
      <c r="T882" s="19">
        <f>IF(AND($Q882,OR(IF($G882="3.重度",1,0),IF($G882="4.極重度",1,0)),IF($K882="部分工時",1,0),IF($L882&gt;=基本工資設定!$B$2,1,0)),1,0)</f>
        <v>0</v>
      </c>
      <c r="U882" s="19">
        <f>IF(AND($Q882,OR(IF($G882="3.重度",1,0),IF($G882="4.極重度",1,0)),IF($K882="部分工時",1,0),IF(AND(基本工資設定!$B$2&gt;$L882,$L882&gt;=基本工資設定!$B$3),1,0)),1,0)</f>
        <v>0</v>
      </c>
      <c r="V882" s="19">
        <f>IF(AND($Q882,OR(IF($G882="3.重度",1,0),IF($G882="4.極重度",1,0)),IF($K882="部分工時",1,0),IF(基本工資設定!$B$3&gt;$L882,1,0)),1,0)</f>
        <v>0</v>
      </c>
      <c r="W882" s="19">
        <f>IF(AND($Q882,OR(IF($G882="1.輕度",1,0),IF($G882="2.中度",1,0)),IF($K882="全時",1,0),IF($L882&gt;=基本工資設定!$B$2,1,0)),1,0)</f>
        <v>0</v>
      </c>
      <c r="X882" s="19">
        <f>IF(AND($Q882,OR(IF($G882="1.輕度",1,0),IF($G882="2.中度",1,0)),IF($K882="全時",1,0),IF(基本工資設定!$B$2&gt;$L882,1,0)),1,0)</f>
        <v>0</v>
      </c>
      <c r="Y882" s="19">
        <f>IF(AND($Q882,OR(IF($G882="1.輕度",1,0),IF($G882="2.中度",1,0)),IF($K882="部分工時",1,0),IF($L882&gt;=基本工資設定!$B$2,1,0)),1,0)</f>
        <v>0</v>
      </c>
      <c r="Z882" s="19">
        <f>IF(AND($Q882,OR(IF($G882="1.輕度",1,0),IF($G882="2.中度",1,0)),IF($K882="部分工時",1,0),IF(AND(基本工資設定!$B$2&gt;$L882,$L882&gt;=基本工資設定!$B$3),1,0)),1,0)</f>
        <v>0</v>
      </c>
      <c r="AA882" s="19">
        <f>IF(AND($Q882,OR(IF($G882="1.輕度",1,0),IF($G882="2.中度",1,0)),IF($K882="部分工時",1,0),IF(基本工資設定!$B$3&gt;$L882,1,0)),1,0)</f>
        <v>0</v>
      </c>
    </row>
    <row r="883" spans="1:27" ht="14.25">
      <c r="A883" s="19">
        <f t="shared" si="11"/>
        <v>881</v>
      </c>
      <c r="B883" s="8"/>
      <c r="C883" s="8"/>
      <c r="D883" s="9"/>
      <c r="E883" s="8"/>
      <c r="F883" s="8"/>
      <c r="G883" s="8"/>
      <c r="H883" s="9"/>
      <c r="I883" s="9"/>
      <c r="J883" s="9"/>
      <c r="K883" s="8"/>
      <c r="L883" s="10"/>
      <c r="M883" s="19" t="b">
        <f t="shared" si="9"/>
        <v>0</v>
      </c>
      <c r="N883" s="19">
        <f>IF(AND($M883,IF($H883&lt;=DATE(身障定額檢核總表!$F$7,身障定額檢核總表!$F$8,1),1,0)),1,0)</f>
        <v>0</v>
      </c>
      <c r="O883" s="19">
        <f>IF(AND(ISBLANK($I883),$M883),1,IF($E883="1.公保",
IF($I883&gt;DATE(身障定額檢核總表!$F$7,身障定額檢核總表!$F$8,1),1,0),
IF($I883&gt;=DATE(身障定額檢核總表!$F$7,身障定額檢核總表!$F$8,1),1,0)))</f>
        <v>0</v>
      </c>
      <c r="P883" s="19">
        <f>IF(AND($M883,IF($J883&lt;=DATE(身障定額檢核總表!$F$7,身障定額檢核總表!$F$8,1),1,0)),1,0)</f>
        <v>0</v>
      </c>
      <c r="Q883" s="19">
        <f t="shared" si="10"/>
        <v>0</v>
      </c>
      <c r="R883" s="19">
        <f>IF(AND($Q883,OR(IF($G883="3.重度",1,0),IF($G883="4.極重度",1,0)),IF($K883="全時",1,0),IF($L883&gt;=基本工資設定!$B$2,1,0)),1,0)</f>
        <v>0</v>
      </c>
      <c r="S883" s="19">
        <f>IF(AND($Q883,OR(IF($G883="3.重度",1,0),IF($G883="4.極重度",1,0)),IF($K883="全時",1,0),IF(基本工資設定!$B$2&gt;$L883,1,0)),1,0)</f>
        <v>0</v>
      </c>
      <c r="T883" s="19">
        <f>IF(AND($Q883,OR(IF($G883="3.重度",1,0),IF($G883="4.極重度",1,0)),IF($K883="部分工時",1,0),IF($L883&gt;=基本工資設定!$B$2,1,0)),1,0)</f>
        <v>0</v>
      </c>
      <c r="U883" s="19">
        <f>IF(AND($Q883,OR(IF($G883="3.重度",1,0),IF($G883="4.極重度",1,0)),IF($K883="部分工時",1,0),IF(AND(基本工資設定!$B$2&gt;$L883,$L883&gt;=基本工資設定!$B$3),1,0)),1,0)</f>
        <v>0</v>
      </c>
      <c r="V883" s="19">
        <f>IF(AND($Q883,OR(IF($G883="3.重度",1,0),IF($G883="4.極重度",1,0)),IF($K883="部分工時",1,0),IF(基本工資設定!$B$3&gt;$L883,1,0)),1,0)</f>
        <v>0</v>
      </c>
      <c r="W883" s="19">
        <f>IF(AND($Q883,OR(IF($G883="1.輕度",1,0),IF($G883="2.中度",1,0)),IF($K883="全時",1,0),IF($L883&gt;=基本工資設定!$B$2,1,0)),1,0)</f>
        <v>0</v>
      </c>
      <c r="X883" s="19">
        <f>IF(AND($Q883,OR(IF($G883="1.輕度",1,0),IF($G883="2.中度",1,0)),IF($K883="全時",1,0),IF(基本工資設定!$B$2&gt;$L883,1,0)),1,0)</f>
        <v>0</v>
      </c>
      <c r="Y883" s="19">
        <f>IF(AND($Q883,OR(IF($G883="1.輕度",1,0),IF($G883="2.中度",1,0)),IF($K883="部分工時",1,0),IF($L883&gt;=基本工資設定!$B$2,1,0)),1,0)</f>
        <v>0</v>
      </c>
      <c r="Z883" s="19">
        <f>IF(AND($Q883,OR(IF($G883="1.輕度",1,0),IF($G883="2.中度",1,0)),IF($K883="部分工時",1,0),IF(AND(基本工資設定!$B$2&gt;$L883,$L883&gt;=基本工資設定!$B$3),1,0)),1,0)</f>
        <v>0</v>
      </c>
      <c r="AA883" s="19">
        <f>IF(AND($Q883,OR(IF($G883="1.輕度",1,0),IF($G883="2.中度",1,0)),IF($K883="部分工時",1,0),IF(基本工資設定!$B$3&gt;$L883,1,0)),1,0)</f>
        <v>0</v>
      </c>
    </row>
    <row r="884" spans="1:27" ht="14.25">
      <c r="A884" s="19">
        <f t="shared" si="11"/>
        <v>882</v>
      </c>
      <c r="B884" s="8"/>
      <c r="C884" s="8"/>
      <c r="D884" s="9"/>
      <c r="E884" s="8"/>
      <c r="F884" s="8"/>
      <c r="G884" s="8"/>
      <c r="H884" s="9"/>
      <c r="I884" s="9"/>
      <c r="J884" s="9"/>
      <c r="K884" s="8"/>
      <c r="L884" s="10"/>
      <c r="M884" s="19" t="b">
        <f t="shared" si="9"/>
        <v>0</v>
      </c>
      <c r="N884" s="19">
        <f>IF(AND($M884,IF($H884&lt;=DATE(身障定額檢核總表!$F$7,身障定額檢核總表!$F$8,1),1,0)),1,0)</f>
        <v>0</v>
      </c>
      <c r="O884" s="19">
        <f>IF(AND(ISBLANK($I884),$M884),1,IF($E884="1.公保",
IF($I884&gt;DATE(身障定額檢核總表!$F$7,身障定額檢核總表!$F$8,1),1,0),
IF($I884&gt;=DATE(身障定額檢核總表!$F$7,身障定額檢核總表!$F$8,1),1,0)))</f>
        <v>0</v>
      </c>
      <c r="P884" s="19">
        <f>IF(AND($M884,IF($J884&lt;=DATE(身障定額檢核總表!$F$7,身障定額檢核總表!$F$8,1),1,0)),1,0)</f>
        <v>0</v>
      </c>
      <c r="Q884" s="19">
        <f t="shared" si="10"/>
        <v>0</v>
      </c>
      <c r="R884" s="19">
        <f>IF(AND($Q884,OR(IF($G884="3.重度",1,0),IF($G884="4.極重度",1,0)),IF($K884="全時",1,0),IF($L884&gt;=基本工資設定!$B$2,1,0)),1,0)</f>
        <v>0</v>
      </c>
      <c r="S884" s="19">
        <f>IF(AND($Q884,OR(IF($G884="3.重度",1,0),IF($G884="4.極重度",1,0)),IF($K884="全時",1,0),IF(基本工資設定!$B$2&gt;$L884,1,0)),1,0)</f>
        <v>0</v>
      </c>
      <c r="T884" s="19">
        <f>IF(AND($Q884,OR(IF($G884="3.重度",1,0),IF($G884="4.極重度",1,0)),IF($K884="部分工時",1,0),IF($L884&gt;=基本工資設定!$B$2,1,0)),1,0)</f>
        <v>0</v>
      </c>
      <c r="U884" s="19">
        <f>IF(AND($Q884,OR(IF($G884="3.重度",1,0),IF($G884="4.極重度",1,0)),IF($K884="部分工時",1,0),IF(AND(基本工資設定!$B$2&gt;$L884,$L884&gt;=基本工資設定!$B$3),1,0)),1,0)</f>
        <v>0</v>
      </c>
      <c r="V884" s="19">
        <f>IF(AND($Q884,OR(IF($G884="3.重度",1,0),IF($G884="4.極重度",1,0)),IF($K884="部分工時",1,0),IF(基本工資設定!$B$3&gt;$L884,1,0)),1,0)</f>
        <v>0</v>
      </c>
      <c r="W884" s="19">
        <f>IF(AND($Q884,OR(IF($G884="1.輕度",1,0),IF($G884="2.中度",1,0)),IF($K884="全時",1,0),IF($L884&gt;=基本工資設定!$B$2,1,0)),1,0)</f>
        <v>0</v>
      </c>
      <c r="X884" s="19">
        <f>IF(AND($Q884,OR(IF($G884="1.輕度",1,0),IF($G884="2.中度",1,0)),IF($K884="全時",1,0),IF(基本工資設定!$B$2&gt;$L884,1,0)),1,0)</f>
        <v>0</v>
      </c>
      <c r="Y884" s="19">
        <f>IF(AND($Q884,OR(IF($G884="1.輕度",1,0),IF($G884="2.中度",1,0)),IF($K884="部分工時",1,0),IF($L884&gt;=基本工資設定!$B$2,1,0)),1,0)</f>
        <v>0</v>
      </c>
      <c r="Z884" s="19">
        <f>IF(AND($Q884,OR(IF($G884="1.輕度",1,0),IF($G884="2.中度",1,0)),IF($K884="部分工時",1,0),IF(AND(基本工資設定!$B$2&gt;$L884,$L884&gt;=基本工資設定!$B$3),1,0)),1,0)</f>
        <v>0</v>
      </c>
      <c r="AA884" s="19">
        <f>IF(AND($Q884,OR(IF($G884="1.輕度",1,0),IF($G884="2.中度",1,0)),IF($K884="部分工時",1,0),IF(基本工資設定!$B$3&gt;$L884,1,0)),1,0)</f>
        <v>0</v>
      </c>
    </row>
    <row r="885" spans="1:27" ht="14.25">
      <c r="A885" s="19">
        <f t="shared" si="11"/>
        <v>883</v>
      </c>
      <c r="B885" s="8"/>
      <c r="C885" s="8"/>
      <c r="D885" s="9"/>
      <c r="E885" s="8"/>
      <c r="F885" s="8"/>
      <c r="G885" s="8"/>
      <c r="H885" s="9"/>
      <c r="I885" s="9"/>
      <c r="J885" s="9"/>
      <c r="K885" s="8"/>
      <c r="L885" s="10"/>
      <c r="M885" s="19" t="b">
        <f t="shared" si="9"/>
        <v>0</v>
      </c>
      <c r="N885" s="19">
        <f>IF(AND($M885,IF($H885&lt;=DATE(身障定額檢核總表!$F$7,身障定額檢核總表!$F$8,1),1,0)),1,0)</f>
        <v>0</v>
      </c>
      <c r="O885" s="19">
        <f>IF(AND(ISBLANK($I885),$M885),1,IF($E885="1.公保",
IF($I885&gt;DATE(身障定額檢核總表!$F$7,身障定額檢核總表!$F$8,1),1,0),
IF($I885&gt;=DATE(身障定額檢核總表!$F$7,身障定額檢核總表!$F$8,1),1,0)))</f>
        <v>0</v>
      </c>
      <c r="P885" s="19">
        <f>IF(AND($M885,IF($J885&lt;=DATE(身障定額檢核總表!$F$7,身障定額檢核總表!$F$8,1),1,0)),1,0)</f>
        <v>0</v>
      </c>
      <c r="Q885" s="19">
        <f t="shared" si="10"/>
        <v>0</v>
      </c>
      <c r="R885" s="19">
        <f>IF(AND($Q885,OR(IF($G885="3.重度",1,0),IF($G885="4.極重度",1,0)),IF($K885="全時",1,0),IF($L885&gt;=基本工資設定!$B$2,1,0)),1,0)</f>
        <v>0</v>
      </c>
      <c r="S885" s="19">
        <f>IF(AND($Q885,OR(IF($G885="3.重度",1,0),IF($G885="4.極重度",1,0)),IF($K885="全時",1,0),IF(基本工資設定!$B$2&gt;$L885,1,0)),1,0)</f>
        <v>0</v>
      </c>
      <c r="T885" s="19">
        <f>IF(AND($Q885,OR(IF($G885="3.重度",1,0),IF($G885="4.極重度",1,0)),IF($K885="部分工時",1,0),IF($L885&gt;=基本工資設定!$B$2,1,0)),1,0)</f>
        <v>0</v>
      </c>
      <c r="U885" s="19">
        <f>IF(AND($Q885,OR(IF($G885="3.重度",1,0),IF($G885="4.極重度",1,0)),IF($K885="部分工時",1,0),IF(AND(基本工資設定!$B$2&gt;$L885,$L885&gt;=基本工資設定!$B$3),1,0)),1,0)</f>
        <v>0</v>
      </c>
      <c r="V885" s="19">
        <f>IF(AND($Q885,OR(IF($G885="3.重度",1,0),IF($G885="4.極重度",1,0)),IF($K885="部分工時",1,0),IF(基本工資設定!$B$3&gt;$L885,1,0)),1,0)</f>
        <v>0</v>
      </c>
      <c r="W885" s="19">
        <f>IF(AND($Q885,OR(IF($G885="1.輕度",1,0),IF($G885="2.中度",1,0)),IF($K885="全時",1,0),IF($L885&gt;=基本工資設定!$B$2,1,0)),1,0)</f>
        <v>0</v>
      </c>
      <c r="X885" s="19">
        <f>IF(AND($Q885,OR(IF($G885="1.輕度",1,0),IF($G885="2.中度",1,0)),IF($K885="全時",1,0),IF(基本工資設定!$B$2&gt;$L885,1,0)),1,0)</f>
        <v>0</v>
      </c>
      <c r="Y885" s="19">
        <f>IF(AND($Q885,OR(IF($G885="1.輕度",1,0),IF($G885="2.中度",1,0)),IF($K885="部分工時",1,0),IF($L885&gt;=基本工資設定!$B$2,1,0)),1,0)</f>
        <v>0</v>
      </c>
      <c r="Z885" s="19">
        <f>IF(AND($Q885,OR(IF($G885="1.輕度",1,0),IF($G885="2.中度",1,0)),IF($K885="部分工時",1,0),IF(AND(基本工資設定!$B$2&gt;$L885,$L885&gt;=基本工資設定!$B$3),1,0)),1,0)</f>
        <v>0</v>
      </c>
      <c r="AA885" s="19">
        <f>IF(AND($Q885,OR(IF($G885="1.輕度",1,0),IF($G885="2.中度",1,0)),IF($K885="部分工時",1,0),IF(基本工資設定!$B$3&gt;$L885,1,0)),1,0)</f>
        <v>0</v>
      </c>
    </row>
    <row r="886" spans="1:27" ht="14.25">
      <c r="A886" s="19">
        <f t="shared" si="11"/>
        <v>884</v>
      </c>
      <c r="B886" s="8"/>
      <c r="C886" s="8"/>
      <c r="D886" s="9"/>
      <c r="E886" s="8"/>
      <c r="F886" s="8"/>
      <c r="G886" s="8"/>
      <c r="H886" s="9"/>
      <c r="I886" s="9"/>
      <c r="J886" s="9"/>
      <c r="K886" s="8"/>
      <c r="L886" s="10"/>
      <c r="M886" s="19" t="b">
        <f t="shared" si="9"/>
        <v>0</v>
      </c>
      <c r="N886" s="19">
        <f>IF(AND($M886,IF($H886&lt;=DATE(身障定額檢核總表!$F$7,身障定額檢核總表!$F$8,1),1,0)),1,0)</f>
        <v>0</v>
      </c>
      <c r="O886" s="19">
        <f>IF(AND(ISBLANK($I886),$M886),1,IF($E886="1.公保",
IF($I886&gt;DATE(身障定額檢核總表!$F$7,身障定額檢核總表!$F$8,1),1,0),
IF($I886&gt;=DATE(身障定額檢核總表!$F$7,身障定額檢核總表!$F$8,1),1,0)))</f>
        <v>0</v>
      </c>
      <c r="P886" s="19">
        <f>IF(AND($M886,IF($J886&lt;=DATE(身障定額檢核總表!$F$7,身障定額檢核總表!$F$8,1),1,0)),1,0)</f>
        <v>0</v>
      </c>
      <c r="Q886" s="19">
        <f t="shared" si="10"/>
        <v>0</v>
      </c>
      <c r="R886" s="19">
        <f>IF(AND($Q886,OR(IF($G886="3.重度",1,0),IF($G886="4.極重度",1,0)),IF($K886="全時",1,0),IF($L886&gt;=基本工資設定!$B$2,1,0)),1,0)</f>
        <v>0</v>
      </c>
      <c r="S886" s="19">
        <f>IF(AND($Q886,OR(IF($G886="3.重度",1,0),IF($G886="4.極重度",1,0)),IF($K886="全時",1,0),IF(基本工資設定!$B$2&gt;$L886,1,0)),1,0)</f>
        <v>0</v>
      </c>
      <c r="T886" s="19">
        <f>IF(AND($Q886,OR(IF($G886="3.重度",1,0),IF($G886="4.極重度",1,0)),IF($K886="部分工時",1,0),IF($L886&gt;=基本工資設定!$B$2,1,0)),1,0)</f>
        <v>0</v>
      </c>
      <c r="U886" s="19">
        <f>IF(AND($Q886,OR(IF($G886="3.重度",1,0),IF($G886="4.極重度",1,0)),IF($K886="部分工時",1,0),IF(AND(基本工資設定!$B$2&gt;$L886,$L886&gt;=基本工資設定!$B$3),1,0)),1,0)</f>
        <v>0</v>
      </c>
      <c r="V886" s="19">
        <f>IF(AND($Q886,OR(IF($G886="3.重度",1,0),IF($G886="4.極重度",1,0)),IF($K886="部分工時",1,0),IF(基本工資設定!$B$3&gt;$L886,1,0)),1,0)</f>
        <v>0</v>
      </c>
      <c r="W886" s="19">
        <f>IF(AND($Q886,OR(IF($G886="1.輕度",1,0),IF($G886="2.中度",1,0)),IF($K886="全時",1,0),IF($L886&gt;=基本工資設定!$B$2,1,0)),1,0)</f>
        <v>0</v>
      </c>
      <c r="X886" s="19">
        <f>IF(AND($Q886,OR(IF($G886="1.輕度",1,0),IF($G886="2.中度",1,0)),IF($K886="全時",1,0),IF(基本工資設定!$B$2&gt;$L886,1,0)),1,0)</f>
        <v>0</v>
      </c>
      <c r="Y886" s="19">
        <f>IF(AND($Q886,OR(IF($G886="1.輕度",1,0),IF($G886="2.中度",1,0)),IF($K886="部分工時",1,0),IF($L886&gt;=基本工資設定!$B$2,1,0)),1,0)</f>
        <v>0</v>
      </c>
      <c r="Z886" s="19">
        <f>IF(AND($Q886,OR(IF($G886="1.輕度",1,0),IF($G886="2.中度",1,0)),IF($K886="部分工時",1,0),IF(AND(基本工資設定!$B$2&gt;$L886,$L886&gt;=基本工資設定!$B$3),1,0)),1,0)</f>
        <v>0</v>
      </c>
      <c r="AA886" s="19">
        <f>IF(AND($Q886,OR(IF($G886="1.輕度",1,0),IF($G886="2.中度",1,0)),IF($K886="部分工時",1,0),IF(基本工資設定!$B$3&gt;$L886,1,0)),1,0)</f>
        <v>0</v>
      </c>
    </row>
    <row r="887" spans="1:27" ht="14.25">
      <c r="A887" s="19">
        <f t="shared" si="11"/>
        <v>885</v>
      </c>
      <c r="B887" s="8"/>
      <c r="C887" s="8"/>
      <c r="D887" s="9"/>
      <c r="E887" s="8"/>
      <c r="F887" s="8"/>
      <c r="G887" s="8"/>
      <c r="H887" s="9"/>
      <c r="I887" s="9"/>
      <c r="J887" s="9"/>
      <c r="K887" s="8"/>
      <c r="L887" s="10"/>
      <c r="M887" s="19" t="b">
        <f t="shared" si="9"/>
        <v>0</v>
      </c>
      <c r="N887" s="19">
        <f>IF(AND($M887,IF($H887&lt;=DATE(身障定額檢核總表!$F$7,身障定額檢核總表!$F$8,1),1,0)),1,0)</f>
        <v>0</v>
      </c>
      <c r="O887" s="19">
        <f>IF(AND(ISBLANK($I887),$M887),1,IF($E887="1.公保",
IF($I887&gt;DATE(身障定額檢核總表!$F$7,身障定額檢核總表!$F$8,1),1,0),
IF($I887&gt;=DATE(身障定額檢核總表!$F$7,身障定額檢核總表!$F$8,1),1,0)))</f>
        <v>0</v>
      </c>
      <c r="P887" s="19">
        <f>IF(AND($M887,IF($J887&lt;=DATE(身障定額檢核總表!$F$7,身障定額檢核總表!$F$8,1),1,0)),1,0)</f>
        <v>0</v>
      </c>
      <c r="Q887" s="19">
        <f t="shared" si="10"/>
        <v>0</v>
      </c>
      <c r="R887" s="19">
        <f>IF(AND($Q887,OR(IF($G887="3.重度",1,0),IF($G887="4.極重度",1,0)),IF($K887="全時",1,0),IF($L887&gt;=基本工資設定!$B$2,1,0)),1,0)</f>
        <v>0</v>
      </c>
      <c r="S887" s="19">
        <f>IF(AND($Q887,OR(IF($G887="3.重度",1,0),IF($G887="4.極重度",1,0)),IF($K887="全時",1,0),IF(基本工資設定!$B$2&gt;$L887,1,0)),1,0)</f>
        <v>0</v>
      </c>
      <c r="T887" s="19">
        <f>IF(AND($Q887,OR(IF($G887="3.重度",1,0),IF($G887="4.極重度",1,0)),IF($K887="部分工時",1,0),IF($L887&gt;=基本工資設定!$B$2,1,0)),1,0)</f>
        <v>0</v>
      </c>
      <c r="U887" s="19">
        <f>IF(AND($Q887,OR(IF($G887="3.重度",1,0),IF($G887="4.極重度",1,0)),IF($K887="部分工時",1,0),IF(AND(基本工資設定!$B$2&gt;$L887,$L887&gt;=基本工資設定!$B$3),1,0)),1,0)</f>
        <v>0</v>
      </c>
      <c r="V887" s="19">
        <f>IF(AND($Q887,OR(IF($G887="3.重度",1,0),IF($G887="4.極重度",1,0)),IF($K887="部分工時",1,0),IF(基本工資設定!$B$3&gt;$L887,1,0)),1,0)</f>
        <v>0</v>
      </c>
      <c r="W887" s="19">
        <f>IF(AND($Q887,OR(IF($G887="1.輕度",1,0),IF($G887="2.中度",1,0)),IF($K887="全時",1,0),IF($L887&gt;=基本工資設定!$B$2,1,0)),1,0)</f>
        <v>0</v>
      </c>
      <c r="X887" s="19">
        <f>IF(AND($Q887,OR(IF($G887="1.輕度",1,0),IF($G887="2.中度",1,0)),IF($K887="全時",1,0),IF(基本工資設定!$B$2&gt;$L887,1,0)),1,0)</f>
        <v>0</v>
      </c>
      <c r="Y887" s="19">
        <f>IF(AND($Q887,OR(IF($G887="1.輕度",1,0),IF($G887="2.中度",1,0)),IF($K887="部分工時",1,0),IF($L887&gt;=基本工資設定!$B$2,1,0)),1,0)</f>
        <v>0</v>
      </c>
      <c r="Z887" s="19">
        <f>IF(AND($Q887,OR(IF($G887="1.輕度",1,0),IF($G887="2.中度",1,0)),IF($K887="部分工時",1,0),IF(AND(基本工資設定!$B$2&gt;$L887,$L887&gt;=基本工資設定!$B$3),1,0)),1,0)</f>
        <v>0</v>
      </c>
      <c r="AA887" s="19">
        <f>IF(AND($Q887,OR(IF($G887="1.輕度",1,0),IF($G887="2.中度",1,0)),IF($K887="部分工時",1,0),IF(基本工資設定!$B$3&gt;$L887,1,0)),1,0)</f>
        <v>0</v>
      </c>
    </row>
    <row r="888" spans="1:27" ht="14.25">
      <c r="A888" s="19">
        <f t="shared" si="11"/>
        <v>886</v>
      </c>
      <c r="B888" s="8"/>
      <c r="C888" s="8"/>
      <c r="D888" s="9"/>
      <c r="E888" s="8"/>
      <c r="F888" s="8"/>
      <c r="G888" s="8"/>
      <c r="H888" s="9"/>
      <c r="I888" s="9"/>
      <c r="J888" s="9"/>
      <c r="K888" s="8"/>
      <c r="L888" s="10"/>
      <c r="M888" s="19" t="b">
        <f t="shared" si="9"/>
        <v>0</v>
      </c>
      <c r="N888" s="19">
        <f>IF(AND($M888,IF($H888&lt;=DATE(身障定額檢核總表!$F$7,身障定額檢核總表!$F$8,1),1,0)),1,0)</f>
        <v>0</v>
      </c>
      <c r="O888" s="19">
        <f>IF(AND(ISBLANK($I888),$M888),1,IF($E888="1.公保",
IF($I888&gt;DATE(身障定額檢核總表!$F$7,身障定額檢核總表!$F$8,1),1,0),
IF($I888&gt;=DATE(身障定額檢核總表!$F$7,身障定額檢核總表!$F$8,1),1,0)))</f>
        <v>0</v>
      </c>
      <c r="P888" s="19">
        <f>IF(AND($M888,IF($J888&lt;=DATE(身障定額檢核總表!$F$7,身障定額檢核總表!$F$8,1),1,0)),1,0)</f>
        <v>0</v>
      </c>
      <c r="Q888" s="19">
        <f t="shared" si="10"/>
        <v>0</v>
      </c>
      <c r="R888" s="19">
        <f>IF(AND($Q888,OR(IF($G888="3.重度",1,0),IF($G888="4.極重度",1,0)),IF($K888="全時",1,0),IF($L888&gt;=基本工資設定!$B$2,1,0)),1,0)</f>
        <v>0</v>
      </c>
      <c r="S888" s="19">
        <f>IF(AND($Q888,OR(IF($G888="3.重度",1,0),IF($G888="4.極重度",1,0)),IF($K888="全時",1,0),IF(基本工資設定!$B$2&gt;$L888,1,0)),1,0)</f>
        <v>0</v>
      </c>
      <c r="T888" s="19">
        <f>IF(AND($Q888,OR(IF($G888="3.重度",1,0),IF($G888="4.極重度",1,0)),IF($K888="部分工時",1,0),IF($L888&gt;=基本工資設定!$B$2,1,0)),1,0)</f>
        <v>0</v>
      </c>
      <c r="U888" s="19">
        <f>IF(AND($Q888,OR(IF($G888="3.重度",1,0),IF($G888="4.極重度",1,0)),IF($K888="部分工時",1,0),IF(AND(基本工資設定!$B$2&gt;$L888,$L888&gt;=基本工資設定!$B$3),1,0)),1,0)</f>
        <v>0</v>
      </c>
      <c r="V888" s="19">
        <f>IF(AND($Q888,OR(IF($G888="3.重度",1,0),IF($G888="4.極重度",1,0)),IF($K888="部分工時",1,0),IF(基本工資設定!$B$3&gt;$L888,1,0)),1,0)</f>
        <v>0</v>
      </c>
      <c r="W888" s="19">
        <f>IF(AND($Q888,OR(IF($G888="1.輕度",1,0),IF($G888="2.中度",1,0)),IF($K888="全時",1,0),IF($L888&gt;=基本工資設定!$B$2,1,0)),1,0)</f>
        <v>0</v>
      </c>
      <c r="X888" s="19">
        <f>IF(AND($Q888,OR(IF($G888="1.輕度",1,0),IF($G888="2.中度",1,0)),IF($K888="全時",1,0),IF(基本工資設定!$B$2&gt;$L888,1,0)),1,0)</f>
        <v>0</v>
      </c>
      <c r="Y888" s="19">
        <f>IF(AND($Q888,OR(IF($G888="1.輕度",1,0),IF($G888="2.中度",1,0)),IF($K888="部分工時",1,0),IF($L888&gt;=基本工資設定!$B$2,1,0)),1,0)</f>
        <v>0</v>
      </c>
      <c r="Z888" s="19">
        <f>IF(AND($Q888,OR(IF($G888="1.輕度",1,0),IF($G888="2.中度",1,0)),IF($K888="部分工時",1,0),IF(AND(基本工資設定!$B$2&gt;$L888,$L888&gt;=基本工資設定!$B$3),1,0)),1,0)</f>
        <v>0</v>
      </c>
      <c r="AA888" s="19">
        <f>IF(AND($Q888,OR(IF($G888="1.輕度",1,0),IF($G888="2.中度",1,0)),IF($K888="部分工時",1,0),IF(基本工資設定!$B$3&gt;$L888,1,0)),1,0)</f>
        <v>0</v>
      </c>
    </row>
    <row r="889" spans="1:27" ht="14.25">
      <c r="A889" s="19">
        <f t="shared" si="11"/>
        <v>887</v>
      </c>
      <c r="B889" s="8"/>
      <c r="C889" s="8"/>
      <c r="D889" s="9"/>
      <c r="E889" s="8"/>
      <c r="F889" s="8"/>
      <c r="G889" s="8"/>
      <c r="H889" s="9"/>
      <c r="I889" s="9"/>
      <c r="J889" s="9"/>
      <c r="K889" s="8"/>
      <c r="L889" s="10"/>
      <c r="M889" s="19" t="b">
        <f t="shared" si="9"/>
        <v>0</v>
      </c>
      <c r="N889" s="19">
        <f>IF(AND($M889,IF($H889&lt;=DATE(身障定額檢核總表!$F$7,身障定額檢核總表!$F$8,1),1,0)),1,0)</f>
        <v>0</v>
      </c>
      <c r="O889" s="19">
        <f>IF(AND(ISBLANK($I889),$M889),1,IF($E889="1.公保",
IF($I889&gt;DATE(身障定額檢核總表!$F$7,身障定額檢核總表!$F$8,1),1,0),
IF($I889&gt;=DATE(身障定額檢核總表!$F$7,身障定額檢核總表!$F$8,1),1,0)))</f>
        <v>0</v>
      </c>
      <c r="P889" s="19">
        <f>IF(AND($M889,IF($J889&lt;=DATE(身障定額檢核總表!$F$7,身障定額檢核總表!$F$8,1),1,0)),1,0)</f>
        <v>0</v>
      </c>
      <c r="Q889" s="19">
        <f t="shared" si="10"/>
        <v>0</v>
      </c>
      <c r="R889" s="19">
        <f>IF(AND($Q889,OR(IF($G889="3.重度",1,0),IF($G889="4.極重度",1,0)),IF($K889="全時",1,0),IF($L889&gt;=基本工資設定!$B$2,1,0)),1,0)</f>
        <v>0</v>
      </c>
      <c r="S889" s="19">
        <f>IF(AND($Q889,OR(IF($G889="3.重度",1,0),IF($G889="4.極重度",1,0)),IF($K889="全時",1,0),IF(基本工資設定!$B$2&gt;$L889,1,0)),1,0)</f>
        <v>0</v>
      </c>
      <c r="T889" s="19">
        <f>IF(AND($Q889,OR(IF($G889="3.重度",1,0),IF($G889="4.極重度",1,0)),IF($K889="部分工時",1,0),IF($L889&gt;=基本工資設定!$B$2,1,0)),1,0)</f>
        <v>0</v>
      </c>
      <c r="U889" s="19">
        <f>IF(AND($Q889,OR(IF($G889="3.重度",1,0),IF($G889="4.極重度",1,0)),IF($K889="部分工時",1,0),IF(AND(基本工資設定!$B$2&gt;$L889,$L889&gt;=基本工資設定!$B$3),1,0)),1,0)</f>
        <v>0</v>
      </c>
      <c r="V889" s="19">
        <f>IF(AND($Q889,OR(IF($G889="3.重度",1,0),IF($G889="4.極重度",1,0)),IF($K889="部分工時",1,0),IF(基本工資設定!$B$3&gt;$L889,1,0)),1,0)</f>
        <v>0</v>
      </c>
      <c r="W889" s="19">
        <f>IF(AND($Q889,OR(IF($G889="1.輕度",1,0),IF($G889="2.中度",1,0)),IF($K889="全時",1,0),IF($L889&gt;=基本工資設定!$B$2,1,0)),1,0)</f>
        <v>0</v>
      </c>
      <c r="X889" s="19">
        <f>IF(AND($Q889,OR(IF($G889="1.輕度",1,0),IF($G889="2.中度",1,0)),IF($K889="全時",1,0),IF(基本工資設定!$B$2&gt;$L889,1,0)),1,0)</f>
        <v>0</v>
      </c>
      <c r="Y889" s="19">
        <f>IF(AND($Q889,OR(IF($G889="1.輕度",1,0),IF($G889="2.中度",1,0)),IF($K889="部分工時",1,0),IF($L889&gt;=基本工資設定!$B$2,1,0)),1,0)</f>
        <v>0</v>
      </c>
      <c r="Z889" s="19">
        <f>IF(AND($Q889,OR(IF($G889="1.輕度",1,0),IF($G889="2.中度",1,0)),IF($K889="部分工時",1,0),IF(AND(基本工資設定!$B$2&gt;$L889,$L889&gt;=基本工資設定!$B$3),1,0)),1,0)</f>
        <v>0</v>
      </c>
      <c r="AA889" s="19">
        <f>IF(AND($Q889,OR(IF($G889="1.輕度",1,0),IF($G889="2.中度",1,0)),IF($K889="部分工時",1,0),IF(基本工資設定!$B$3&gt;$L889,1,0)),1,0)</f>
        <v>0</v>
      </c>
    </row>
    <row r="890" spans="1:27" ht="14.25">
      <c r="A890" s="19">
        <f t="shared" si="11"/>
        <v>888</v>
      </c>
      <c r="B890" s="8"/>
      <c r="C890" s="8"/>
      <c r="D890" s="9"/>
      <c r="E890" s="8"/>
      <c r="F890" s="8"/>
      <c r="G890" s="8"/>
      <c r="H890" s="9"/>
      <c r="I890" s="9"/>
      <c r="J890" s="9"/>
      <c r="K890" s="8"/>
      <c r="L890" s="10"/>
      <c r="M890" s="19" t="b">
        <f t="shared" si="9"/>
        <v>0</v>
      </c>
      <c r="N890" s="19">
        <f>IF(AND($M890,IF($H890&lt;=DATE(身障定額檢核總表!$F$7,身障定額檢核總表!$F$8,1),1,0)),1,0)</f>
        <v>0</v>
      </c>
      <c r="O890" s="19">
        <f>IF(AND(ISBLANK($I890),$M890),1,IF($E890="1.公保",
IF($I890&gt;DATE(身障定額檢核總表!$F$7,身障定額檢核總表!$F$8,1),1,0),
IF($I890&gt;=DATE(身障定額檢核總表!$F$7,身障定額檢核總表!$F$8,1),1,0)))</f>
        <v>0</v>
      </c>
      <c r="P890" s="19">
        <f>IF(AND($M890,IF($J890&lt;=DATE(身障定額檢核總表!$F$7,身障定額檢核總表!$F$8,1),1,0)),1,0)</f>
        <v>0</v>
      </c>
      <c r="Q890" s="19">
        <f t="shared" si="10"/>
        <v>0</v>
      </c>
      <c r="R890" s="19">
        <f>IF(AND($Q890,OR(IF($G890="3.重度",1,0),IF($G890="4.極重度",1,0)),IF($K890="全時",1,0),IF($L890&gt;=基本工資設定!$B$2,1,0)),1,0)</f>
        <v>0</v>
      </c>
      <c r="S890" s="19">
        <f>IF(AND($Q890,OR(IF($G890="3.重度",1,0),IF($G890="4.極重度",1,0)),IF($K890="全時",1,0),IF(基本工資設定!$B$2&gt;$L890,1,0)),1,0)</f>
        <v>0</v>
      </c>
      <c r="T890" s="19">
        <f>IF(AND($Q890,OR(IF($G890="3.重度",1,0),IF($G890="4.極重度",1,0)),IF($K890="部分工時",1,0),IF($L890&gt;=基本工資設定!$B$2,1,0)),1,0)</f>
        <v>0</v>
      </c>
      <c r="U890" s="19">
        <f>IF(AND($Q890,OR(IF($G890="3.重度",1,0),IF($G890="4.極重度",1,0)),IF($K890="部分工時",1,0),IF(AND(基本工資設定!$B$2&gt;$L890,$L890&gt;=基本工資設定!$B$3),1,0)),1,0)</f>
        <v>0</v>
      </c>
      <c r="V890" s="19">
        <f>IF(AND($Q890,OR(IF($G890="3.重度",1,0),IF($G890="4.極重度",1,0)),IF($K890="部分工時",1,0),IF(基本工資設定!$B$3&gt;$L890,1,0)),1,0)</f>
        <v>0</v>
      </c>
      <c r="W890" s="19">
        <f>IF(AND($Q890,OR(IF($G890="1.輕度",1,0),IF($G890="2.中度",1,0)),IF($K890="全時",1,0),IF($L890&gt;=基本工資設定!$B$2,1,0)),1,0)</f>
        <v>0</v>
      </c>
      <c r="X890" s="19">
        <f>IF(AND($Q890,OR(IF($G890="1.輕度",1,0),IF($G890="2.中度",1,0)),IF($K890="全時",1,0),IF(基本工資設定!$B$2&gt;$L890,1,0)),1,0)</f>
        <v>0</v>
      </c>
      <c r="Y890" s="19">
        <f>IF(AND($Q890,OR(IF($G890="1.輕度",1,0),IF($G890="2.中度",1,0)),IF($K890="部分工時",1,0),IF($L890&gt;=基本工資設定!$B$2,1,0)),1,0)</f>
        <v>0</v>
      </c>
      <c r="Z890" s="19">
        <f>IF(AND($Q890,OR(IF($G890="1.輕度",1,0),IF($G890="2.中度",1,0)),IF($K890="部分工時",1,0),IF(AND(基本工資設定!$B$2&gt;$L890,$L890&gt;=基本工資設定!$B$3),1,0)),1,0)</f>
        <v>0</v>
      </c>
      <c r="AA890" s="19">
        <f>IF(AND($Q890,OR(IF($G890="1.輕度",1,0),IF($G890="2.中度",1,0)),IF($K890="部分工時",1,0),IF(基本工資設定!$B$3&gt;$L890,1,0)),1,0)</f>
        <v>0</v>
      </c>
    </row>
    <row r="891" spans="1:27" ht="14.25">
      <c r="A891" s="19">
        <f t="shared" si="11"/>
        <v>889</v>
      </c>
      <c r="B891" s="8"/>
      <c r="C891" s="8"/>
      <c r="D891" s="9"/>
      <c r="E891" s="8"/>
      <c r="F891" s="8"/>
      <c r="G891" s="8"/>
      <c r="H891" s="9"/>
      <c r="I891" s="9"/>
      <c r="J891" s="9"/>
      <c r="K891" s="8"/>
      <c r="L891" s="10"/>
      <c r="M891" s="19" t="b">
        <f t="shared" si="9"/>
        <v>0</v>
      </c>
      <c r="N891" s="19">
        <f>IF(AND($M891,IF($H891&lt;=DATE(身障定額檢核總表!$F$7,身障定額檢核總表!$F$8,1),1,0)),1,0)</f>
        <v>0</v>
      </c>
      <c r="O891" s="19">
        <f>IF(AND(ISBLANK($I891),$M891),1,IF($E891="1.公保",
IF($I891&gt;DATE(身障定額檢核總表!$F$7,身障定額檢核總表!$F$8,1),1,0),
IF($I891&gt;=DATE(身障定額檢核總表!$F$7,身障定額檢核總表!$F$8,1),1,0)))</f>
        <v>0</v>
      </c>
      <c r="P891" s="19">
        <f>IF(AND($M891,IF($J891&lt;=DATE(身障定額檢核總表!$F$7,身障定額檢核總表!$F$8,1),1,0)),1,0)</f>
        <v>0</v>
      </c>
      <c r="Q891" s="19">
        <f t="shared" si="10"/>
        <v>0</v>
      </c>
      <c r="R891" s="19">
        <f>IF(AND($Q891,OR(IF($G891="3.重度",1,0),IF($G891="4.極重度",1,0)),IF($K891="全時",1,0),IF($L891&gt;=基本工資設定!$B$2,1,0)),1,0)</f>
        <v>0</v>
      </c>
      <c r="S891" s="19">
        <f>IF(AND($Q891,OR(IF($G891="3.重度",1,0),IF($G891="4.極重度",1,0)),IF($K891="全時",1,0),IF(基本工資設定!$B$2&gt;$L891,1,0)),1,0)</f>
        <v>0</v>
      </c>
      <c r="T891" s="19">
        <f>IF(AND($Q891,OR(IF($G891="3.重度",1,0),IF($G891="4.極重度",1,0)),IF($K891="部分工時",1,0),IF($L891&gt;=基本工資設定!$B$2,1,0)),1,0)</f>
        <v>0</v>
      </c>
      <c r="U891" s="19">
        <f>IF(AND($Q891,OR(IF($G891="3.重度",1,0),IF($G891="4.極重度",1,0)),IF($K891="部分工時",1,0),IF(AND(基本工資設定!$B$2&gt;$L891,$L891&gt;=基本工資設定!$B$3),1,0)),1,0)</f>
        <v>0</v>
      </c>
      <c r="V891" s="19">
        <f>IF(AND($Q891,OR(IF($G891="3.重度",1,0),IF($G891="4.極重度",1,0)),IF($K891="部分工時",1,0),IF(基本工資設定!$B$3&gt;$L891,1,0)),1,0)</f>
        <v>0</v>
      </c>
      <c r="W891" s="19">
        <f>IF(AND($Q891,OR(IF($G891="1.輕度",1,0),IF($G891="2.中度",1,0)),IF($K891="全時",1,0),IF($L891&gt;=基本工資設定!$B$2,1,0)),1,0)</f>
        <v>0</v>
      </c>
      <c r="X891" s="19">
        <f>IF(AND($Q891,OR(IF($G891="1.輕度",1,0),IF($G891="2.中度",1,0)),IF($K891="全時",1,0),IF(基本工資設定!$B$2&gt;$L891,1,0)),1,0)</f>
        <v>0</v>
      </c>
      <c r="Y891" s="19">
        <f>IF(AND($Q891,OR(IF($G891="1.輕度",1,0),IF($G891="2.中度",1,0)),IF($K891="部分工時",1,0),IF($L891&gt;=基本工資設定!$B$2,1,0)),1,0)</f>
        <v>0</v>
      </c>
      <c r="Z891" s="19">
        <f>IF(AND($Q891,OR(IF($G891="1.輕度",1,0),IF($G891="2.中度",1,0)),IF($K891="部分工時",1,0),IF(AND(基本工資設定!$B$2&gt;$L891,$L891&gt;=基本工資設定!$B$3),1,0)),1,0)</f>
        <v>0</v>
      </c>
      <c r="AA891" s="19">
        <f>IF(AND($Q891,OR(IF($G891="1.輕度",1,0),IF($G891="2.中度",1,0)),IF($K891="部分工時",1,0),IF(基本工資設定!$B$3&gt;$L891,1,0)),1,0)</f>
        <v>0</v>
      </c>
    </row>
    <row r="892" spans="1:27" ht="14.25">
      <c r="A892" s="19">
        <f t="shared" si="11"/>
        <v>890</v>
      </c>
      <c r="B892" s="8"/>
      <c r="C892" s="8"/>
      <c r="D892" s="9"/>
      <c r="E892" s="8"/>
      <c r="F892" s="8"/>
      <c r="G892" s="8"/>
      <c r="H892" s="9"/>
      <c r="I892" s="9"/>
      <c r="J892" s="9"/>
      <c r="K892" s="8"/>
      <c r="L892" s="10"/>
      <c r="M892" s="19" t="b">
        <f t="shared" si="9"/>
        <v>0</v>
      </c>
      <c r="N892" s="19">
        <f>IF(AND($M892,IF($H892&lt;=DATE(身障定額檢核總表!$F$7,身障定額檢核總表!$F$8,1),1,0)),1,0)</f>
        <v>0</v>
      </c>
      <c r="O892" s="19">
        <f>IF(AND(ISBLANK($I892),$M892),1,IF($E892="1.公保",
IF($I892&gt;DATE(身障定額檢核總表!$F$7,身障定額檢核總表!$F$8,1),1,0),
IF($I892&gt;=DATE(身障定額檢核總表!$F$7,身障定額檢核總表!$F$8,1),1,0)))</f>
        <v>0</v>
      </c>
      <c r="P892" s="19">
        <f>IF(AND($M892,IF($J892&lt;=DATE(身障定額檢核總表!$F$7,身障定額檢核總表!$F$8,1),1,0)),1,0)</f>
        <v>0</v>
      </c>
      <c r="Q892" s="19">
        <f t="shared" si="10"/>
        <v>0</v>
      </c>
      <c r="R892" s="19">
        <f>IF(AND($Q892,OR(IF($G892="3.重度",1,0),IF($G892="4.極重度",1,0)),IF($K892="全時",1,0),IF($L892&gt;=基本工資設定!$B$2,1,0)),1,0)</f>
        <v>0</v>
      </c>
      <c r="S892" s="19">
        <f>IF(AND($Q892,OR(IF($G892="3.重度",1,0),IF($G892="4.極重度",1,0)),IF($K892="全時",1,0),IF(基本工資設定!$B$2&gt;$L892,1,0)),1,0)</f>
        <v>0</v>
      </c>
      <c r="T892" s="19">
        <f>IF(AND($Q892,OR(IF($G892="3.重度",1,0),IF($G892="4.極重度",1,0)),IF($K892="部分工時",1,0),IF($L892&gt;=基本工資設定!$B$2,1,0)),1,0)</f>
        <v>0</v>
      </c>
      <c r="U892" s="19">
        <f>IF(AND($Q892,OR(IF($G892="3.重度",1,0),IF($G892="4.極重度",1,0)),IF($K892="部分工時",1,0),IF(AND(基本工資設定!$B$2&gt;$L892,$L892&gt;=基本工資設定!$B$3),1,0)),1,0)</f>
        <v>0</v>
      </c>
      <c r="V892" s="19">
        <f>IF(AND($Q892,OR(IF($G892="3.重度",1,0),IF($G892="4.極重度",1,0)),IF($K892="部分工時",1,0),IF(基本工資設定!$B$3&gt;$L892,1,0)),1,0)</f>
        <v>0</v>
      </c>
      <c r="W892" s="19">
        <f>IF(AND($Q892,OR(IF($G892="1.輕度",1,0),IF($G892="2.中度",1,0)),IF($K892="全時",1,0),IF($L892&gt;=基本工資設定!$B$2,1,0)),1,0)</f>
        <v>0</v>
      </c>
      <c r="X892" s="19">
        <f>IF(AND($Q892,OR(IF($G892="1.輕度",1,0),IF($G892="2.中度",1,0)),IF($K892="全時",1,0),IF(基本工資設定!$B$2&gt;$L892,1,0)),1,0)</f>
        <v>0</v>
      </c>
      <c r="Y892" s="19">
        <f>IF(AND($Q892,OR(IF($G892="1.輕度",1,0),IF($G892="2.中度",1,0)),IF($K892="部分工時",1,0),IF($L892&gt;=基本工資設定!$B$2,1,0)),1,0)</f>
        <v>0</v>
      </c>
      <c r="Z892" s="19">
        <f>IF(AND($Q892,OR(IF($G892="1.輕度",1,0),IF($G892="2.中度",1,0)),IF($K892="部分工時",1,0),IF(AND(基本工資設定!$B$2&gt;$L892,$L892&gt;=基本工資設定!$B$3),1,0)),1,0)</f>
        <v>0</v>
      </c>
      <c r="AA892" s="19">
        <f>IF(AND($Q892,OR(IF($G892="1.輕度",1,0),IF($G892="2.中度",1,0)),IF($K892="部分工時",1,0),IF(基本工資設定!$B$3&gt;$L892,1,0)),1,0)</f>
        <v>0</v>
      </c>
    </row>
    <row r="893" spans="1:27" ht="14.25">
      <c r="A893" s="19">
        <f t="shared" si="11"/>
        <v>891</v>
      </c>
      <c r="B893" s="8"/>
      <c r="C893" s="8"/>
      <c r="D893" s="9"/>
      <c r="E893" s="8"/>
      <c r="F893" s="8"/>
      <c r="G893" s="8"/>
      <c r="H893" s="9"/>
      <c r="I893" s="9"/>
      <c r="J893" s="9"/>
      <c r="K893" s="8"/>
      <c r="L893" s="10"/>
      <c r="M893" s="19" t="b">
        <f t="shared" si="9"/>
        <v>0</v>
      </c>
      <c r="N893" s="19">
        <f>IF(AND($M893,IF($H893&lt;=DATE(身障定額檢核總表!$F$7,身障定額檢核總表!$F$8,1),1,0)),1,0)</f>
        <v>0</v>
      </c>
      <c r="O893" s="19">
        <f>IF(AND(ISBLANK($I893),$M893),1,IF($E893="1.公保",
IF($I893&gt;DATE(身障定額檢核總表!$F$7,身障定額檢核總表!$F$8,1),1,0),
IF($I893&gt;=DATE(身障定額檢核總表!$F$7,身障定額檢核總表!$F$8,1),1,0)))</f>
        <v>0</v>
      </c>
      <c r="P893" s="19">
        <f>IF(AND($M893,IF($J893&lt;=DATE(身障定額檢核總表!$F$7,身障定額檢核總表!$F$8,1),1,0)),1,0)</f>
        <v>0</v>
      </c>
      <c r="Q893" s="19">
        <f t="shared" si="10"/>
        <v>0</v>
      </c>
      <c r="R893" s="19">
        <f>IF(AND($Q893,OR(IF($G893="3.重度",1,0),IF($G893="4.極重度",1,0)),IF($K893="全時",1,0),IF($L893&gt;=基本工資設定!$B$2,1,0)),1,0)</f>
        <v>0</v>
      </c>
      <c r="S893" s="19">
        <f>IF(AND($Q893,OR(IF($G893="3.重度",1,0),IF($G893="4.極重度",1,0)),IF($K893="全時",1,0),IF(基本工資設定!$B$2&gt;$L893,1,0)),1,0)</f>
        <v>0</v>
      </c>
      <c r="T893" s="19">
        <f>IF(AND($Q893,OR(IF($G893="3.重度",1,0),IF($G893="4.極重度",1,0)),IF($K893="部分工時",1,0),IF($L893&gt;=基本工資設定!$B$2,1,0)),1,0)</f>
        <v>0</v>
      </c>
      <c r="U893" s="19">
        <f>IF(AND($Q893,OR(IF($G893="3.重度",1,0),IF($G893="4.極重度",1,0)),IF($K893="部分工時",1,0),IF(AND(基本工資設定!$B$2&gt;$L893,$L893&gt;=基本工資設定!$B$3),1,0)),1,0)</f>
        <v>0</v>
      </c>
      <c r="V893" s="19">
        <f>IF(AND($Q893,OR(IF($G893="3.重度",1,0),IF($G893="4.極重度",1,0)),IF($K893="部分工時",1,0),IF(基本工資設定!$B$3&gt;$L893,1,0)),1,0)</f>
        <v>0</v>
      </c>
      <c r="W893" s="19">
        <f>IF(AND($Q893,OR(IF($G893="1.輕度",1,0),IF($G893="2.中度",1,0)),IF($K893="全時",1,0),IF($L893&gt;=基本工資設定!$B$2,1,0)),1,0)</f>
        <v>0</v>
      </c>
      <c r="X893" s="19">
        <f>IF(AND($Q893,OR(IF($G893="1.輕度",1,0),IF($G893="2.中度",1,0)),IF($K893="全時",1,0),IF(基本工資設定!$B$2&gt;$L893,1,0)),1,0)</f>
        <v>0</v>
      </c>
      <c r="Y893" s="19">
        <f>IF(AND($Q893,OR(IF($G893="1.輕度",1,0),IF($G893="2.中度",1,0)),IF($K893="部分工時",1,0),IF($L893&gt;=基本工資設定!$B$2,1,0)),1,0)</f>
        <v>0</v>
      </c>
      <c r="Z893" s="19">
        <f>IF(AND($Q893,OR(IF($G893="1.輕度",1,0),IF($G893="2.中度",1,0)),IF($K893="部分工時",1,0),IF(AND(基本工資設定!$B$2&gt;$L893,$L893&gt;=基本工資設定!$B$3),1,0)),1,0)</f>
        <v>0</v>
      </c>
      <c r="AA893" s="19">
        <f>IF(AND($Q893,OR(IF($G893="1.輕度",1,0),IF($G893="2.中度",1,0)),IF($K893="部分工時",1,0),IF(基本工資設定!$B$3&gt;$L893,1,0)),1,0)</f>
        <v>0</v>
      </c>
    </row>
    <row r="894" spans="1:27" ht="14.25">
      <c r="A894" s="19">
        <f t="shared" si="11"/>
        <v>892</v>
      </c>
      <c r="B894" s="8"/>
      <c r="C894" s="8"/>
      <c r="D894" s="9"/>
      <c r="E894" s="8"/>
      <c r="F894" s="8"/>
      <c r="G894" s="8"/>
      <c r="H894" s="9"/>
      <c r="I894" s="9"/>
      <c r="J894" s="9"/>
      <c r="K894" s="8"/>
      <c r="L894" s="10"/>
      <c r="M894" s="19" t="b">
        <f t="shared" si="9"/>
        <v>0</v>
      </c>
      <c r="N894" s="19">
        <f>IF(AND($M894,IF($H894&lt;=DATE(身障定額檢核總表!$F$7,身障定額檢核總表!$F$8,1),1,0)),1,0)</f>
        <v>0</v>
      </c>
      <c r="O894" s="19">
        <f>IF(AND(ISBLANK($I894),$M894),1,IF($E894="1.公保",
IF($I894&gt;DATE(身障定額檢核總表!$F$7,身障定額檢核總表!$F$8,1),1,0),
IF($I894&gt;=DATE(身障定額檢核總表!$F$7,身障定額檢核總表!$F$8,1),1,0)))</f>
        <v>0</v>
      </c>
      <c r="P894" s="19">
        <f>IF(AND($M894,IF($J894&lt;=DATE(身障定額檢核總表!$F$7,身障定額檢核總表!$F$8,1),1,0)),1,0)</f>
        <v>0</v>
      </c>
      <c r="Q894" s="19">
        <f t="shared" si="10"/>
        <v>0</v>
      </c>
      <c r="R894" s="19">
        <f>IF(AND($Q894,OR(IF($G894="3.重度",1,0),IF($G894="4.極重度",1,0)),IF($K894="全時",1,0),IF($L894&gt;=基本工資設定!$B$2,1,0)),1,0)</f>
        <v>0</v>
      </c>
      <c r="S894" s="19">
        <f>IF(AND($Q894,OR(IF($G894="3.重度",1,0),IF($G894="4.極重度",1,0)),IF($K894="全時",1,0),IF(基本工資設定!$B$2&gt;$L894,1,0)),1,0)</f>
        <v>0</v>
      </c>
      <c r="T894" s="19">
        <f>IF(AND($Q894,OR(IF($G894="3.重度",1,0),IF($G894="4.極重度",1,0)),IF($K894="部分工時",1,0),IF($L894&gt;=基本工資設定!$B$2,1,0)),1,0)</f>
        <v>0</v>
      </c>
      <c r="U894" s="19">
        <f>IF(AND($Q894,OR(IF($G894="3.重度",1,0),IF($G894="4.極重度",1,0)),IF($K894="部分工時",1,0),IF(AND(基本工資設定!$B$2&gt;$L894,$L894&gt;=基本工資設定!$B$3),1,0)),1,0)</f>
        <v>0</v>
      </c>
      <c r="V894" s="19">
        <f>IF(AND($Q894,OR(IF($G894="3.重度",1,0),IF($G894="4.極重度",1,0)),IF($K894="部分工時",1,0),IF(基本工資設定!$B$3&gt;$L894,1,0)),1,0)</f>
        <v>0</v>
      </c>
      <c r="W894" s="19">
        <f>IF(AND($Q894,OR(IF($G894="1.輕度",1,0),IF($G894="2.中度",1,0)),IF($K894="全時",1,0),IF($L894&gt;=基本工資設定!$B$2,1,0)),1,0)</f>
        <v>0</v>
      </c>
      <c r="X894" s="19">
        <f>IF(AND($Q894,OR(IF($G894="1.輕度",1,0),IF($G894="2.中度",1,0)),IF($K894="全時",1,0),IF(基本工資設定!$B$2&gt;$L894,1,0)),1,0)</f>
        <v>0</v>
      </c>
      <c r="Y894" s="19">
        <f>IF(AND($Q894,OR(IF($G894="1.輕度",1,0),IF($G894="2.中度",1,0)),IF($K894="部分工時",1,0),IF($L894&gt;=基本工資設定!$B$2,1,0)),1,0)</f>
        <v>0</v>
      </c>
      <c r="Z894" s="19">
        <f>IF(AND($Q894,OR(IF($G894="1.輕度",1,0),IF($G894="2.中度",1,0)),IF($K894="部分工時",1,0),IF(AND(基本工資設定!$B$2&gt;$L894,$L894&gt;=基本工資設定!$B$3),1,0)),1,0)</f>
        <v>0</v>
      </c>
      <c r="AA894" s="19">
        <f>IF(AND($Q894,OR(IF($G894="1.輕度",1,0),IF($G894="2.中度",1,0)),IF($K894="部分工時",1,0),IF(基本工資設定!$B$3&gt;$L894,1,0)),1,0)</f>
        <v>0</v>
      </c>
    </row>
    <row r="895" spans="1:27" ht="14.25">
      <c r="A895" s="19">
        <f t="shared" si="11"/>
        <v>893</v>
      </c>
      <c r="B895" s="8"/>
      <c r="C895" s="8"/>
      <c r="D895" s="9"/>
      <c r="E895" s="8"/>
      <c r="F895" s="8"/>
      <c r="G895" s="8"/>
      <c r="H895" s="9"/>
      <c r="I895" s="9"/>
      <c r="J895" s="9"/>
      <c r="K895" s="8"/>
      <c r="L895" s="10"/>
      <c r="M895" s="19" t="b">
        <f t="shared" si="9"/>
        <v>0</v>
      </c>
      <c r="N895" s="19">
        <f>IF(AND($M895,IF($H895&lt;=DATE(身障定額檢核總表!$F$7,身障定額檢核總表!$F$8,1),1,0)),1,0)</f>
        <v>0</v>
      </c>
      <c r="O895" s="19">
        <f>IF(AND(ISBLANK($I895),$M895),1,IF($E895="1.公保",
IF($I895&gt;DATE(身障定額檢核總表!$F$7,身障定額檢核總表!$F$8,1),1,0),
IF($I895&gt;=DATE(身障定額檢核總表!$F$7,身障定額檢核總表!$F$8,1),1,0)))</f>
        <v>0</v>
      </c>
      <c r="P895" s="19">
        <f>IF(AND($M895,IF($J895&lt;=DATE(身障定額檢核總表!$F$7,身障定額檢核總表!$F$8,1),1,0)),1,0)</f>
        <v>0</v>
      </c>
      <c r="Q895" s="19">
        <f t="shared" si="10"/>
        <v>0</v>
      </c>
      <c r="R895" s="19">
        <f>IF(AND($Q895,OR(IF($G895="3.重度",1,0),IF($G895="4.極重度",1,0)),IF($K895="全時",1,0),IF($L895&gt;=基本工資設定!$B$2,1,0)),1,0)</f>
        <v>0</v>
      </c>
      <c r="S895" s="19">
        <f>IF(AND($Q895,OR(IF($G895="3.重度",1,0),IF($G895="4.極重度",1,0)),IF($K895="全時",1,0),IF(基本工資設定!$B$2&gt;$L895,1,0)),1,0)</f>
        <v>0</v>
      </c>
      <c r="T895" s="19">
        <f>IF(AND($Q895,OR(IF($G895="3.重度",1,0),IF($G895="4.極重度",1,0)),IF($K895="部分工時",1,0),IF($L895&gt;=基本工資設定!$B$2,1,0)),1,0)</f>
        <v>0</v>
      </c>
      <c r="U895" s="19">
        <f>IF(AND($Q895,OR(IF($G895="3.重度",1,0),IF($G895="4.極重度",1,0)),IF($K895="部分工時",1,0),IF(AND(基本工資設定!$B$2&gt;$L895,$L895&gt;=基本工資設定!$B$3),1,0)),1,0)</f>
        <v>0</v>
      </c>
      <c r="V895" s="19">
        <f>IF(AND($Q895,OR(IF($G895="3.重度",1,0),IF($G895="4.極重度",1,0)),IF($K895="部分工時",1,0),IF(基本工資設定!$B$3&gt;$L895,1,0)),1,0)</f>
        <v>0</v>
      </c>
      <c r="W895" s="19">
        <f>IF(AND($Q895,OR(IF($G895="1.輕度",1,0),IF($G895="2.中度",1,0)),IF($K895="全時",1,0),IF($L895&gt;=基本工資設定!$B$2,1,0)),1,0)</f>
        <v>0</v>
      </c>
      <c r="X895" s="19">
        <f>IF(AND($Q895,OR(IF($G895="1.輕度",1,0),IF($G895="2.中度",1,0)),IF($K895="全時",1,0),IF(基本工資設定!$B$2&gt;$L895,1,0)),1,0)</f>
        <v>0</v>
      </c>
      <c r="Y895" s="19">
        <f>IF(AND($Q895,OR(IF($G895="1.輕度",1,0),IF($G895="2.中度",1,0)),IF($K895="部分工時",1,0),IF($L895&gt;=基本工資設定!$B$2,1,0)),1,0)</f>
        <v>0</v>
      </c>
      <c r="Z895" s="19">
        <f>IF(AND($Q895,OR(IF($G895="1.輕度",1,0),IF($G895="2.中度",1,0)),IF($K895="部分工時",1,0),IF(AND(基本工資設定!$B$2&gt;$L895,$L895&gt;=基本工資設定!$B$3),1,0)),1,0)</f>
        <v>0</v>
      </c>
      <c r="AA895" s="19">
        <f>IF(AND($Q895,OR(IF($G895="1.輕度",1,0),IF($G895="2.中度",1,0)),IF($K895="部分工時",1,0),IF(基本工資設定!$B$3&gt;$L895,1,0)),1,0)</f>
        <v>0</v>
      </c>
    </row>
    <row r="896" spans="1:27" ht="14.25">
      <c r="A896" s="19">
        <f t="shared" si="11"/>
        <v>894</v>
      </c>
      <c r="B896" s="8"/>
      <c r="C896" s="8"/>
      <c r="D896" s="9"/>
      <c r="E896" s="8"/>
      <c r="F896" s="8"/>
      <c r="G896" s="8"/>
      <c r="H896" s="9"/>
      <c r="I896" s="9"/>
      <c r="J896" s="9"/>
      <c r="K896" s="8"/>
      <c r="L896" s="10"/>
      <c r="M896" s="19" t="b">
        <f t="shared" si="9"/>
        <v>0</v>
      </c>
      <c r="N896" s="19">
        <f>IF(AND($M896,IF($H896&lt;=DATE(身障定額檢核總表!$F$7,身障定額檢核總表!$F$8,1),1,0)),1,0)</f>
        <v>0</v>
      </c>
      <c r="O896" s="19">
        <f>IF(AND(ISBLANK($I896),$M896),1,IF($E896="1.公保",
IF($I896&gt;DATE(身障定額檢核總表!$F$7,身障定額檢核總表!$F$8,1),1,0),
IF($I896&gt;=DATE(身障定額檢核總表!$F$7,身障定額檢核總表!$F$8,1),1,0)))</f>
        <v>0</v>
      </c>
      <c r="P896" s="19">
        <f>IF(AND($M896,IF($J896&lt;=DATE(身障定額檢核總表!$F$7,身障定額檢核總表!$F$8,1),1,0)),1,0)</f>
        <v>0</v>
      </c>
      <c r="Q896" s="19">
        <f t="shared" si="10"/>
        <v>0</v>
      </c>
      <c r="R896" s="19">
        <f>IF(AND($Q896,OR(IF($G896="3.重度",1,0),IF($G896="4.極重度",1,0)),IF($K896="全時",1,0),IF($L896&gt;=基本工資設定!$B$2,1,0)),1,0)</f>
        <v>0</v>
      </c>
      <c r="S896" s="19">
        <f>IF(AND($Q896,OR(IF($G896="3.重度",1,0),IF($G896="4.極重度",1,0)),IF($K896="全時",1,0),IF(基本工資設定!$B$2&gt;$L896,1,0)),1,0)</f>
        <v>0</v>
      </c>
      <c r="T896" s="19">
        <f>IF(AND($Q896,OR(IF($G896="3.重度",1,0),IF($G896="4.極重度",1,0)),IF($K896="部分工時",1,0),IF($L896&gt;=基本工資設定!$B$2,1,0)),1,0)</f>
        <v>0</v>
      </c>
      <c r="U896" s="19">
        <f>IF(AND($Q896,OR(IF($G896="3.重度",1,0),IF($G896="4.極重度",1,0)),IF($K896="部分工時",1,0),IF(AND(基本工資設定!$B$2&gt;$L896,$L896&gt;=基本工資設定!$B$3),1,0)),1,0)</f>
        <v>0</v>
      </c>
      <c r="V896" s="19">
        <f>IF(AND($Q896,OR(IF($G896="3.重度",1,0),IF($G896="4.極重度",1,0)),IF($K896="部分工時",1,0),IF(基本工資設定!$B$3&gt;$L896,1,0)),1,0)</f>
        <v>0</v>
      </c>
      <c r="W896" s="19">
        <f>IF(AND($Q896,OR(IF($G896="1.輕度",1,0),IF($G896="2.中度",1,0)),IF($K896="全時",1,0),IF($L896&gt;=基本工資設定!$B$2,1,0)),1,0)</f>
        <v>0</v>
      </c>
      <c r="X896" s="19">
        <f>IF(AND($Q896,OR(IF($G896="1.輕度",1,0),IF($G896="2.中度",1,0)),IF($K896="全時",1,0),IF(基本工資設定!$B$2&gt;$L896,1,0)),1,0)</f>
        <v>0</v>
      </c>
      <c r="Y896" s="19">
        <f>IF(AND($Q896,OR(IF($G896="1.輕度",1,0),IF($G896="2.中度",1,0)),IF($K896="部分工時",1,0),IF($L896&gt;=基本工資設定!$B$2,1,0)),1,0)</f>
        <v>0</v>
      </c>
      <c r="Z896" s="19">
        <f>IF(AND($Q896,OR(IF($G896="1.輕度",1,0),IF($G896="2.中度",1,0)),IF($K896="部分工時",1,0),IF(AND(基本工資設定!$B$2&gt;$L896,$L896&gt;=基本工資設定!$B$3),1,0)),1,0)</f>
        <v>0</v>
      </c>
      <c r="AA896" s="19">
        <f>IF(AND($Q896,OR(IF($G896="1.輕度",1,0),IF($G896="2.中度",1,0)),IF($K896="部分工時",1,0),IF(基本工資設定!$B$3&gt;$L896,1,0)),1,0)</f>
        <v>0</v>
      </c>
    </row>
    <row r="897" spans="1:27" ht="14.25">
      <c r="A897" s="19">
        <f t="shared" si="11"/>
        <v>895</v>
      </c>
      <c r="B897" s="8"/>
      <c r="C897" s="8"/>
      <c r="D897" s="9"/>
      <c r="E897" s="8"/>
      <c r="F897" s="8"/>
      <c r="G897" s="8"/>
      <c r="H897" s="9"/>
      <c r="I897" s="9"/>
      <c r="J897" s="9"/>
      <c r="K897" s="8"/>
      <c r="L897" s="10"/>
      <c r="M897" s="19" t="b">
        <f t="shared" si="9"/>
        <v>0</v>
      </c>
      <c r="N897" s="19">
        <f>IF(AND($M897,IF($H897&lt;=DATE(身障定額檢核總表!$F$7,身障定額檢核總表!$F$8,1),1,0)),1,0)</f>
        <v>0</v>
      </c>
      <c r="O897" s="19">
        <f>IF(AND(ISBLANK($I897),$M897),1,IF($E897="1.公保",
IF($I897&gt;DATE(身障定額檢核總表!$F$7,身障定額檢核總表!$F$8,1),1,0),
IF($I897&gt;=DATE(身障定額檢核總表!$F$7,身障定額檢核總表!$F$8,1),1,0)))</f>
        <v>0</v>
      </c>
      <c r="P897" s="19">
        <f>IF(AND($M897,IF($J897&lt;=DATE(身障定額檢核總表!$F$7,身障定額檢核總表!$F$8,1),1,0)),1,0)</f>
        <v>0</v>
      </c>
      <c r="Q897" s="19">
        <f t="shared" si="10"/>
        <v>0</v>
      </c>
      <c r="R897" s="19">
        <f>IF(AND($Q897,OR(IF($G897="3.重度",1,0),IF($G897="4.極重度",1,0)),IF($K897="全時",1,0),IF($L897&gt;=基本工資設定!$B$2,1,0)),1,0)</f>
        <v>0</v>
      </c>
      <c r="S897" s="19">
        <f>IF(AND($Q897,OR(IF($G897="3.重度",1,0),IF($G897="4.極重度",1,0)),IF($K897="全時",1,0),IF(基本工資設定!$B$2&gt;$L897,1,0)),1,0)</f>
        <v>0</v>
      </c>
      <c r="T897" s="19">
        <f>IF(AND($Q897,OR(IF($G897="3.重度",1,0),IF($G897="4.極重度",1,0)),IF($K897="部分工時",1,0),IF($L897&gt;=基本工資設定!$B$2,1,0)),1,0)</f>
        <v>0</v>
      </c>
      <c r="U897" s="19">
        <f>IF(AND($Q897,OR(IF($G897="3.重度",1,0),IF($G897="4.極重度",1,0)),IF($K897="部分工時",1,0),IF(AND(基本工資設定!$B$2&gt;$L897,$L897&gt;=基本工資設定!$B$3),1,0)),1,0)</f>
        <v>0</v>
      </c>
      <c r="V897" s="19">
        <f>IF(AND($Q897,OR(IF($G897="3.重度",1,0),IF($G897="4.極重度",1,0)),IF($K897="部分工時",1,0),IF(基本工資設定!$B$3&gt;$L897,1,0)),1,0)</f>
        <v>0</v>
      </c>
      <c r="W897" s="19">
        <f>IF(AND($Q897,OR(IF($G897="1.輕度",1,0),IF($G897="2.中度",1,0)),IF($K897="全時",1,0),IF($L897&gt;=基本工資設定!$B$2,1,0)),1,0)</f>
        <v>0</v>
      </c>
      <c r="X897" s="19">
        <f>IF(AND($Q897,OR(IF($G897="1.輕度",1,0),IF($G897="2.中度",1,0)),IF($K897="全時",1,0),IF(基本工資設定!$B$2&gt;$L897,1,0)),1,0)</f>
        <v>0</v>
      </c>
      <c r="Y897" s="19">
        <f>IF(AND($Q897,OR(IF($G897="1.輕度",1,0),IF($G897="2.中度",1,0)),IF($K897="部分工時",1,0),IF($L897&gt;=基本工資設定!$B$2,1,0)),1,0)</f>
        <v>0</v>
      </c>
      <c r="Z897" s="19">
        <f>IF(AND($Q897,OR(IF($G897="1.輕度",1,0),IF($G897="2.中度",1,0)),IF($K897="部分工時",1,0),IF(AND(基本工資設定!$B$2&gt;$L897,$L897&gt;=基本工資設定!$B$3),1,0)),1,0)</f>
        <v>0</v>
      </c>
      <c r="AA897" s="19">
        <f>IF(AND($Q897,OR(IF($G897="1.輕度",1,0),IF($G897="2.中度",1,0)),IF($K897="部分工時",1,0),IF(基本工資設定!$B$3&gt;$L897,1,0)),1,0)</f>
        <v>0</v>
      </c>
    </row>
    <row r="898" spans="1:27" ht="14.25">
      <c r="A898" s="19">
        <f t="shared" si="11"/>
        <v>896</v>
      </c>
      <c r="B898" s="8"/>
      <c r="C898" s="8"/>
      <c r="D898" s="9"/>
      <c r="E898" s="8"/>
      <c r="F898" s="8"/>
      <c r="G898" s="8"/>
      <c r="H898" s="9"/>
      <c r="I898" s="9"/>
      <c r="J898" s="9"/>
      <c r="K898" s="8"/>
      <c r="L898" s="10"/>
      <c r="M898" s="19" t="b">
        <f t="shared" si="9"/>
        <v>0</v>
      </c>
      <c r="N898" s="19">
        <f>IF(AND($M898,IF($H898&lt;=DATE(身障定額檢核總表!$F$7,身障定額檢核總表!$F$8,1),1,0)),1,0)</f>
        <v>0</v>
      </c>
      <c r="O898" s="19">
        <f>IF(AND(ISBLANK($I898),$M898),1,IF($E898="1.公保",
IF($I898&gt;DATE(身障定額檢核總表!$F$7,身障定額檢核總表!$F$8,1),1,0),
IF($I898&gt;=DATE(身障定額檢核總表!$F$7,身障定額檢核總表!$F$8,1),1,0)))</f>
        <v>0</v>
      </c>
      <c r="P898" s="19">
        <f>IF(AND($M898,IF($J898&lt;=DATE(身障定額檢核總表!$F$7,身障定額檢核總表!$F$8,1),1,0)),1,0)</f>
        <v>0</v>
      </c>
      <c r="Q898" s="19">
        <f t="shared" si="10"/>
        <v>0</v>
      </c>
      <c r="R898" s="19">
        <f>IF(AND($Q898,OR(IF($G898="3.重度",1,0),IF($G898="4.極重度",1,0)),IF($K898="全時",1,0),IF($L898&gt;=基本工資設定!$B$2,1,0)),1,0)</f>
        <v>0</v>
      </c>
      <c r="S898" s="19">
        <f>IF(AND($Q898,OR(IF($G898="3.重度",1,0),IF($G898="4.極重度",1,0)),IF($K898="全時",1,0),IF(基本工資設定!$B$2&gt;$L898,1,0)),1,0)</f>
        <v>0</v>
      </c>
      <c r="T898" s="19">
        <f>IF(AND($Q898,OR(IF($G898="3.重度",1,0),IF($G898="4.極重度",1,0)),IF($K898="部分工時",1,0),IF($L898&gt;=基本工資設定!$B$2,1,0)),1,0)</f>
        <v>0</v>
      </c>
      <c r="U898" s="19">
        <f>IF(AND($Q898,OR(IF($G898="3.重度",1,0),IF($G898="4.極重度",1,0)),IF($K898="部分工時",1,0),IF(AND(基本工資設定!$B$2&gt;$L898,$L898&gt;=基本工資設定!$B$3),1,0)),1,0)</f>
        <v>0</v>
      </c>
      <c r="V898" s="19">
        <f>IF(AND($Q898,OR(IF($G898="3.重度",1,0),IF($G898="4.極重度",1,0)),IF($K898="部分工時",1,0),IF(基本工資設定!$B$3&gt;$L898,1,0)),1,0)</f>
        <v>0</v>
      </c>
      <c r="W898" s="19">
        <f>IF(AND($Q898,OR(IF($G898="1.輕度",1,0),IF($G898="2.中度",1,0)),IF($K898="全時",1,0),IF($L898&gt;=基本工資設定!$B$2,1,0)),1,0)</f>
        <v>0</v>
      </c>
      <c r="X898" s="19">
        <f>IF(AND($Q898,OR(IF($G898="1.輕度",1,0),IF($G898="2.中度",1,0)),IF($K898="全時",1,0),IF(基本工資設定!$B$2&gt;$L898,1,0)),1,0)</f>
        <v>0</v>
      </c>
      <c r="Y898" s="19">
        <f>IF(AND($Q898,OR(IF($G898="1.輕度",1,0),IF($G898="2.中度",1,0)),IF($K898="部分工時",1,0),IF($L898&gt;=基本工資設定!$B$2,1,0)),1,0)</f>
        <v>0</v>
      </c>
      <c r="Z898" s="19">
        <f>IF(AND($Q898,OR(IF($G898="1.輕度",1,0),IF($G898="2.中度",1,0)),IF($K898="部分工時",1,0),IF(AND(基本工資設定!$B$2&gt;$L898,$L898&gt;=基本工資設定!$B$3),1,0)),1,0)</f>
        <v>0</v>
      </c>
      <c r="AA898" s="19">
        <f>IF(AND($Q898,OR(IF($G898="1.輕度",1,0),IF($G898="2.中度",1,0)),IF($K898="部分工時",1,0),IF(基本工資設定!$B$3&gt;$L898,1,0)),1,0)</f>
        <v>0</v>
      </c>
    </row>
    <row r="899" spans="1:27" ht="14.25">
      <c r="A899" s="19">
        <f t="shared" si="11"/>
        <v>897</v>
      </c>
      <c r="B899" s="8"/>
      <c r="C899" s="8"/>
      <c r="D899" s="9"/>
      <c r="E899" s="8"/>
      <c r="F899" s="8"/>
      <c r="G899" s="8"/>
      <c r="H899" s="9"/>
      <c r="I899" s="9"/>
      <c r="J899" s="9"/>
      <c r="K899" s="8"/>
      <c r="L899" s="10"/>
      <c r="M899" s="19" t="b">
        <f t="shared" si="9"/>
        <v>0</v>
      </c>
      <c r="N899" s="19">
        <f>IF(AND($M899,IF($H899&lt;=DATE(身障定額檢核總表!$F$7,身障定額檢核總表!$F$8,1),1,0)),1,0)</f>
        <v>0</v>
      </c>
      <c r="O899" s="19">
        <f>IF(AND(ISBLANK($I899),$M899),1,IF($E899="1.公保",
IF($I899&gt;DATE(身障定額檢核總表!$F$7,身障定額檢核總表!$F$8,1),1,0),
IF($I899&gt;=DATE(身障定額檢核總表!$F$7,身障定額檢核總表!$F$8,1),1,0)))</f>
        <v>0</v>
      </c>
      <c r="P899" s="19">
        <f>IF(AND($M899,IF($J899&lt;=DATE(身障定額檢核總表!$F$7,身障定額檢核總表!$F$8,1),1,0)),1,0)</f>
        <v>0</v>
      </c>
      <c r="Q899" s="19">
        <f t="shared" si="10"/>
        <v>0</v>
      </c>
      <c r="R899" s="19">
        <f>IF(AND($Q899,OR(IF($G899="3.重度",1,0),IF($G899="4.極重度",1,0)),IF($K899="全時",1,0),IF($L899&gt;=基本工資設定!$B$2,1,0)),1,0)</f>
        <v>0</v>
      </c>
      <c r="S899" s="19">
        <f>IF(AND($Q899,OR(IF($G899="3.重度",1,0),IF($G899="4.極重度",1,0)),IF($K899="全時",1,0),IF(基本工資設定!$B$2&gt;$L899,1,0)),1,0)</f>
        <v>0</v>
      </c>
      <c r="T899" s="19">
        <f>IF(AND($Q899,OR(IF($G899="3.重度",1,0),IF($G899="4.極重度",1,0)),IF($K899="部分工時",1,0),IF($L899&gt;=基本工資設定!$B$2,1,0)),1,0)</f>
        <v>0</v>
      </c>
      <c r="U899" s="19">
        <f>IF(AND($Q899,OR(IF($G899="3.重度",1,0),IF($G899="4.極重度",1,0)),IF($K899="部分工時",1,0),IF(AND(基本工資設定!$B$2&gt;$L899,$L899&gt;=基本工資設定!$B$3),1,0)),1,0)</f>
        <v>0</v>
      </c>
      <c r="V899" s="19">
        <f>IF(AND($Q899,OR(IF($G899="3.重度",1,0),IF($G899="4.極重度",1,0)),IF($K899="部分工時",1,0),IF(基本工資設定!$B$3&gt;$L899,1,0)),1,0)</f>
        <v>0</v>
      </c>
      <c r="W899" s="19">
        <f>IF(AND($Q899,OR(IF($G899="1.輕度",1,0),IF($G899="2.中度",1,0)),IF($K899="全時",1,0),IF($L899&gt;=基本工資設定!$B$2,1,0)),1,0)</f>
        <v>0</v>
      </c>
      <c r="X899" s="19">
        <f>IF(AND($Q899,OR(IF($G899="1.輕度",1,0),IF($G899="2.中度",1,0)),IF($K899="全時",1,0),IF(基本工資設定!$B$2&gt;$L899,1,0)),1,0)</f>
        <v>0</v>
      </c>
      <c r="Y899" s="19">
        <f>IF(AND($Q899,OR(IF($G899="1.輕度",1,0),IF($G899="2.中度",1,0)),IF($K899="部分工時",1,0),IF($L899&gt;=基本工資設定!$B$2,1,0)),1,0)</f>
        <v>0</v>
      </c>
      <c r="Z899" s="19">
        <f>IF(AND($Q899,OR(IF($G899="1.輕度",1,0),IF($G899="2.中度",1,0)),IF($K899="部分工時",1,0),IF(AND(基本工資設定!$B$2&gt;$L899,$L899&gt;=基本工資設定!$B$3),1,0)),1,0)</f>
        <v>0</v>
      </c>
      <c r="AA899" s="19">
        <f>IF(AND($Q899,OR(IF($G899="1.輕度",1,0),IF($G899="2.中度",1,0)),IF($K899="部分工時",1,0),IF(基本工資設定!$B$3&gt;$L899,1,0)),1,0)</f>
        <v>0</v>
      </c>
    </row>
    <row r="900" spans="1:27" ht="14.25">
      <c r="A900" s="19">
        <f t="shared" si="11"/>
        <v>898</v>
      </c>
      <c r="B900" s="8"/>
      <c r="C900" s="8"/>
      <c r="D900" s="9"/>
      <c r="E900" s="8"/>
      <c r="F900" s="8"/>
      <c r="G900" s="8"/>
      <c r="H900" s="9"/>
      <c r="I900" s="9"/>
      <c r="J900" s="9"/>
      <c r="K900" s="8"/>
      <c r="L900" s="10"/>
      <c r="M900" s="19" t="b">
        <f t="shared" si="9"/>
        <v>0</v>
      </c>
      <c r="N900" s="19">
        <f>IF(AND($M900,IF($H900&lt;=DATE(身障定額檢核總表!$F$7,身障定額檢核總表!$F$8,1),1,0)),1,0)</f>
        <v>0</v>
      </c>
      <c r="O900" s="19">
        <f>IF(AND(ISBLANK($I900),$M900),1,IF($E900="1.公保",
IF($I900&gt;DATE(身障定額檢核總表!$F$7,身障定額檢核總表!$F$8,1),1,0),
IF($I900&gt;=DATE(身障定額檢核總表!$F$7,身障定額檢核總表!$F$8,1),1,0)))</f>
        <v>0</v>
      </c>
      <c r="P900" s="19">
        <f>IF(AND($M900,IF($J900&lt;=DATE(身障定額檢核總表!$F$7,身障定額檢核總表!$F$8,1),1,0)),1,0)</f>
        <v>0</v>
      </c>
      <c r="Q900" s="19">
        <f t="shared" si="10"/>
        <v>0</v>
      </c>
      <c r="R900" s="19">
        <f>IF(AND($Q900,OR(IF($G900="3.重度",1,0),IF($G900="4.極重度",1,0)),IF($K900="全時",1,0),IF($L900&gt;=基本工資設定!$B$2,1,0)),1,0)</f>
        <v>0</v>
      </c>
      <c r="S900" s="19">
        <f>IF(AND($Q900,OR(IF($G900="3.重度",1,0),IF($G900="4.極重度",1,0)),IF($K900="全時",1,0),IF(基本工資設定!$B$2&gt;$L900,1,0)),1,0)</f>
        <v>0</v>
      </c>
      <c r="T900" s="19">
        <f>IF(AND($Q900,OR(IF($G900="3.重度",1,0),IF($G900="4.極重度",1,0)),IF($K900="部分工時",1,0),IF($L900&gt;=基本工資設定!$B$2,1,0)),1,0)</f>
        <v>0</v>
      </c>
      <c r="U900" s="19">
        <f>IF(AND($Q900,OR(IF($G900="3.重度",1,0),IF($G900="4.極重度",1,0)),IF($K900="部分工時",1,0),IF(AND(基本工資設定!$B$2&gt;$L900,$L900&gt;=基本工資設定!$B$3),1,0)),1,0)</f>
        <v>0</v>
      </c>
      <c r="V900" s="19">
        <f>IF(AND($Q900,OR(IF($G900="3.重度",1,0),IF($G900="4.極重度",1,0)),IF($K900="部分工時",1,0),IF(基本工資設定!$B$3&gt;$L900,1,0)),1,0)</f>
        <v>0</v>
      </c>
      <c r="W900" s="19">
        <f>IF(AND($Q900,OR(IF($G900="1.輕度",1,0),IF($G900="2.中度",1,0)),IF($K900="全時",1,0),IF($L900&gt;=基本工資設定!$B$2,1,0)),1,0)</f>
        <v>0</v>
      </c>
      <c r="X900" s="19">
        <f>IF(AND($Q900,OR(IF($G900="1.輕度",1,0),IF($G900="2.中度",1,0)),IF($K900="全時",1,0),IF(基本工資設定!$B$2&gt;$L900,1,0)),1,0)</f>
        <v>0</v>
      </c>
      <c r="Y900" s="19">
        <f>IF(AND($Q900,OR(IF($G900="1.輕度",1,0),IF($G900="2.中度",1,0)),IF($K900="部分工時",1,0),IF($L900&gt;=基本工資設定!$B$2,1,0)),1,0)</f>
        <v>0</v>
      </c>
      <c r="Z900" s="19">
        <f>IF(AND($Q900,OR(IF($G900="1.輕度",1,0),IF($G900="2.中度",1,0)),IF($K900="部分工時",1,0),IF(AND(基本工資設定!$B$2&gt;$L900,$L900&gt;=基本工資設定!$B$3),1,0)),1,0)</f>
        <v>0</v>
      </c>
      <c r="AA900" s="19">
        <f>IF(AND($Q900,OR(IF($G900="1.輕度",1,0),IF($G900="2.中度",1,0)),IF($K900="部分工時",1,0),IF(基本工資設定!$B$3&gt;$L900,1,0)),1,0)</f>
        <v>0</v>
      </c>
    </row>
    <row r="901" spans="1:27" ht="14.25">
      <c r="A901" s="19">
        <f t="shared" si="11"/>
        <v>899</v>
      </c>
      <c r="B901" s="8"/>
      <c r="C901" s="8"/>
      <c r="D901" s="9"/>
      <c r="E901" s="8"/>
      <c r="F901" s="8"/>
      <c r="G901" s="8"/>
      <c r="H901" s="9"/>
      <c r="I901" s="9"/>
      <c r="J901" s="9"/>
      <c r="K901" s="8"/>
      <c r="L901" s="10"/>
      <c r="M901" s="19" t="b">
        <f t="shared" si="9"/>
        <v>0</v>
      </c>
      <c r="N901" s="19">
        <f>IF(AND($M901,IF($H901&lt;=DATE(身障定額檢核總表!$F$7,身障定額檢核總表!$F$8,1),1,0)),1,0)</f>
        <v>0</v>
      </c>
      <c r="O901" s="19">
        <f>IF(AND(ISBLANK($I901),$M901),1,IF($E901="1.公保",
IF($I901&gt;DATE(身障定額檢核總表!$F$7,身障定額檢核總表!$F$8,1),1,0),
IF($I901&gt;=DATE(身障定額檢核總表!$F$7,身障定額檢核總表!$F$8,1),1,0)))</f>
        <v>0</v>
      </c>
      <c r="P901" s="19">
        <f>IF(AND($M901,IF($J901&lt;=DATE(身障定額檢核總表!$F$7,身障定額檢核總表!$F$8,1),1,0)),1,0)</f>
        <v>0</v>
      </c>
      <c r="Q901" s="19">
        <f t="shared" si="10"/>
        <v>0</v>
      </c>
      <c r="R901" s="19">
        <f>IF(AND($Q901,OR(IF($G901="3.重度",1,0),IF($G901="4.極重度",1,0)),IF($K901="全時",1,0),IF($L901&gt;=基本工資設定!$B$2,1,0)),1,0)</f>
        <v>0</v>
      </c>
      <c r="S901" s="19">
        <f>IF(AND($Q901,OR(IF($G901="3.重度",1,0),IF($G901="4.極重度",1,0)),IF($K901="全時",1,0),IF(基本工資設定!$B$2&gt;$L901,1,0)),1,0)</f>
        <v>0</v>
      </c>
      <c r="T901" s="19">
        <f>IF(AND($Q901,OR(IF($G901="3.重度",1,0),IF($G901="4.極重度",1,0)),IF($K901="部分工時",1,0),IF($L901&gt;=基本工資設定!$B$2,1,0)),1,0)</f>
        <v>0</v>
      </c>
      <c r="U901" s="19">
        <f>IF(AND($Q901,OR(IF($G901="3.重度",1,0),IF($G901="4.極重度",1,0)),IF($K901="部分工時",1,0),IF(AND(基本工資設定!$B$2&gt;$L901,$L901&gt;=基本工資設定!$B$3),1,0)),1,0)</f>
        <v>0</v>
      </c>
      <c r="V901" s="19">
        <f>IF(AND($Q901,OR(IF($G901="3.重度",1,0),IF($G901="4.極重度",1,0)),IF($K901="部分工時",1,0),IF(基本工資設定!$B$3&gt;$L901,1,0)),1,0)</f>
        <v>0</v>
      </c>
      <c r="W901" s="19">
        <f>IF(AND($Q901,OR(IF($G901="1.輕度",1,0),IF($G901="2.中度",1,0)),IF($K901="全時",1,0),IF($L901&gt;=基本工資設定!$B$2,1,0)),1,0)</f>
        <v>0</v>
      </c>
      <c r="X901" s="19">
        <f>IF(AND($Q901,OR(IF($G901="1.輕度",1,0),IF($G901="2.中度",1,0)),IF($K901="全時",1,0),IF(基本工資設定!$B$2&gt;$L901,1,0)),1,0)</f>
        <v>0</v>
      </c>
      <c r="Y901" s="19">
        <f>IF(AND($Q901,OR(IF($G901="1.輕度",1,0),IF($G901="2.中度",1,0)),IF($K901="部分工時",1,0),IF($L901&gt;=基本工資設定!$B$2,1,0)),1,0)</f>
        <v>0</v>
      </c>
      <c r="Z901" s="19">
        <f>IF(AND($Q901,OR(IF($G901="1.輕度",1,0),IF($G901="2.中度",1,0)),IF($K901="部分工時",1,0),IF(AND(基本工資設定!$B$2&gt;$L901,$L901&gt;=基本工資設定!$B$3),1,0)),1,0)</f>
        <v>0</v>
      </c>
      <c r="AA901" s="19">
        <f>IF(AND($Q901,OR(IF($G901="1.輕度",1,0),IF($G901="2.中度",1,0)),IF($K901="部分工時",1,0),IF(基本工資設定!$B$3&gt;$L901,1,0)),1,0)</f>
        <v>0</v>
      </c>
    </row>
    <row r="902" spans="1:27" ht="14.25">
      <c r="A902" s="19">
        <f t="shared" si="11"/>
        <v>900</v>
      </c>
      <c r="B902" s="8"/>
      <c r="C902" s="8"/>
      <c r="D902" s="9"/>
      <c r="E902" s="8"/>
      <c r="F902" s="8"/>
      <c r="G902" s="8"/>
      <c r="H902" s="9"/>
      <c r="I902" s="9"/>
      <c r="J902" s="9"/>
      <c r="K902" s="8"/>
      <c r="L902" s="10"/>
      <c r="M902" s="19" t="b">
        <f t="shared" si="9"/>
        <v>0</v>
      </c>
      <c r="N902" s="19">
        <f>IF(AND($M902,IF($H902&lt;=DATE(身障定額檢核總表!$F$7,身障定額檢核總表!$F$8,1),1,0)),1,0)</f>
        <v>0</v>
      </c>
      <c r="O902" s="19">
        <f>IF(AND(ISBLANK($I902),$M902),1,IF($E902="1.公保",
IF($I902&gt;DATE(身障定額檢核總表!$F$7,身障定額檢核總表!$F$8,1),1,0),
IF($I902&gt;=DATE(身障定額檢核總表!$F$7,身障定額檢核總表!$F$8,1),1,0)))</f>
        <v>0</v>
      </c>
      <c r="P902" s="19">
        <f>IF(AND($M902,IF($J902&lt;=DATE(身障定額檢核總表!$F$7,身障定額檢核總表!$F$8,1),1,0)),1,0)</f>
        <v>0</v>
      </c>
      <c r="Q902" s="19">
        <f t="shared" si="10"/>
        <v>0</v>
      </c>
      <c r="R902" s="19">
        <f>IF(AND($Q902,OR(IF($G902="3.重度",1,0),IF($G902="4.極重度",1,0)),IF($K902="全時",1,0),IF($L902&gt;=基本工資設定!$B$2,1,0)),1,0)</f>
        <v>0</v>
      </c>
      <c r="S902" s="19">
        <f>IF(AND($Q902,OR(IF($G902="3.重度",1,0),IF($G902="4.極重度",1,0)),IF($K902="全時",1,0),IF(基本工資設定!$B$2&gt;$L902,1,0)),1,0)</f>
        <v>0</v>
      </c>
      <c r="T902" s="19">
        <f>IF(AND($Q902,OR(IF($G902="3.重度",1,0),IF($G902="4.極重度",1,0)),IF($K902="部分工時",1,0),IF($L902&gt;=基本工資設定!$B$2,1,0)),1,0)</f>
        <v>0</v>
      </c>
      <c r="U902" s="19">
        <f>IF(AND($Q902,OR(IF($G902="3.重度",1,0),IF($G902="4.極重度",1,0)),IF($K902="部分工時",1,0),IF(AND(基本工資設定!$B$2&gt;$L902,$L902&gt;=基本工資設定!$B$3),1,0)),1,0)</f>
        <v>0</v>
      </c>
      <c r="V902" s="19">
        <f>IF(AND($Q902,OR(IF($G902="3.重度",1,0),IF($G902="4.極重度",1,0)),IF($K902="部分工時",1,0),IF(基本工資設定!$B$3&gt;$L902,1,0)),1,0)</f>
        <v>0</v>
      </c>
      <c r="W902" s="19">
        <f>IF(AND($Q902,OR(IF($G902="1.輕度",1,0),IF($G902="2.中度",1,0)),IF($K902="全時",1,0),IF($L902&gt;=基本工資設定!$B$2,1,0)),1,0)</f>
        <v>0</v>
      </c>
      <c r="X902" s="19">
        <f>IF(AND($Q902,OR(IF($G902="1.輕度",1,0),IF($G902="2.中度",1,0)),IF($K902="全時",1,0),IF(基本工資設定!$B$2&gt;$L902,1,0)),1,0)</f>
        <v>0</v>
      </c>
      <c r="Y902" s="19">
        <f>IF(AND($Q902,OR(IF($G902="1.輕度",1,0),IF($G902="2.中度",1,0)),IF($K902="部分工時",1,0),IF($L902&gt;=基本工資設定!$B$2,1,0)),1,0)</f>
        <v>0</v>
      </c>
      <c r="Z902" s="19">
        <f>IF(AND($Q902,OR(IF($G902="1.輕度",1,0),IF($G902="2.中度",1,0)),IF($K902="部分工時",1,0),IF(AND(基本工資設定!$B$2&gt;$L902,$L902&gt;=基本工資設定!$B$3),1,0)),1,0)</f>
        <v>0</v>
      </c>
      <c r="AA902" s="19">
        <f>IF(AND($Q902,OR(IF($G902="1.輕度",1,0),IF($G902="2.中度",1,0)),IF($K902="部分工時",1,0),IF(基本工資設定!$B$3&gt;$L902,1,0)),1,0)</f>
        <v>0</v>
      </c>
    </row>
    <row r="903" spans="1:27" ht="14.25">
      <c r="A903" s="19">
        <f t="shared" si="11"/>
        <v>901</v>
      </c>
      <c r="B903" s="8"/>
      <c r="C903" s="8"/>
      <c r="D903" s="9"/>
      <c r="E903" s="8"/>
      <c r="F903" s="8"/>
      <c r="G903" s="8"/>
      <c r="H903" s="9"/>
      <c r="I903" s="9"/>
      <c r="J903" s="9"/>
      <c r="K903" s="8"/>
      <c r="L903" s="10"/>
      <c r="M903" s="19" t="b">
        <f t="shared" si="9"/>
        <v>0</v>
      </c>
      <c r="N903" s="19">
        <f>IF(AND($M903,IF($H903&lt;=DATE(身障定額檢核總表!$F$7,身障定額檢核總表!$F$8,1),1,0)),1,0)</f>
        <v>0</v>
      </c>
      <c r="O903" s="19">
        <f>IF(AND(ISBLANK($I903),$M903),1,IF($E903="1.公保",
IF($I903&gt;DATE(身障定額檢核總表!$F$7,身障定額檢核總表!$F$8,1),1,0),
IF($I903&gt;=DATE(身障定額檢核總表!$F$7,身障定額檢核總表!$F$8,1),1,0)))</f>
        <v>0</v>
      </c>
      <c r="P903" s="19">
        <f>IF(AND($M903,IF($J903&lt;=DATE(身障定額檢核總表!$F$7,身障定額檢核總表!$F$8,1),1,0)),1,0)</f>
        <v>0</v>
      </c>
      <c r="Q903" s="19">
        <f t="shared" si="10"/>
        <v>0</v>
      </c>
      <c r="R903" s="19">
        <f>IF(AND($Q903,OR(IF($G903="3.重度",1,0),IF($G903="4.極重度",1,0)),IF($K903="全時",1,0),IF($L903&gt;=基本工資設定!$B$2,1,0)),1,0)</f>
        <v>0</v>
      </c>
      <c r="S903" s="19">
        <f>IF(AND($Q903,OR(IF($G903="3.重度",1,0),IF($G903="4.極重度",1,0)),IF($K903="全時",1,0),IF(基本工資設定!$B$2&gt;$L903,1,0)),1,0)</f>
        <v>0</v>
      </c>
      <c r="T903" s="19">
        <f>IF(AND($Q903,OR(IF($G903="3.重度",1,0),IF($G903="4.極重度",1,0)),IF($K903="部分工時",1,0),IF($L903&gt;=基本工資設定!$B$2,1,0)),1,0)</f>
        <v>0</v>
      </c>
      <c r="U903" s="19">
        <f>IF(AND($Q903,OR(IF($G903="3.重度",1,0),IF($G903="4.極重度",1,0)),IF($K903="部分工時",1,0),IF(AND(基本工資設定!$B$2&gt;$L903,$L903&gt;=基本工資設定!$B$3),1,0)),1,0)</f>
        <v>0</v>
      </c>
      <c r="V903" s="19">
        <f>IF(AND($Q903,OR(IF($G903="3.重度",1,0),IF($G903="4.極重度",1,0)),IF($K903="部分工時",1,0),IF(基本工資設定!$B$3&gt;$L903,1,0)),1,0)</f>
        <v>0</v>
      </c>
      <c r="W903" s="19">
        <f>IF(AND($Q903,OR(IF($G903="1.輕度",1,0),IF($G903="2.中度",1,0)),IF($K903="全時",1,0),IF($L903&gt;=基本工資設定!$B$2,1,0)),1,0)</f>
        <v>0</v>
      </c>
      <c r="X903" s="19">
        <f>IF(AND($Q903,OR(IF($G903="1.輕度",1,0),IF($G903="2.中度",1,0)),IF($K903="全時",1,0),IF(基本工資設定!$B$2&gt;$L903,1,0)),1,0)</f>
        <v>0</v>
      </c>
      <c r="Y903" s="19">
        <f>IF(AND($Q903,OR(IF($G903="1.輕度",1,0),IF($G903="2.中度",1,0)),IF($K903="部分工時",1,0),IF($L903&gt;=基本工資設定!$B$2,1,0)),1,0)</f>
        <v>0</v>
      </c>
      <c r="Z903" s="19">
        <f>IF(AND($Q903,OR(IF($G903="1.輕度",1,0),IF($G903="2.中度",1,0)),IF($K903="部分工時",1,0),IF(AND(基本工資設定!$B$2&gt;$L903,$L903&gt;=基本工資設定!$B$3),1,0)),1,0)</f>
        <v>0</v>
      </c>
      <c r="AA903" s="19">
        <f>IF(AND($Q903,OR(IF($G903="1.輕度",1,0),IF($G903="2.中度",1,0)),IF($K903="部分工時",1,0),IF(基本工資設定!$B$3&gt;$L903,1,0)),1,0)</f>
        <v>0</v>
      </c>
    </row>
    <row r="904" spans="1:27" ht="14.25">
      <c r="A904" s="19">
        <f t="shared" si="11"/>
        <v>902</v>
      </c>
      <c r="B904" s="8"/>
      <c r="C904" s="8"/>
      <c r="D904" s="9"/>
      <c r="E904" s="8"/>
      <c r="F904" s="8"/>
      <c r="G904" s="8"/>
      <c r="H904" s="9"/>
      <c r="I904" s="9"/>
      <c r="J904" s="9"/>
      <c r="K904" s="8"/>
      <c r="L904" s="10"/>
      <c r="M904" s="19" t="b">
        <f t="shared" si="9"/>
        <v>0</v>
      </c>
      <c r="N904" s="19">
        <f>IF(AND($M904,IF($H904&lt;=DATE(身障定額檢核總表!$F$7,身障定額檢核總表!$F$8,1),1,0)),1,0)</f>
        <v>0</v>
      </c>
      <c r="O904" s="19">
        <f>IF(AND(ISBLANK($I904),$M904),1,IF($E904="1.公保",
IF($I904&gt;DATE(身障定額檢核總表!$F$7,身障定額檢核總表!$F$8,1),1,0),
IF($I904&gt;=DATE(身障定額檢核總表!$F$7,身障定額檢核總表!$F$8,1),1,0)))</f>
        <v>0</v>
      </c>
      <c r="P904" s="19">
        <f>IF(AND($M904,IF($J904&lt;=DATE(身障定額檢核總表!$F$7,身障定額檢核總表!$F$8,1),1,0)),1,0)</f>
        <v>0</v>
      </c>
      <c r="Q904" s="19">
        <f t="shared" si="10"/>
        <v>0</v>
      </c>
      <c r="R904" s="19">
        <f>IF(AND($Q904,OR(IF($G904="3.重度",1,0),IF($G904="4.極重度",1,0)),IF($K904="全時",1,0),IF($L904&gt;=基本工資設定!$B$2,1,0)),1,0)</f>
        <v>0</v>
      </c>
      <c r="S904" s="19">
        <f>IF(AND($Q904,OR(IF($G904="3.重度",1,0),IF($G904="4.極重度",1,0)),IF($K904="全時",1,0),IF(基本工資設定!$B$2&gt;$L904,1,0)),1,0)</f>
        <v>0</v>
      </c>
      <c r="T904" s="19">
        <f>IF(AND($Q904,OR(IF($G904="3.重度",1,0),IF($G904="4.極重度",1,0)),IF($K904="部分工時",1,0),IF($L904&gt;=基本工資設定!$B$2,1,0)),1,0)</f>
        <v>0</v>
      </c>
      <c r="U904" s="19">
        <f>IF(AND($Q904,OR(IF($G904="3.重度",1,0),IF($G904="4.極重度",1,0)),IF($K904="部分工時",1,0),IF(AND(基本工資設定!$B$2&gt;$L904,$L904&gt;=基本工資設定!$B$3),1,0)),1,0)</f>
        <v>0</v>
      </c>
      <c r="V904" s="19">
        <f>IF(AND($Q904,OR(IF($G904="3.重度",1,0),IF($G904="4.極重度",1,0)),IF($K904="部分工時",1,0),IF(基本工資設定!$B$3&gt;$L904,1,0)),1,0)</f>
        <v>0</v>
      </c>
      <c r="W904" s="19">
        <f>IF(AND($Q904,OR(IF($G904="1.輕度",1,0),IF($G904="2.中度",1,0)),IF($K904="全時",1,0),IF($L904&gt;=基本工資設定!$B$2,1,0)),1,0)</f>
        <v>0</v>
      </c>
      <c r="X904" s="19">
        <f>IF(AND($Q904,OR(IF($G904="1.輕度",1,0),IF($G904="2.中度",1,0)),IF($K904="全時",1,0),IF(基本工資設定!$B$2&gt;$L904,1,0)),1,0)</f>
        <v>0</v>
      </c>
      <c r="Y904" s="19">
        <f>IF(AND($Q904,OR(IF($G904="1.輕度",1,0),IF($G904="2.中度",1,0)),IF($K904="部分工時",1,0),IF($L904&gt;=基本工資設定!$B$2,1,0)),1,0)</f>
        <v>0</v>
      </c>
      <c r="Z904" s="19">
        <f>IF(AND($Q904,OR(IF($G904="1.輕度",1,0),IF($G904="2.中度",1,0)),IF($K904="部分工時",1,0),IF(AND(基本工資設定!$B$2&gt;$L904,$L904&gt;=基本工資設定!$B$3),1,0)),1,0)</f>
        <v>0</v>
      </c>
      <c r="AA904" s="19">
        <f>IF(AND($Q904,OR(IF($G904="1.輕度",1,0),IF($G904="2.中度",1,0)),IF($K904="部分工時",1,0),IF(基本工資設定!$B$3&gt;$L904,1,0)),1,0)</f>
        <v>0</v>
      </c>
    </row>
    <row r="905" spans="1:27" ht="14.25">
      <c r="A905" s="19">
        <f t="shared" si="11"/>
        <v>903</v>
      </c>
      <c r="B905" s="8"/>
      <c r="C905" s="8"/>
      <c r="D905" s="9"/>
      <c r="E905" s="8"/>
      <c r="F905" s="8"/>
      <c r="G905" s="8"/>
      <c r="H905" s="9"/>
      <c r="I905" s="9"/>
      <c r="J905" s="9"/>
      <c r="K905" s="8"/>
      <c r="L905" s="10"/>
      <c r="M905" s="19" t="b">
        <f t="shared" si="9"/>
        <v>0</v>
      </c>
      <c r="N905" s="19">
        <f>IF(AND($M905,IF($H905&lt;=DATE(身障定額檢核總表!$F$7,身障定額檢核總表!$F$8,1),1,0)),1,0)</f>
        <v>0</v>
      </c>
      <c r="O905" s="19">
        <f>IF(AND(ISBLANK($I905),$M905),1,IF($E905="1.公保",
IF($I905&gt;DATE(身障定額檢核總表!$F$7,身障定額檢核總表!$F$8,1),1,0),
IF($I905&gt;=DATE(身障定額檢核總表!$F$7,身障定額檢核總表!$F$8,1),1,0)))</f>
        <v>0</v>
      </c>
      <c r="P905" s="19">
        <f>IF(AND($M905,IF($J905&lt;=DATE(身障定額檢核總表!$F$7,身障定額檢核總表!$F$8,1),1,0)),1,0)</f>
        <v>0</v>
      </c>
      <c r="Q905" s="19">
        <f t="shared" si="10"/>
        <v>0</v>
      </c>
      <c r="R905" s="19">
        <f>IF(AND($Q905,OR(IF($G905="3.重度",1,0),IF($G905="4.極重度",1,0)),IF($K905="全時",1,0),IF($L905&gt;=基本工資設定!$B$2,1,0)),1,0)</f>
        <v>0</v>
      </c>
      <c r="S905" s="19">
        <f>IF(AND($Q905,OR(IF($G905="3.重度",1,0),IF($G905="4.極重度",1,0)),IF($K905="全時",1,0),IF(基本工資設定!$B$2&gt;$L905,1,0)),1,0)</f>
        <v>0</v>
      </c>
      <c r="T905" s="19">
        <f>IF(AND($Q905,OR(IF($G905="3.重度",1,0),IF($G905="4.極重度",1,0)),IF($K905="部分工時",1,0),IF($L905&gt;=基本工資設定!$B$2,1,0)),1,0)</f>
        <v>0</v>
      </c>
      <c r="U905" s="19">
        <f>IF(AND($Q905,OR(IF($G905="3.重度",1,0),IF($G905="4.極重度",1,0)),IF($K905="部分工時",1,0),IF(AND(基本工資設定!$B$2&gt;$L905,$L905&gt;=基本工資設定!$B$3),1,0)),1,0)</f>
        <v>0</v>
      </c>
      <c r="V905" s="19">
        <f>IF(AND($Q905,OR(IF($G905="3.重度",1,0),IF($G905="4.極重度",1,0)),IF($K905="部分工時",1,0),IF(基本工資設定!$B$3&gt;$L905,1,0)),1,0)</f>
        <v>0</v>
      </c>
      <c r="W905" s="19">
        <f>IF(AND($Q905,OR(IF($G905="1.輕度",1,0),IF($G905="2.中度",1,0)),IF($K905="全時",1,0),IF($L905&gt;=基本工資設定!$B$2,1,0)),1,0)</f>
        <v>0</v>
      </c>
      <c r="X905" s="19">
        <f>IF(AND($Q905,OR(IF($G905="1.輕度",1,0),IF($G905="2.中度",1,0)),IF($K905="全時",1,0),IF(基本工資設定!$B$2&gt;$L905,1,0)),1,0)</f>
        <v>0</v>
      </c>
      <c r="Y905" s="19">
        <f>IF(AND($Q905,OR(IF($G905="1.輕度",1,0),IF($G905="2.中度",1,0)),IF($K905="部分工時",1,0),IF($L905&gt;=基本工資設定!$B$2,1,0)),1,0)</f>
        <v>0</v>
      </c>
      <c r="Z905" s="19">
        <f>IF(AND($Q905,OR(IF($G905="1.輕度",1,0),IF($G905="2.中度",1,0)),IF($K905="部分工時",1,0),IF(AND(基本工資設定!$B$2&gt;$L905,$L905&gt;=基本工資設定!$B$3),1,0)),1,0)</f>
        <v>0</v>
      </c>
      <c r="AA905" s="19">
        <f>IF(AND($Q905,OR(IF($G905="1.輕度",1,0),IF($G905="2.中度",1,0)),IF($K905="部分工時",1,0),IF(基本工資設定!$B$3&gt;$L905,1,0)),1,0)</f>
        <v>0</v>
      </c>
    </row>
    <row r="906" spans="1:27" ht="14.25">
      <c r="A906" s="19">
        <f t="shared" si="11"/>
        <v>904</v>
      </c>
      <c r="B906" s="8"/>
      <c r="C906" s="8"/>
      <c r="D906" s="9"/>
      <c r="E906" s="8"/>
      <c r="F906" s="8"/>
      <c r="G906" s="8"/>
      <c r="H906" s="9"/>
      <c r="I906" s="9"/>
      <c r="J906" s="9"/>
      <c r="K906" s="8"/>
      <c r="L906" s="10"/>
      <c r="M906" s="19" t="b">
        <f t="shared" si="9"/>
        <v>0</v>
      </c>
      <c r="N906" s="19">
        <f>IF(AND($M906,IF($H906&lt;=DATE(身障定額檢核總表!$F$7,身障定額檢核總表!$F$8,1),1,0)),1,0)</f>
        <v>0</v>
      </c>
      <c r="O906" s="19">
        <f>IF(AND(ISBLANK($I906),$M906),1,IF($E906="1.公保",
IF($I906&gt;DATE(身障定額檢核總表!$F$7,身障定額檢核總表!$F$8,1),1,0),
IF($I906&gt;=DATE(身障定額檢核總表!$F$7,身障定額檢核總表!$F$8,1),1,0)))</f>
        <v>0</v>
      </c>
      <c r="P906" s="19">
        <f>IF(AND($M906,IF($J906&lt;=DATE(身障定額檢核總表!$F$7,身障定額檢核總表!$F$8,1),1,0)),1,0)</f>
        <v>0</v>
      </c>
      <c r="Q906" s="19">
        <f t="shared" si="10"/>
        <v>0</v>
      </c>
      <c r="R906" s="19">
        <f>IF(AND($Q906,OR(IF($G906="3.重度",1,0),IF($G906="4.極重度",1,0)),IF($K906="全時",1,0),IF($L906&gt;=基本工資設定!$B$2,1,0)),1,0)</f>
        <v>0</v>
      </c>
      <c r="S906" s="19">
        <f>IF(AND($Q906,OR(IF($G906="3.重度",1,0),IF($G906="4.極重度",1,0)),IF($K906="全時",1,0),IF(基本工資設定!$B$2&gt;$L906,1,0)),1,0)</f>
        <v>0</v>
      </c>
      <c r="T906" s="19">
        <f>IF(AND($Q906,OR(IF($G906="3.重度",1,0),IF($G906="4.極重度",1,0)),IF($K906="部分工時",1,0),IF($L906&gt;=基本工資設定!$B$2,1,0)),1,0)</f>
        <v>0</v>
      </c>
      <c r="U906" s="19">
        <f>IF(AND($Q906,OR(IF($G906="3.重度",1,0),IF($G906="4.極重度",1,0)),IF($K906="部分工時",1,0),IF(AND(基本工資設定!$B$2&gt;$L906,$L906&gt;=基本工資設定!$B$3),1,0)),1,0)</f>
        <v>0</v>
      </c>
      <c r="V906" s="19">
        <f>IF(AND($Q906,OR(IF($G906="3.重度",1,0),IF($G906="4.極重度",1,0)),IF($K906="部分工時",1,0),IF(基本工資設定!$B$3&gt;$L906,1,0)),1,0)</f>
        <v>0</v>
      </c>
      <c r="W906" s="19">
        <f>IF(AND($Q906,OR(IF($G906="1.輕度",1,0),IF($G906="2.中度",1,0)),IF($K906="全時",1,0),IF($L906&gt;=基本工資設定!$B$2,1,0)),1,0)</f>
        <v>0</v>
      </c>
      <c r="X906" s="19">
        <f>IF(AND($Q906,OR(IF($G906="1.輕度",1,0),IF($G906="2.中度",1,0)),IF($K906="全時",1,0),IF(基本工資設定!$B$2&gt;$L906,1,0)),1,0)</f>
        <v>0</v>
      </c>
      <c r="Y906" s="19">
        <f>IF(AND($Q906,OR(IF($G906="1.輕度",1,0),IF($G906="2.中度",1,0)),IF($K906="部分工時",1,0),IF($L906&gt;=基本工資設定!$B$2,1,0)),1,0)</f>
        <v>0</v>
      </c>
      <c r="Z906" s="19">
        <f>IF(AND($Q906,OR(IF($G906="1.輕度",1,0),IF($G906="2.中度",1,0)),IF($K906="部分工時",1,0),IF(AND(基本工資設定!$B$2&gt;$L906,$L906&gt;=基本工資設定!$B$3),1,0)),1,0)</f>
        <v>0</v>
      </c>
      <c r="AA906" s="19">
        <f>IF(AND($Q906,OR(IF($G906="1.輕度",1,0),IF($G906="2.中度",1,0)),IF($K906="部分工時",1,0),IF(基本工資設定!$B$3&gt;$L906,1,0)),1,0)</f>
        <v>0</v>
      </c>
    </row>
    <row r="907" spans="1:27" ht="14.25">
      <c r="A907" s="19">
        <f t="shared" si="11"/>
        <v>905</v>
      </c>
      <c r="B907" s="8"/>
      <c r="C907" s="8"/>
      <c r="D907" s="9"/>
      <c r="E907" s="8"/>
      <c r="F907" s="8"/>
      <c r="G907" s="8"/>
      <c r="H907" s="9"/>
      <c r="I907" s="9"/>
      <c r="J907" s="9"/>
      <c r="K907" s="8"/>
      <c r="L907" s="10"/>
      <c r="M907" s="19" t="b">
        <f t="shared" si="9"/>
        <v>0</v>
      </c>
      <c r="N907" s="19">
        <f>IF(AND($M907,IF($H907&lt;=DATE(身障定額檢核總表!$F$7,身障定額檢核總表!$F$8,1),1,0)),1,0)</f>
        <v>0</v>
      </c>
      <c r="O907" s="19">
        <f>IF(AND(ISBLANK($I907),$M907),1,IF($E907="1.公保",
IF($I907&gt;DATE(身障定額檢核總表!$F$7,身障定額檢核總表!$F$8,1),1,0),
IF($I907&gt;=DATE(身障定額檢核總表!$F$7,身障定額檢核總表!$F$8,1),1,0)))</f>
        <v>0</v>
      </c>
      <c r="P907" s="19">
        <f>IF(AND($M907,IF($J907&lt;=DATE(身障定額檢核總表!$F$7,身障定額檢核總表!$F$8,1),1,0)),1,0)</f>
        <v>0</v>
      </c>
      <c r="Q907" s="19">
        <f t="shared" si="10"/>
        <v>0</v>
      </c>
      <c r="R907" s="19">
        <f>IF(AND($Q907,OR(IF($G907="3.重度",1,0),IF($G907="4.極重度",1,0)),IF($K907="全時",1,0),IF($L907&gt;=基本工資設定!$B$2,1,0)),1,0)</f>
        <v>0</v>
      </c>
      <c r="S907" s="19">
        <f>IF(AND($Q907,OR(IF($G907="3.重度",1,0),IF($G907="4.極重度",1,0)),IF($K907="全時",1,0),IF(基本工資設定!$B$2&gt;$L907,1,0)),1,0)</f>
        <v>0</v>
      </c>
      <c r="T907" s="19">
        <f>IF(AND($Q907,OR(IF($G907="3.重度",1,0),IF($G907="4.極重度",1,0)),IF($K907="部分工時",1,0),IF($L907&gt;=基本工資設定!$B$2,1,0)),1,0)</f>
        <v>0</v>
      </c>
      <c r="U907" s="19">
        <f>IF(AND($Q907,OR(IF($G907="3.重度",1,0),IF($G907="4.極重度",1,0)),IF($K907="部分工時",1,0),IF(AND(基本工資設定!$B$2&gt;$L907,$L907&gt;=基本工資設定!$B$3),1,0)),1,0)</f>
        <v>0</v>
      </c>
      <c r="V907" s="19">
        <f>IF(AND($Q907,OR(IF($G907="3.重度",1,0),IF($G907="4.極重度",1,0)),IF($K907="部分工時",1,0),IF(基本工資設定!$B$3&gt;$L907,1,0)),1,0)</f>
        <v>0</v>
      </c>
      <c r="W907" s="19">
        <f>IF(AND($Q907,OR(IF($G907="1.輕度",1,0),IF($G907="2.中度",1,0)),IF($K907="全時",1,0),IF($L907&gt;=基本工資設定!$B$2,1,0)),1,0)</f>
        <v>0</v>
      </c>
      <c r="X907" s="19">
        <f>IF(AND($Q907,OR(IF($G907="1.輕度",1,0),IF($G907="2.中度",1,0)),IF($K907="全時",1,0),IF(基本工資設定!$B$2&gt;$L907,1,0)),1,0)</f>
        <v>0</v>
      </c>
      <c r="Y907" s="19">
        <f>IF(AND($Q907,OR(IF($G907="1.輕度",1,0),IF($G907="2.中度",1,0)),IF($K907="部分工時",1,0),IF($L907&gt;=基本工資設定!$B$2,1,0)),1,0)</f>
        <v>0</v>
      </c>
      <c r="Z907" s="19">
        <f>IF(AND($Q907,OR(IF($G907="1.輕度",1,0),IF($G907="2.中度",1,0)),IF($K907="部分工時",1,0),IF(AND(基本工資設定!$B$2&gt;$L907,$L907&gt;=基本工資設定!$B$3),1,0)),1,0)</f>
        <v>0</v>
      </c>
      <c r="AA907" s="19">
        <f>IF(AND($Q907,OR(IF($G907="1.輕度",1,0),IF($G907="2.中度",1,0)),IF($K907="部分工時",1,0),IF(基本工資設定!$B$3&gt;$L907,1,0)),1,0)</f>
        <v>0</v>
      </c>
    </row>
    <row r="908" spans="1:27" ht="14.25">
      <c r="A908" s="19">
        <f t="shared" si="11"/>
        <v>906</v>
      </c>
      <c r="B908" s="8"/>
      <c r="C908" s="8"/>
      <c r="D908" s="9"/>
      <c r="E908" s="8"/>
      <c r="F908" s="8"/>
      <c r="G908" s="8"/>
      <c r="H908" s="9"/>
      <c r="I908" s="9"/>
      <c r="J908" s="9"/>
      <c r="K908" s="8"/>
      <c r="L908" s="10"/>
      <c r="M908" s="19" t="b">
        <f t="shared" si="9"/>
        <v>0</v>
      </c>
      <c r="N908" s="19">
        <f>IF(AND($M908,IF($H908&lt;=DATE(身障定額檢核總表!$F$7,身障定額檢核總表!$F$8,1),1,0)),1,0)</f>
        <v>0</v>
      </c>
      <c r="O908" s="19">
        <f>IF(AND(ISBLANK($I908),$M908),1,IF($E908="1.公保",
IF($I908&gt;DATE(身障定額檢核總表!$F$7,身障定額檢核總表!$F$8,1),1,0),
IF($I908&gt;=DATE(身障定額檢核總表!$F$7,身障定額檢核總表!$F$8,1),1,0)))</f>
        <v>0</v>
      </c>
      <c r="P908" s="19">
        <f>IF(AND($M908,IF($J908&lt;=DATE(身障定額檢核總表!$F$7,身障定額檢核總表!$F$8,1),1,0)),1,0)</f>
        <v>0</v>
      </c>
      <c r="Q908" s="19">
        <f t="shared" si="10"/>
        <v>0</v>
      </c>
      <c r="R908" s="19">
        <f>IF(AND($Q908,OR(IF($G908="3.重度",1,0),IF($G908="4.極重度",1,0)),IF($K908="全時",1,0),IF($L908&gt;=基本工資設定!$B$2,1,0)),1,0)</f>
        <v>0</v>
      </c>
      <c r="S908" s="19">
        <f>IF(AND($Q908,OR(IF($G908="3.重度",1,0),IF($G908="4.極重度",1,0)),IF($K908="全時",1,0),IF(基本工資設定!$B$2&gt;$L908,1,0)),1,0)</f>
        <v>0</v>
      </c>
      <c r="T908" s="19">
        <f>IF(AND($Q908,OR(IF($G908="3.重度",1,0),IF($G908="4.極重度",1,0)),IF($K908="部分工時",1,0),IF($L908&gt;=基本工資設定!$B$2,1,0)),1,0)</f>
        <v>0</v>
      </c>
      <c r="U908" s="19">
        <f>IF(AND($Q908,OR(IF($G908="3.重度",1,0),IF($G908="4.極重度",1,0)),IF($K908="部分工時",1,0),IF(AND(基本工資設定!$B$2&gt;$L908,$L908&gt;=基本工資設定!$B$3),1,0)),1,0)</f>
        <v>0</v>
      </c>
      <c r="V908" s="19">
        <f>IF(AND($Q908,OR(IF($G908="3.重度",1,0),IF($G908="4.極重度",1,0)),IF($K908="部分工時",1,0),IF(基本工資設定!$B$3&gt;$L908,1,0)),1,0)</f>
        <v>0</v>
      </c>
      <c r="W908" s="19">
        <f>IF(AND($Q908,OR(IF($G908="1.輕度",1,0),IF($G908="2.中度",1,0)),IF($K908="全時",1,0),IF($L908&gt;=基本工資設定!$B$2,1,0)),1,0)</f>
        <v>0</v>
      </c>
      <c r="X908" s="19">
        <f>IF(AND($Q908,OR(IF($G908="1.輕度",1,0),IF($G908="2.中度",1,0)),IF($K908="全時",1,0),IF(基本工資設定!$B$2&gt;$L908,1,0)),1,0)</f>
        <v>0</v>
      </c>
      <c r="Y908" s="19">
        <f>IF(AND($Q908,OR(IF($G908="1.輕度",1,0),IF($G908="2.中度",1,0)),IF($K908="部分工時",1,0),IF($L908&gt;=基本工資設定!$B$2,1,0)),1,0)</f>
        <v>0</v>
      </c>
      <c r="Z908" s="19">
        <f>IF(AND($Q908,OR(IF($G908="1.輕度",1,0),IF($G908="2.中度",1,0)),IF($K908="部分工時",1,0),IF(AND(基本工資設定!$B$2&gt;$L908,$L908&gt;=基本工資設定!$B$3),1,0)),1,0)</f>
        <v>0</v>
      </c>
      <c r="AA908" s="19">
        <f>IF(AND($Q908,OR(IF($G908="1.輕度",1,0),IF($G908="2.中度",1,0)),IF($K908="部分工時",1,0),IF(基本工資設定!$B$3&gt;$L908,1,0)),1,0)</f>
        <v>0</v>
      </c>
    </row>
    <row r="909" spans="1:27" ht="14.25">
      <c r="A909" s="19">
        <f t="shared" si="11"/>
        <v>907</v>
      </c>
      <c r="B909" s="8"/>
      <c r="C909" s="8"/>
      <c r="D909" s="9"/>
      <c r="E909" s="8"/>
      <c r="F909" s="8"/>
      <c r="G909" s="8"/>
      <c r="H909" s="9"/>
      <c r="I909" s="9"/>
      <c r="J909" s="9"/>
      <c r="K909" s="8"/>
      <c r="L909" s="10"/>
      <c r="M909" s="19" t="b">
        <f t="shared" si="9"/>
        <v>0</v>
      </c>
      <c r="N909" s="19">
        <f>IF(AND($M909,IF($H909&lt;=DATE(身障定額檢核總表!$F$7,身障定額檢核總表!$F$8,1),1,0)),1,0)</f>
        <v>0</v>
      </c>
      <c r="O909" s="19">
        <f>IF(AND(ISBLANK($I909),$M909),1,IF($E909="1.公保",
IF($I909&gt;DATE(身障定額檢核總表!$F$7,身障定額檢核總表!$F$8,1),1,0),
IF($I909&gt;=DATE(身障定額檢核總表!$F$7,身障定額檢核總表!$F$8,1),1,0)))</f>
        <v>0</v>
      </c>
      <c r="P909" s="19">
        <f>IF(AND($M909,IF($J909&lt;=DATE(身障定額檢核總表!$F$7,身障定額檢核總表!$F$8,1),1,0)),1,0)</f>
        <v>0</v>
      </c>
      <c r="Q909" s="19">
        <f t="shared" si="10"/>
        <v>0</v>
      </c>
      <c r="R909" s="19">
        <f>IF(AND($Q909,OR(IF($G909="3.重度",1,0),IF($G909="4.極重度",1,0)),IF($K909="全時",1,0),IF($L909&gt;=基本工資設定!$B$2,1,0)),1,0)</f>
        <v>0</v>
      </c>
      <c r="S909" s="19">
        <f>IF(AND($Q909,OR(IF($G909="3.重度",1,0),IF($G909="4.極重度",1,0)),IF($K909="全時",1,0),IF(基本工資設定!$B$2&gt;$L909,1,0)),1,0)</f>
        <v>0</v>
      </c>
      <c r="T909" s="19">
        <f>IF(AND($Q909,OR(IF($G909="3.重度",1,0),IF($G909="4.極重度",1,0)),IF($K909="部分工時",1,0),IF($L909&gt;=基本工資設定!$B$2,1,0)),1,0)</f>
        <v>0</v>
      </c>
      <c r="U909" s="19">
        <f>IF(AND($Q909,OR(IF($G909="3.重度",1,0),IF($G909="4.極重度",1,0)),IF($K909="部分工時",1,0),IF(AND(基本工資設定!$B$2&gt;$L909,$L909&gt;=基本工資設定!$B$3),1,0)),1,0)</f>
        <v>0</v>
      </c>
      <c r="V909" s="19">
        <f>IF(AND($Q909,OR(IF($G909="3.重度",1,0),IF($G909="4.極重度",1,0)),IF($K909="部分工時",1,0),IF(基本工資設定!$B$3&gt;$L909,1,0)),1,0)</f>
        <v>0</v>
      </c>
      <c r="W909" s="19">
        <f>IF(AND($Q909,OR(IF($G909="1.輕度",1,0),IF($G909="2.中度",1,0)),IF($K909="全時",1,0),IF($L909&gt;=基本工資設定!$B$2,1,0)),1,0)</f>
        <v>0</v>
      </c>
      <c r="X909" s="19">
        <f>IF(AND($Q909,OR(IF($G909="1.輕度",1,0),IF($G909="2.中度",1,0)),IF($K909="全時",1,0),IF(基本工資設定!$B$2&gt;$L909,1,0)),1,0)</f>
        <v>0</v>
      </c>
      <c r="Y909" s="19">
        <f>IF(AND($Q909,OR(IF($G909="1.輕度",1,0),IF($G909="2.中度",1,0)),IF($K909="部分工時",1,0),IF($L909&gt;=基本工資設定!$B$2,1,0)),1,0)</f>
        <v>0</v>
      </c>
      <c r="Z909" s="19">
        <f>IF(AND($Q909,OR(IF($G909="1.輕度",1,0),IF($G909="2.中度",1,0)),IF($K909="部分工時",1,0),IF(AND(基本工資設定!$B$2&gt;$L909,$L909&gt;=基本工資設定!$B$3),1,0)),1,0)</f>
        <v>0</v>
      </c>
      <c r="AA909" s="19">
        <f>IF(AND($Q909,OR(IF($G909="1.輕度",1,0),IF($G909="2.中度",1,0)),IF($K909="部分工時",1,0),IF(基本工資設定!$B$3&gt;$L909,1,0)),1,0)</f>
        <v>0</v>
      </c>
    </row>
    <row r="910" spans="1:27" ht="14.25">
      <c r="A910" s="19">
        <f t="shared" si="11"/>
        <v>908</v>
      </c>
      <c r="B910" s="8"/>
      <c r="C910" s="8"/>
      <c r="D910" s="9"/>
      <c r="E910" s="8"/>
      <c r="F910" s="8"/>
      <c r="G910" s="8"/>
      <c r="H910" s="9"/>
      <c r="I910" s="9"/>
      <c r="J910" s="9"/>
      <c r="K910" s="8"/>
      <c r="L910" s="10"/>
      <c r="M910" s="19" t="b">
        <f t="shared" si="9"/>
        <v>0</v>
      </c>
      <c r="N910" s="19">
        <f>IF(AND($M910,IF($H910&lt;=DATE(身障定額檢核總表!$F$7,身障定額檢核總表!$F$8,1),1,0)),1,0)</f>
        <v>0</v>
      </c>
      <c r="O910" s="19">
        <f>IF(AND(ISBLANK($I910),$M910),1,IF($E910="1.公保",
IF($I910&gt;DATE(身障定額檢核總表!$F$7,身障定額檢核總表!$F$8,1),1,0),
IF($I910&gt;=DATE(身障定額檢核總表!$F$7,身障定額檢核總表!$F$8,1),1,0)))</f>
        <v>0</v>
      </c>
      <c r="P910" s="19">
        <f>IF(AND($M910,IF($J910&lt;=DATE(身障定額檢核總表!$F$7,身障定額檢核總表!$F$8,1),1,0)),1,0)</f>
        <v>0</v>
      </c>
      <c r="Q910" s="19">
        <f t="shared" si="10"/>
        <v>0</v>
      </c>
      <c r="R910" s="19">
        <f>IF(AND($Q910,OR(IF($G910="3.重度",1,0),IF($G910="4.極重度",1,0)),IF($K910="全時",1,0),IF($L910&gt;=基本工資設定!$B$2,1,0)),1,0)</f>
        <v>0</v>
      </c>
      <c r="S910" s="19">
        <f>IF(AND($Q910,OR(IF($G910="3.重度",1,0),IF($G910="4.極重度",1,0)),IF($K910="全時",1,0),IF(基本工資設定!$B$2&gt;$L910,1,0)),1,0)</f>
        <v>0</v>
      </c>
      <c r="T910" s="19">
        <f>IF(AND($Q910,OR(IF($G910="3.重度",1,0),IF($G910="4.極重度",1,0)),IF($K910="部分工時",1,0),IF($L910&gt;=基本工資設定!$B$2,1,0)),1,0)</f>
        <v>0</v>
      </c>
      <c r="U910" s="19">
        <f>IF(AND($Q910,OR(IF($G910="3.重度",1,0),IF($G910="4.極重度",1,0)),IF($K910="部分工時",1,0),IF(AND(基本工資設定!$B$2&gt;$L910,$L910&gt;=基本工資設定!$B$3),1,0)),1,0)</f>
        <v>0</v>
      </c>
      <c r="V910" s="19">
        <f>IF(AND($Q910,OR(IF($G910="3.重度",1,0),IF($G910="4.極重度",1,0)),IF($K910="部分工時",1,0),IF(基本工資設定!$B$3&gt;$L910,1,0)),1,0)</f>
        <v>0</v>
      </c>
      <c r="W910" s="19">
        <f>IF(AND($Q910,OR(IF($G910="1.輕度",1,0),IF($G910="2.中度",1,0)),IF($K910="全時",1,0),IF($L910&gt;=基本工資設定!$B$2,1,0)),1,0)</f>
        <v>0</v>
      </c>
      <c r="X910" s="19">
        <f>IF(AND($Q910,OR(IF($G910="1.輕度",1,0),IF($G910="2.中度",1,0)),IF($K910="全時",1,0),IF(基本工資設定!$B$2&gt;$L910,1,0)),1,0)</f>
        <v>0</v>
      </c>
      <c r="Y910" s="19">
        <f>IF(AND($Q910,OR(IF($G910="1.輕度",1,0),IF($G910="2.中度",1,0)),IF($K910="部分工時",1,0),IF($L910&gt;=基本工資設定!$B$2,1,0)),1,0)</f>
        <v>0</v>
      </c>
      <c r="Z910" s="19">
        <f>IF(AND($Q910,OR(IF($G910="1.輕度",1,0),IF($G910="2.中度",1,0)),IF($K910="部分工時",1,0),IF(AND(基本工資設定!$B$2&gt;$L910,$L910&gt;=基本工資設定!$B$3),1,0)),1,0)</f>
        <v>0</v>
      </c>
      <c r="AA910" s="19">
        <f>IF(AND($Q910,OR(IF($G910="1.輕度",1,0),IF($G910="2.中度",1,0)),IF($K910="部分工時",1,0),IF(基本工資設定!$B$3&gt;$L910,1,0)),1,0)</f>
        <v>0</v>
      </c>
    </row>
    <row r="911" spans="1:27" ht="14.25">
      <c r="A911" s="19">
        <f t="shared" si="11"/>
        <v>909</v>
      </c>
      <c r="B911" s="8"/>
      <c r="C911" s="8"/>
      <c r="D911" s="9"/>
      <c r="E911" s="8"/>
      <c r="F911" s="8"/>
      <c r="G911" s="8"/>
      <c r="H911" s="9"/>
      <c r="I911" s="9"/>
      <c r="J911" s="9"/>
      <c r="K911" s="8"/>
      <c r="L911" s="10"/>
      <c r="M911" s="19" t="b">
        <f t="shared" si="9"/>
        <v>0</v>
      </c>
      <c r="N911" s="19">
        <f>IF(AND($M911,IF($H911&lt;=DATE(身障定額檢核總表!$F$7,身障定額檢核總表!$F$8,1),1,0)),1,0)</f>
        <v>0</v>
      </c>
      <c r="O911" s="19">
        <f>IF(AND(ISBLANK($I911),$M911),1,IF($E911="1.公保",
IF($I911&gt;DATE(身障定額檢核總表!$F$7,身障定額檢核總表!$F$8,1),1,0),
IF($I911&gt;=DATE(身障定額檢核總表!$F$7,身障定額檢核總表!$F$8,1),1,0)))</f>
        <v>0</v>
      </c>
      <c r="P911" s="19">
        <f>IF(AND($M911,IF($J911&lt;=DATE(身障定額檢核總表!$F$7,身障定額檢核總表!$F$8,1),1,0)),1,0)</f>
        <v>0</v>
      </c>
      <c r="Q911" s="19">
        <f t="shared" si="10"/>
        <v>0</v>
      </c>
      <c r="R911" s="19">
        <f>IF(AND($Q911,OR(IF($G911="3.重度",1,0),IF($G911="4.極重度",1,0)),IF($K911="全時",1,0),IF($L911&gt;=基本工資設定!$B$2,1,0)),1,0)</f>
        <v>0</v>
      </c>
      <c r="S911" s="19">
        <f>IF(AND($Q911,OR(IF($G911="3.重度",1,0),IF($G911="4.極重度",1,0)),IF($K911="全時",1,0),IF(基本工資設定!$B$2&gt;$L911,1,0)),1,0)</f>
        <v>0</v>
      </c>
      <c r="T911" s="19">
        <f>IF(AND($Q911,OR(IF($G911="3.重度",1,0),IF($G911="4.極重度",1,0)),IF($K911="部分工時",1,0),IF($L911&gt;=基本工資設定!$B$2,1,0)),1,0)</f>
        <v>0</v>
      </c>
      <c r="U911" s="19">
        <f>IF(AND($Q911,OR(IF($G911="3.重度",1,0),IF($G911="4.極重度",1,0)),IF($K911="部分工時",1,0),IF(AND(基本工資設定!$B$2&gt;$L911,$L911&gt;=基本工資設定!$B$3),1,0)),1,0)</f>
        <v>0</v>
      </c>
      <c r="V911" s="19">
        <f>IF(AND($Q911,OR(IF($G911="3.重度",1,0),IF($G911="4.極重度",1,0)),IF($K911="部分工時",1,0),IF(基本工資設定!$B$3&gt;$L911,1,0)),1,0)</f>
        <v>0</v>
      </c>
      <c r="W911" s="19">
        <f>IF(AND($Q911,OR(IF($G911="1.輕度",1,0),IF($G911="2.中度",1,0)),IF($K911="全時",1,0),IF($L911&gt;=基本工資設定!$B$2,1,0)),1,0)</f>
        <v>0</v>
      </c>
      <c r="X911" s="19">
        <f>IF(AND($Q911,OR(IF($G911="1.輕度",1,0),IF($G911="2.中度",1,0)),IF($K911="全時",1,0),IF(基本工資設定!$B$2&gt;$L911,1,0)),1,0)</f>
        <v>0</v>
      </c>
      <c r="Y911" s="19">
        <f>IF(AND($Q911,OR(IF($G911="1.輕度",1,0),IF($G911="2.中度",1,0)),IF($K911="部分工時",1,0),IF($L911&gt;=基本工資設定!$B$2,1,0)),1,0)</f>
        <v>0</v>
      </c>
      <c r="Z911" s="19">
        <f>IF(AND($Q911,OR(IF($G911="1.輕度",1,0),IF($G911="2.中度",1,0)),IF($K911="部分工時",1,0),IF(AND(基本工資設定!$B$2&gt;$L911,$L911&gt;=基本工資設定!$B$3),1,0)),1,0)</f>
        <v>0</v>
      </c>
      <c r="AA911" s="19">
        <f>IF(AND($Q911,OR(IF($G911="1.輕度",1,0),IF($G911="2.中度",1,0)),IF($K911="部分工時",1,0),IF(基本工資設定!$B$3&gt;$L911,1,0)),1,0)</f>
        <v>0</v>
      </c>
    </row>
    <row r="912" spans="1:27" ht="14.25">
      <c r="A912" s="19">
        <f t="shared" si="11"/>
        <v>910</v>
      </c>
      <c r="B912" s="8"/>
      <c r="C912" s="8"/>
      <c r="D912" s="9"/>
      <c r="E912" s="8"/>
      <c r="F912" s="8"/>
      <c r="G912" s="8"/>
      <c r="H912" s="9"/>
      <c r="I912" s="9"/>
      <c r="J912" s="9"/>
      <c r="K912" s="8"/>
      <c r="L912" s="10"/>
      <c r="M912" s="19" t="b">
        <f t="shared" si="9"/>
        <v>0</v>
      </c>
      <c r="N912" s="19">
        <f>IF(AND($M912,IF($H912&lt;=DATE(身障定額檢核總表!$F$7,身障定額檢核總表!$F$8,1),1,0)),1,0)</f>
        <v>0</v>
      </c>
      <c r="O912" s="19">
        <f>IF(AND(ISBLANK($I912),$M912),1,IF($E912="1.公保",
IF($I912&gt;DATE(身障定額檢核總表!$F$7,身障定額檢核總表!$F$8,1),1,0),
IF($I912&gt;=DATE(身障定額檢核總表!$F$7,身障定額檢核總表!$F$8,1),1,0)))</f>
        <v>0</v>
      </c>
      <c r="P912" s="19">
        <f>IF(AND($M912,IF($J912&lt;=DATE(身障定額檢核總表!$F$7,身障定額檢核總表!$F$8,1),1,0)),1,0)</f>
        <v>0</v>
      </c>
      <c r="Q912" s="19">
        <f t="shared" si="10"/>
        <v>0</v>
      </c>
      <c r="R912" s="19">
        <f>IF(AND($Q912,OR(IF($G912="3.重度",1,0),IF($G912="4.極重度",1,0)),IF($K912="全時",1,0),IF($L912&gt;=基本工資設定!$B$2,1,0)),1,0)</f>
        <v>0</v>
      </c>
      <c r="S912" s="19">
        <f>IF(AND($Q912,OR(IF($G912="3.重度",1,0),IF($G912="4.極重度",1,0)),IF($K912="全時",1,0),IF(基本工資設定!$B$2&gt;$L912,1,0)),1,0)</f>
        <v>0</v>
      </c>
      <c r="T912" s="19">
        <f>IF(AND($Q912,OR(IF($G912="3.重度",1,0),IF($G912="4.極重度",1,0)),IF($K912="部分工時",1,0),IF($L912&gt;=基本工資設定!$B$2,1,0)),1,0)</f>
        <v>0</v>
      </c>
      <c r="U912" s="19">
        <f>IF(AND($Q912,OR(IF($G912="3.重度",1,0),IF($G912="4.極重度",1,0)),IF($K912="部分工時",1,0),IF(AND(基本工資設定!$B$2&gt;$L912,$L912&gt;=基本工資設定!$B$3),1,0)),1,0)</f>
        <v>0</v>
      </c>
      <c r="V912" s="19">
        <f>IF(AND($Q912,OR(IF($G912="3.重度",1,0),IF($G912="4.極重度",1,0)),IF($K912="部分工時",1,0),IF(基本工資設定!$B$3&gt;$L912,1,0)),1,0)</f>
        <v>0</v>
      </c>
      <c r="W912" s="19">
        <f>IF(AND($Q912,OR(IF($G912="1.輕度",1,0),IF($G912="2.中度",1,0)),IF($K912="全時",1,0),IF($L912&gt;=基本工資設定!$B$2,1,0)),1,0)</f>
        <v>0</v>
      </c>
      <c r="X912" s="19">
        <f>IF(AND($Q912,OR(IF($G912="1.輕度",1,0),IF($G912="2.中度",1,0)),IF($K912="全時",1,0),IF(基本工資設定!$B$2&gt;$L912,1,0)),1,0)</f>
        <v>0</v>
      </c>
      <c r="Y912" s="19">
        <f>IF(AND($Q912,OR(IF($G912="1.輕度",1,0),IF($G912="2.中度",1,0)),IF($K912="部分工時",1,0),IF($L912&gt;=基本工資設定!$B$2,1,0)),1,0)</f>
        <v>0</v>
      </c>
      <c r="Z912" s="19">
        <f>IF(AND($Q912,OR(IF($G912="1.輕度",1,0),IF($G912="2.中度",1,0)),IF($K912="部分工時",1,0),IF(AND(基本工資設定!$B$2&gt;$L912,$L912&gt;=基本工資設定!$B$3),1,0)),1,0)</f>
        <v>0</v>
      </c>
      <c r="AA912" s="19">
        <f>IF(AND($Q912,OR(IF($G912="1.輕度",1,0),IF($G912="2.中度",1,0)),IF($K912="部分工時",1,0),IF(基本工資設定!$B$3&gt;$L912,1,0)),1,0)</f>
        <v>0</v>
      </c>
    </row>
    <row r="913" spans="1:27" ht="14.25">
      <c r="A913" s="19">
        <f t="shared" si="11"/>
        <v>911</v>
      </c>
      <c r="B913" s="8"/>
      <c r="C913" s="8"/>
      <c r="D913" s="9"/>
      <c r="E913" s="8"/>
      <c r="F913" s="8"/>
      <c r="G913" s="8"/>
      <c r="H913" s="9"/>
      <c r="I913" s="9"/>
      <c r="J913" s="9"/>
      <c r="K913" s="8"/>
      <c r="L913" s="10"/>
      <c r="M913" s="19" t="b">
        <f t="shared" si="9"/>
        <v>0</v>
      </c>
      <c r="N913" s="19">
        <f>IF(AND($M913,IF($H913&lt;=DATE(身障定額檢核總表!$F$7,身障定額檢核總表!$F$8,1),1,0)),1,0)</f>
        <v>0</v>
      </c>
      <c r="O913" s="19">
        <f>IF(AND(ISBLANK($I913),$M913),1,IF($E913="1.公保",
IF($I913&gt;DATE(身障定額檢核總表!$F$7,身障定額檢核總表!$F$8,1),1,0),
IF($I913&gt;=DATE(身障定額檢核總表!$F$7,身障定額檢核總表!$F$8,1),1,0)))</f>
        <v>0</v>
      </c>
      <c r="P913" s="19">
        <f>IF(AND($M913,IF($J913&lt;=DATE(身障定額檢核總表!$F$7,身障定額檢核總表!$F$8,1),1,0)),1,0)</f>
        <v>0</v>
      </c>
      <c r="Q913" s="19">
        <f t="shared" si="10"/>
        <v>0</v>
      </c>
      <c r="R913" s="19">
        <f>IF(AND($Q913,OR(IF($G913="3.重度",1,0),IF($G913="4.極重度",1,0)),IF($K913="全時",1,0),IF($L913&gt;=基本工資設定!$B$2,1,0)),1,0)</f>
        <v>0</v>
      </c>
      <c r="S913" s="19">
        <f>IF(AND($Q913,OR(IF($G913="3.重度",1,0),IF($G913="4.極重度",1,0)),IF($K913="全時",1,0),IF(基本工資設定!$B$2&gt;$L913,1,0)),1,0)</f>
        <v>0</v>
      </c>
      <c r="T913" s="19">
        <f>IF(AND($Q913,OR(IF($G913="3.重度",1,0),IF($G913="4.極重度",1,0)),IF($K913="部分工時",1,0),IF($L913&gt;=基本工資設定!$B$2,1,0)),1,0)</f>
        <v>0</v>
      </c>
      <c r="U913" s="19">
        <f>IF(AND($Q913,OR(IF($G913="3.重度",1,0),IF($G913="4.極重度",1,0)),IF($K913="部分工時",1,0),IF(AND(基本工資設定!$B$2&gt;$L913,$L913&gt;=基本工資設定!$B$3),1,0)),1,0)</f>
        <v>0</v>
      </c>
      <c r="V913" s="19">
        <f>IF(AND($Q913,OR(IF($G913="3.重度",1,0),IF($G913="4.極重度",1,0)),IF($K913="部分工時",1,0),IF(基本工資設定!$B$3&gt;$L913,1,0)),1,0)</f>
        <v>0</v>
      </c>
      <c r="W913" s="19">
        <f>IF(AND($Q913,OR(IF($G913="1.輕度",1,0),IF($G913="2.中度",1,0)),IF($K913="全時",1,0),IF($L913&gt;=基本工資設定!$B$2,1,0)),1,0)</f>
        <v>0</v>
      </c>
      <c r="X913" s="19">
        <f>IF(AND($Q913,OR(IF($G913="1.輕度",1,0),IF($G913="2.中度",1,0)),IF($K913="全時",1,0),IF(基本工資設定!$B$2&gt;$L913,1,0)),1,0)</f>
        <v>0</v>
      </c>
      <c r="Y913" s="19">
        <f>IF(AND($Q913,OR(IF($G913="1.輕度",1,0),IF($G913="2.中度",1,0)),IF($K913="部分工時",1,0),IF($L913&gt;=基本工資設定!$B$2,1,0)),1,0)</f>
        <v>0</v>
      </c>
      <c r="Z913" s="19">
        <f>IF(AND($Q913,OR(IF($G913="1.輕度",1,0),IF($G913="2.中度",1,0)),IF($K913="部分工時",1,0),IF(AND(基本工資設定!$B$2&gt;$L913,$L913&gt;=基本工資設定!$B$3),1,0)),1,0)</f>
        <v>0</v>
      </c>
      <c r="AA913" s="19">
        <f>IF(AND($Q913,OR(IF($G913="1.輕度",1,0),IF($G913="2.中度",1,0)),IF($K913="部分工時",1,0),IF(基本工資設定!$B$3&gt;$L913,1,0)),1,0)</f>
        <v>0</v>
      </c>
    </row>
    <row r="914" spans="1:27" ht="14.25">
      <c r="A914" s="19">
        <f t="shared" si="11"/>
        <v>912</v>
      </c>
      <c r="B914" s="8"/>
      <c r="C914" s="8"/>
      <c r="D914" s="9"/>
      <c r="E914" s="8"/>
      <c r="F914" s="8"/>
      <c r="G914" s="8"/>
      <c r="H914" s="9"/>
      <c r="I914" s="9"/>
      <c r="J914" s="9"/>
      <c r="K914" s="8"/>
      <c r="L914" s="10"/>
      <c r="M914" s="19" t="b">
        <f t="shared" si="9"/>
        <v>0</v>
      </c>
      <c r="N914" s="19">
        <f>IF(AND($M914,IF($H914&lt;=DATE(身障定額檢核總表!$F$7,身障定額檢核總表!$F$8,1),1,0)),1,0)</f>
        <v>0</v>
      </c>
      <c r="O914" s="19">
        <f>IF(AND(ISBLANK($I914),$M914),1,IF($E914="1.公保",
IF($I914&gt;DATE(身障定額檢核總表!$F$7,身障定額檢核總表!$F$8,1),1,0),
IF($I914&gt;=DATE(身障定額檢核總表!$F$7,身障定額檢核總表!$F$8,1),1,0)))</f>
        <v>0</v>
      </c>
      <c r="P914" s="19">
        <f>IF(AND($M914,IF($J914&lt;=DATE(身障定額檢核總表!$F$7,身障定額檢核總表!$F$8,1),1,0)),1,0)</f>
        <v>0</v>
      </c>
      <c r="Q914" s="19">
        <f t="shared" si="10"/>
        <v>0</v>
      </c>
      <c r="R914" s="19">
        <f>IF(AND($Q914,OR(IF($G914="3.重度",1,0),IF($G914="4.極重度",1,0)),IF($K914="全時",1,0),IF($L914&gt;=基本工資設定!$B$2,1,0)),1,0)</f>
        <v>0</v>
      </c>
      <c r="S914" s="19">
        <f>IF(AND($Q914,OR(IF($G914="3.重度",1,0),IF($G914="4.極重度",1,0)),IF($K914="全時",1,0),IF(基本工資設定!$B$2&gt;$L914,1,0)),1,0)</f>
        <v>0</v>
      </c>
      <c r="T914" s="19">
        <f>IF(AND($Q914,OR(IF($G914="3.重度",1,0),IF($G914="4.極重度",1,0)),IF($K914="部分工時",1,0),IF($L914&gt;=基本工資設定!$B$2,1,0)),1,0)</f>
        <v>0</v>
      </c>
      <c r="U914" s="19">
        <f>IF(AND($Q914,OR(IF($G914="3.重度",1,0),IF($G914="4.極重度",1,0)),IF($K914="部分工時",1,0),IF(AND(基本工資設定!$B$2&gt;$L914,$L914&gt;=基本工資設定!$B$3),1,0)),1,0)</f>
        <v>0</v>
      </c>
      <c r="V914" s="19">
        <f>IF(AND($Q914,OR(IF($G914="3.重度",1,0),IF($G914="4.極重度",1,0)),IF($K914="部分工時",1,0),IF(基本工資設定!$B$3&gt;$L914,1,0)),1,0)</f>
        <v>0</v>
      </c>
      <c r="W914" s="19">
        <f>IF(AND($Q914,OR(IF($G914="1.輕度",1,0),IF($G914="2.中度",1,0)),IF($K914="全時",1,0),IF($L914&gt;=基本工資設定!$B$2,1,0)),1,0)</f>
        <v>0</v>
      </c>
      <c r="X914" s="19">
        <f>IF(AND($Q914,OR(IF($G914="1.輕度",1,0),IF($G914="2.中度",1,0)),IF($K914="全時",1,0),IF(基本工資設定!$B$2&gt;$L914,1,0)),1,0)</f>
        <v>0</v>
      </c>
      <c r="Y914" s="19">
        <f>IF(AND($Q914,OR(IF($G914="1.輕度",1,0),IF($G914="2.中度",1,0)),IF($K914="部分工時",1,0),IF($L914&gt;=基本工資設定!$B$2,1,0)),1,0)</f>
        <v>0</v>
      </c>
      <c r="Z914" s="19">
        <f>IF(AND($Q914,OR(IF($G914="1.輕度",1,0),IF($G914="2.中度",1,0)),IF($K914="部分工時",1,0),IF(AND(基本工資設定!$B$2&gt;$L914,$L914&gt;=基本工資設定!$B$3),1,0)),1,0)</f>
        <v>0</v>
      </c>
      <c r="AA914" s="19">
        <f>IF(AND($Q914,OR(IF($G914="1.輕度",1,0),IF($G914="2.中度",1,0)),IF($K914="部分工時",1,0),IF(基本工資設定!$B$3&gt;$L914,1,0)),1,0)</f>
        <v>0</v>
      </c>
    </row>
    <row r="915" spans="1:27" ht="14.25">
      <c r="A915" s="19">
        <f t="shared" si="11"/>
        <v>913</v>
      </c>
      <c r="B915" s="8"/>
      <c r="C915" s="8"/>
      <c r="D915" s="9"/>
      <c r="E915" s="8"/>
      <c r="F915" s="8"/>
      <c r="G915" s="8"/>
      <c r="H915" s="9"/>
      <c r="I915" s="9"/>
      <c r="J915" s="9"/>
      <c r="K915" s="8"/>
      <c r="L915" s="10"/>
      <c r="M915" s="19" t="b">
        <f t="shared" si="9"/>
        <v>0</v>
      </c>
      <c r="N915" s="19">
        <f>IF(AND($M915,IF($H915&lt;=DATE(身障定額檢核總表!$F$7,身障定額檢核總表!$F$8,1),1,0)),1,0)</f>
        <v>0</v>
      </c>
      <c r="O915" s="19">
        <f>IF(AND(ISBLANK($I915),$M915),1,IF($E915="1.公保",
IF($I915&gt;DATE(身障定額檢核總表!$F$7,身障定額檢核總表!$F$8,1),1,0),
IF($I915&gt;=DATE(身障定額檢核總表!$F$7,身障定額檢核總表!$F$8,1),1,0)))</f>
        <v>0</v>
      </c>
      <c r="P915" s="19">
        <f>IF(AND($M915,IF($J915&lt;=DATE(身障定額檢核總表!$F$7,身障定額檢核總表!$F$8,1),1,0)),1,0)</f>
        <v>0</v>
      </c>
      <c r="Q915" s="19">
        <f t="shared" si="10"/>
        <v>0</v>
      </c>
      <c r="R915" s="19">
        <f>IF(AND($Q915,OR(IF($G915="3.重度",1,0),IF($G915="4.極重度",1,0)),IF($K915="全時",1,0),IF($L915&gt;=基本工資設定!$B$2,1,0)),1,0)</f>
        <v>0</v>
      </c>
      <c r="S915" s="19">
        <f>IF(AND($Q915,OR(IF($G915="3.重度",1,0),IF($G915="4.極重度",1,0)),IF($K915="全時",1,0),IF(基本工資設定!$B$2&gt;$L915,1,0)),1,0)</f>
        <v>0</v>
      </c>
      <c r="T915" s="19">
        <f>IF(AND($Q915,OR(IF($G915="3.重度",1,0),IF($G915="4.極重度",1,0)),IF($K915="部分工時",1,0),IF($L915&gt;=基本工資設定!$B$2,1,0)),1,0)</f>
        <v>0</v>
      </c>
      <c r="U915" s="19">
        <f>IF(AND($Q915,OR(IF($G915="3.重度",1,0),IF($G915="4.極重度",1,0)),IF($K915="部分工時",1,0),IF(AND(基本工資設定!$B$2&gt;$L915,$L915&gt;=基本工資設定!$B$3),1,0)),1,0)</f>
        <v>0</v>
      </c>
      <c r="V915" s="19">
        <f>IF(AND($Q915,OR(IF($G915="3.重度",1,0),IF($G915="4.極重度",1,0)),IF($K915="部分工時",1,0),IF(基本工資設定!$B$3&gt;$L915,1,0)),1,0)</f>
        <v>0</v>
      </c>
      <c r="W915" s="19">
        <f>IF(AND($Q915,OR(IF($G915="1.輕度",1,0),IF($G915="2.中度",1,0)),IF($K915="全時",1,0),IF($L915&gt;=基本工資設定!$B$2,1,0)),1,0)</f>
        <v>0</v>
      </c>
      <c r="X915" s="19">
        <f>IF(AND($Q915,OR(IF($G915="1.輕度",1,0),IF($G915="2.中度",1,0)),IF($K915="全時",1,0),IF(基本工資設定!$B$2&gt;$L915,1,0)),1,0)</f>
        <v>0</v>
      </c>
      <c r="Y915" s="19">
        <f>IF(AND($Q915,OR(IF($G915="1.輕度",1,0),IF($G915="2.中度",1,0)),IF($K915="部分工時",1,0),IF($L915&gt;=基本工資設定!$B$2,1,0)),1,0)</f>
        <v>0</v>
      </c>
      <c r="Z915" s="19">
        <f>IF(AND($Q915,OR(IF($G915="1.輕度",1,0),IF($G915="2.中度",1,0)),IF($K915="部分工時",1,0),IF(AND(基本工資設定!$B$2&gt;$L915,$L915&gt;=基本工資設定!$B$3),1,0)),1,0)</f>
        <v>0</v>
      </c>
      <c r="AA915" s="19">
        <f>IF(AND($Q915,OR(IF($G915="1.輕度",1,0),IF($G915="2.中度",1,0)),IF($K915="部分工時",1,0),IF(基本工資設定!$B$3&gt;$L915,1,0)),1,0)</f>
        <v>0</v>
      </c>
    </row>
    <row r="916" spans="1:27" ht="14.25">
      <c r="A916" s="19">
        <f t="shared" si="11"/>
        <v>914</v>
      </c>
      <c r="B916" s="8"/>
      <c r="C916" s="8"/>
      <c r="D916" s="9"/>
      <c r="E916" s="8"/>
      <c r="F916" s="8"/>
      <c r="G916" s="8"/>
      <c r="H916" s="9"/>
      <c r="I916" s="9"/>
      <c r="J916" s="9"/>
      <c r="K916" s="8"/>
      <c r="L916" s="10"/>
      <c r="M916" s="19" t="b">
        <f t="shared" si="9"/>
        <v>0</v>
      </c>
      <c r="N916" s="19">
        <f>IF(AND($M916,IF($H916&lt;=DATE(身障定額檢核總表!$F$7,身障定額檢核總表!$F$8,1),1,0)),1,0)</f>
        <v>0</v>
      </c>
      <c r="O916" s="19">
        <f>IF(AND(ISBLANK($I916),$M916),1,IF($E916="1.公保",
IF($I916&gt;DATE(身障定額檢核總表!$F$7,身障定額檢核總表!$F$8,1),1,0),
IF($I916&gt;=DATE(身障定額檢核總表!$F$7,身障定額檢核總表!$F$8,1),1,0)))</f>
        <v>0</v>
      </c>
      <c r="P916" s="19">
        <f>IF(AND($M916,IF($J916&lt;=DATE(身障定額檢核總表!$F$7,身障定額檢核總表!$F$8,1),1,0)),1,0)</f>
        <v>0</v>
      </c>
      <c r="Q916" s="19">
        <f t="shared" si="10"/>
        <v>0</v>
      </c>
      <c r="R916" s="19">
        <f>IF(AND($Q916,OR(IF($G916="3.重度",1,0),IF($G916="4.極重度",1,0)),IF($K916="全時",1,0),IF($L916&gt;=基本工資設定!$B$2,1,0)),1,0)</f>
        <v>0</v>
      </c>
      <c r="S916" s="19">
        <f>IF(AND($Q916,OR(IF($G916="3.重度",1,0),IF($G916="4.極重度",1,0)),IF($K916="全時",1,0),IF(基本工資設定!$B$2&gt;$L916,1,0)),1,0)</f>
        <v>0</v>
      </c>
      <c r="T916" s="19">
        <f>IF(AND($Q916,OR(IF($G916="3.重度",1,0),IF($G916="4.極重度",1,0)),IF($K916="部分工時",1,0),IF($L916&gt;=基本工資設定!$B$2,1,0)),1,0)</f>
        <v>0</v>
      </c>
      <c r="U916" s="19">
        <f>IF(AND($Q916,OR(IF($G916="3.重度",1,0),IF($G916="4.極重度",1,0)),IF($K916="部分工時",1,0),IF(AND(基本工資設定!$B$2&gt;$L916,$L916&gt;=基本工資設定!$B$3),1,0)),1,0)</f>
        <v>0</v>
      </c>
      <c r="V916" s="19">
        <f>IF(AND($Q916,OR(IF($G916="3.重度",1,0),IF($G916="4.極重度",1,0)),IF($K916="部分工時",1,0),IF(基本工資設定!$B$3&gt;$L916,1,0)),1,0)</f>
        <v>0</v>
      </c>
      <c r="W916" s="19">
        <f>IF(AND($Q916,OR(IF($G916="1.輕度",1,0),IF($G916="2.中度",1,0)),IF($K916="全時",1,0),IF($L916&gt;=基本工資設定!$B$2,1,0)),1,0)</f>
        <v>0</v>
      </c>
      <c r="X916" s="19">
        <f>IF(AND($Q916,OR(IF($G916="1.輕度",1,0),IF($G916="2.中度",1,0)),IF($K916="全時",1,0),IF(基本工資設定!$B$2&gt;$L916,1,0)),1,0)</f>
        <v>0</v>
      </c>
      <c r="Y916" s="19">
        <f>IF(AND($Q916,OR(IF($G916="1.輕度",1,0),IF($G916="2.中度",1,0)),IF($K916="部分工時",1,0),IF($L916&gt;=基本工資設定!$B$2,1,0)),1,0)</f>
        <v>0</v>
      </c>
      <c r="Z916" s="19">
        <f>IF(AND($Q916,OR(IF($G916="1.輕度",1,0),IF($G916="2.中度",1,0)),IF($K916="部分工時",1,0),IF(AND(基本工資設定!$B$2&gt;$L916,$L916&gt;=基本工資設定!$B$3),1,0)),1,0)</f>
        <v>0</v>
      </c>
      <c r="AA916" s="19">
        <f>IF(AND($Q916,OR(IF($G916="1.輕度",1,0),IF($G916="2.中度",1,0)),IF($K916="部分工時",1,0),IF(基本工資設定!$B$3&gt;$L916,1,0)),1,0)</f>
        <v>0</v>
      </c>
    </row>
    <row r="917" spans="1:27" ht="14.25">
      <c r="A917" s="19">
        <f t="shared" si="11"/>
        <v>915</v>
      </c>
      <c r="B917" s="8"/>
      <c r="C917" s="8"/>
      <c r="D917" s="9"/>
      <c r="E917" s="8"/>
      <c r="F917" s="8"/>
      <c r="G917" s="8"/>
      <c r="H917" s="9"/>
      <c r="I917" s="9"/>
      <c r="J917" s="9"/>
      <c r="K917" s="8"/>
      <c r="L917" s="10"/>
      <c r="M917" s="19" t="b">
        <f t="shared" si="9"/>
        <v>0</v>
      </c>
      <c r="N917" s="19">
        <f>IF(AND($M917,IF($H917&lt;=DATE(身障定額檢核總表!$F$7,身障定額檢核總表!$F$8,1),1,0)),1,0)</f>
        <v>0</v>
      </c>
      <c r="O917" s="19">
        <f>IF(AND(ISBLANK($I917),$M917),1,IF($E917="1.公保",
IF($I917&gt;DATE(身障定額檢核總表!$F$7,身障定額檢核總表!$F$8,1),1,0),
IF($I917&gt;=DATE(身障定額檢核總表!$F$7,身障定額檢核總表!$F$8,1),1,0)))</f>
        <v>0</v>
      </c>
      <c r="P917" s="19">
        <f>IF(AND($M917,IF($J917&lt;=DATE(身障定額檢核總表!$F$7,身障定額檢核總表!$F$8,1),1,0)),1,0)</f>
        <v>0</v>
      </c>
      <c r="Q917" s="19">
        <f t="shared" si="10"/>
        <v>0</v>
      </c>
      <c r="R917" s="19">
        <f>IF(AND($Q917,OR(IF($G917="3.重度",1,0),IF($G917="4.極重度",1,0)),IF($K917="全時",1,0),IF($L917&gt;=基本工資設定!$B$2,1,0)),1,0)</f>
        <v>0</v>
      </c>
      <c r="S917" s="19">
        <f>IF(AND($Q917,OR(IF($G917="3.重度",1,0),IF($G917="4.極重度",1,0)),IF($K917="全時",1,0),IF(基本工資設定!$B$2&gt;$L917,1,0)),1,0)</f>
        <v>0</v>
      </c>
      <c r="T917" s="19">
        <f>IF(AND($Q917,OR(IF($G917="3.重度",1,0),IF($G917="4.極重度",1,0)),IF($K917="部分工時",1,0),IF($L917&gt;=基本工資設定!$B$2,1,0)),1,0)</f>
        <v>0</v>
      </c>
      <c r="U917" s="19">
        <f>IF(AND($Q917,OR(IF($G917="3.重度",1,0),IF($G917="4.極重度",1,0)),IF($K917="部分工時",1,0),IF(AND(基本工資設定!$B$2&gt;$L917,$L917&gt;=基本工資設定!$B$3),1,0)),1,0)</f>
        <v>0</v>
      </c>
      <c r="V917" s="19">
        <f>IF(AND($Q917,OR(IF($G917="3.重度",1,0),IF($G917="4.極重度",1,0)),IF($K917="部分工時",1,0),IF(基本工資設定!$B$3&gt;$L917,1,0)),1,0)</f>
        <v>0</v>
      </c>
      <c r="W917" s="19">
        <f>IF(AND($Q917,OR(IF($G917="1.輕度",1,0),IF($G917="2.中度",1,0)),IF($K917="全時",1,0),IF($L917&gt;=基本工資設定!$B$2,1,0)),1,0)</f>
        <v>0</v>
      </c>
      <c r="X917" s="19">
        <f>IF(AND($Q917,OR(IF($G917="1.輕度",1,0),IF($G917="2.中度",1,0)),IF($K917="全時",1,0),IF(基本工資設定!$B$2&gt;$L917,1,0)),1,0)</f>
        <v>0</v>
      </c>
      <c r="Y917" s="19">
        <f>IF(AND($Q917,OR(IF($G917="1.輕度",1,0),IF($G917="2.中度",1,0)),IF($K917="部分工時",1,0),IF($L917&gt;=基本工資設定!$B$2,1,0)),1,0)</f>
        <v>0</v>
      </c>
      <c r="Z917" s="19">
        <f>IF(AND($Q917,OR(IF($G917="1.輕度",1,0),IF($G917="2.中度",1,0)),IF($K917="部分工時",1,0),IF(AND(基本工資設定!$B$2&gt;$L917,$L917&gt;=基本工資設定!$B$3),1,0)),1,0)</f>
        <v>0</v>
      </c>
      <c r="AA917" s="19">
        <f>IF(AND($Q917,OR(IF($G917="1.輕度",1,0),IF($G917="2.中度",1,0)),IF($K917="部分工時",1,0),IF(基本工資設定!$B$3&gt;$L917,1,0)),1,0)</f>
        <v>0</v>
      </c>
    </row>
    <row r="918" spans="1:27" ht="14.25">
      <c r="A918" s="19">
        <f t="shared" si="11"/>
        <v>916</v>
      </c>
      <c r="B918" s="8"/>
      <c r="C918" s="8"/>
      <c r="D918" s="9"/>
      <c r="E918" s="8"/>
      <c r="F918" s="8"/>
      <c r="G918" s="8"/>
      <c r="H918" s="9"/>
      <c r="I918" s="9"/>
      <c r="J918" s="9"/>
      <c r="K918" s="8"/>
      <c r="L918" s="10"/>
      <c r="M918" s="19" t="b">
        <f t="shared" si="9"/>
        <v>0</v>
      </c>
      <c r="N918" s="19">
        <f>IF(AND($M918,IF($H918&lt;=DATE(身障定額檢核總表!$F$7,身障定額檢核總表!$F$8,1),1,0)),1,0)</f>
        <v>0</v>
      </c>
      <c r="O918" s="19">
        <f>IF(AND(ISBLANK($I918),$M918),1,IF($E918="1.公保",
IF($I918&gt;DATE(身障定額檢核總表!$F$7,身障定額檢核總表!$F$8,1),1,0),
IF($I918&gt;=DATE(身障定額檢核總表!$F$7,身障定額檢核總表!$F$8,1),1,0)))</f>
        <v>0</v>
      </c>
      <c r="P918" s="19">
        <f>IF(AND($M918,IF($J918&lt;=DATE(身障定額檢核總表!$F$7,身障定額檢核總表!$F$8,1),1,0)),1,0)</f>
        <v>0</v>
      </c>
      <c r="Q918" s="19">
        <f t="shared" si="10"/>
        <v>0</v>
      </c>
      <c r="R918" s="19">
        <f>IF(AND($Q918,OR(IF($G918="3.重度",1,0),IF($G918="4.極重度",1,0)),IF($K918="全時",1,0),IF($L918&gt;=基本工資設定!$B$2,1,0)),1,0)</f>
        <v>0</v>
      </c>
      <c r="S918" s="19">
        <f>IF(AND($Q918,OR(IF($G918="3.重度",1,0),IF($G918="4.極重度",1,0)),IF($K918="全時",1,0),IF(基本工資設定!$B$2&gt;$L918,1,0)),1,0)</f>
        <v>0</v>
      </c>
      <c r="T918" s="19">
        <f>IF(AND($Q918,OR(IF($G918="3.重度",1,0),IF($G918="4.極重度",1,0)),IF($K918="部分工時",1,0),IF($L918&gt;=基本工資設定!$B$2,1,0)),1,0)</f>
        <v>0</v>
      </c>
      <c r="U918" s="19">
        <f>IF(AND($Q918,OR(IF($G918="3.重度",1,0),IF($G918="4.極重度",1,0)),IF($K918="部分工時",1,0),IF(AND(基本工資設定!$B$2&gt;$L918,$L918&gt;=基本工資設定!$B$3),1,0)),1,0)</f>
        <v>0</v>
      </c>
      <c r="V918" s="19">
        <f>IF(AND($Q918,OR(IF($G918="3.重度",1,0),IF($G918="4.極重度",1,0)),IF($K918="部分工時",1,0),IF(基本工資設定!$B$3&gt;$L918,1,0)),1,0)</f>
        <v>0</v>
      </c>
      <c r="W918" s="19">
        <f>IF(AND($Q918,OR(IF($G918="1.輕度",1,0),IF($G918="2.中度",1,0)),IF($K918="全時",1,0),IF($L918&gt;=基本工資設定!$B$2,1,0)),1,0)</f>
        <v>0</v>
      </c>
      <c r="X918" s="19">
        <f>IF(AND($Q918,OR(IF($G918="1.輕度",1,0),IF($G918="2.中度",1,0)),IF($K918="全時",1,0),IF(基本工資設定!$B$2&gt;$L918,1,0)),1,0)</f>
        <v>0</v>
      </c>
      <c r="Y918" s="19">
        <f>IF(AND($Q918,OR(IF($G918="1.輕度",1,0),IF($G918="2.中度",1,0)),IF($K918="部分工時",1,0),IF($L918&gt;=基本工資設定!$B$2,1,0)),1,0)</f>
        <v>0</v>
      </c>
      <c r="Z918" s="19">
        <f>IF(AND($Q918,OR(IF($G918="1.輕度",1,0),IF($G918="2.中度",1,0)),IF($K918="部分工時",1,0),IF(AND(基本工資設定!$B$2&gt;$L918,$L918&gt;=基本工資設定!$B$3),1,0)),1,0)</f>
        <v>0</v>
      </c>
      <c r="AA918" s="19">
        <f>IF(AND($Q918,OR(IF($G918="1.輕度",1,0),IF($G918="2.中度",1,0)),IF($K918="部分工時",1,0),IF(基本工資設定!$B$3&gt;$L918,1,0)),1,0)</f>
        <v>0</v>
      </c>
    </row>
    <row r="919" spans="1:27" ht="14.25">
      <c r="A919" s="19">
        <f t="shared" si="11"/>
        <v>917</v>
      </c>
      <c r="B919" s="8"/>
      <c r="C919" s="8"/>
      <c r="D919" s="9"/>
      <c r="E919" s="8"/>
      <c r="F919" s="8"/>
      <c r="G919" s="8"/>
      <c r="H919" s="9"/>
      <c r="I919" s="9"/>
      <c r="J919" s="9"/>
      <c r="K919" s="8"/>
      <c r="L919" s="10"/>
      <c r="M919" s="19" t="b">
        <f t="shared" si="9"/>
        <v>0</v>
      </c>
      <c r="N919" s="19">
        <f>IF(AND($M919,IF($H919&lt;=DATE(身障定額檢核總表!$F$7,身障定額檢核總表!$F$8,1),1,0)),1,0)</f>
        <v>0</v>
      </c>
      <c r="O919" s="19">
        <f>IF(AND(ISBLANK($I919),$M919),1,IF($E919="1.公保",
IF($I919&gt;DATE(身障定額檢核總表!$F$7,身障定額檢核總表!$F$8,1),1,0),
IF($I919&gt;=DATE(身障定額檢核總表!$F$7,身障定額檢核總表!$F$8,1),1,0)))</f>
        <v>0</v>
      </c>
      <c r="P919" s="19">
        <f>IF(AND($M919,IF($J919&lt;=DATE(身障定額檢核總表!$F$7,身障定額檢核總表!$F$8,1),1,0)),1,0)</f>
        <v>0</v>
      </c>
      <c r="Q919" s="19">
        <f t="shared" si="10"/>
        <v>0</v>
      </c>
      <c r="R919" s="19">
        <f>IF(AND($Q919,OR(IF($G919="3.重度",1,0),IF($G919="4.極重度",1,0)),IF($K919="全時",1,0),IF($L919&gt;=基本工資設定!$B$2,1,0)),1,0)</f>
        <v>0</v>
      </c>
      <c r="S919" s="19">
        <f>IF(AND($Q919,OR(IF($G919="3.重度",1,0),IF($G919="4.極重度",1,0)),IF($K919="全時",1,0),IF(基本工資設定!$B$2&gt;$L919,1,0)),1,0)</f>
        <v>0</v>
      </c>
      <c r="T919" s="19">
        <f>IF(AND($Q919,OR(IF($G919="3.重度",1,0),IF($G919="4.極重度",1,0)),IF($K919="部分工時",1,0),IF($L919&gt;=基本工資設定!$B$2,1,0)),1,0)</f>
        <v>0</v>
      </c>
      <c r="U919" s="19">
        <f>IF(AND($Q919,OR(IF($G919="3.重度",1,0),IF($G919="4.極重度",1,0)),IF($K919="部分工時",1,0),IF(AND(基本工資設定!$B$2&gt;$L919,$L919&gt;=基本工資設定!$B$3),1,0)),1,0)</f>
        <v>0</v>
      </c>
      <c r="V919" s="19">
        <f>IF(AND($Q919,OR(IF($G919="3.重度",1,0),IF($G919="4.極重度",1,0)),IF($K919="部分工時",1,0),IF(基本工資設定!$B$3&gt;$L919,1,0)),1,0)</f>
        <v>0</v>
      </c>
      <c r="W919" s="19">
        <f>IF(AND($Q919,OR(IF($G919="1.輕度",1,0),IF($G919="2.中度",1,0)),IF($K919="全時",1,0),IF($L919&gt;=基本工資設定!$B$2,1,0)),1,0)</f>
        <v>0</v>
      </c>
      <c r="X919" s="19">
        <f>IF(AND($Q919,OR(IF($G919="1.輕度",1,0),IF($G919="2.中度",1,0)),IF($K919="全時",1,0),IF(基本工資設定!$B$2&gt;$L919,1,0)),1,0)</f>
        <v>0</v>
      </c>
      <c r="Y919" s="19">
        <f>IF(AND($Q919,OR(IF($G919="1.輕度",1,0),IF($G919="2.中度",1,0)),IF($K919="部分工時",1,0),IF($L919&gt;=基本工資設定!$B$2,1,0)),1,0)</f>
        <v>0</v>
      </c>
      <c r="Z919" s="19">
        <f>IF(AND($Q919,OR(IF($G919="1.輕度",1,0),IF($G919="2.中度",1,0)),IF($K919="部分工時",1,0),IF(AND(基本工資設定!$B$2&gt;$L919,$L919&gt;=基本工資設定!$B$3),1,0)),1,0)</f>
        <v>0</v>
      </c>
      <c r="AA919" s="19">
        <f>IF(AND($Q919,OR(IF($G919="1.輕度",1,0),IF($G919="2.中度",1,0)),IF($K919="部分工時",1,0),IF(基本工資設定!$B$3&gt;$L919,1,0)),1,0)</f>
        <v>0</v>
      </c>
    </row>
    <row r="920" spans="1:27" ht="14.25">
      <c r="A920" s="19">
        <f t="shared" si="11"/>
        <v>918</v>
      </c>
      <c r="B920" s="8"/>
      <c r="C920" s="8"/>
      <c r="D920" s="9"/>
      <c r="E920" s="8"/>
      <c r="F920" s="8"/>
      <c r="G920" s="8"/>
      <c r="H920" s="9"/>
      <c r="I920" s="9"/>
      <c r="J920" s="9"/>
      <c r="K920" s="8"/>
      <c r="L920" s="10"/>
      <c r="M920" s="19" t="b">
        <f t="shared" si="9"/>
        <v>0</v>
      </c>
      <c r="N920" s="19">
        <f>IF(AND($M920,IF($H920&lt;=DATE(身障定額檢核總表!$F$7,身障定額檢核總表!$F$8,1),1,0)),1,0)</f>
        <v>0</v>
      </c>
      <c r="O920" s="19">
        <f>IF(AND(ISBLANK($I920),$M920),1,IF($E920="1.公保",
IF($I920&gt;DATE(身障定額檢核總表!$F$7,身障定額檢核總表!$F$8,1),1,0),
IF($I920&gt;=DATE(身障定額檢核總表!$F$7,身障定額檢核總表!$F$8,1),1,0)))</f>
        <v>0</v>
      </c>
      <c r="P920" s="19">
        <f>IF(AND($M920,IF($J920&lt;=DATE(身障定額檢核總表!$F$7,身障定額檢核總表!$F$8,1),1,0)),1,0)</f>
        <v>0</v>
      </c>
      <c r="Q920" s="19">
        <f t="shared" si="10"/>
        <v>0</v>
      </c>
      <c r="R920" s="19">
        <f>IF(AND($Q920,OR(IF($G920="3.重度",1,0),IF($G920="4.極重度",1,0)),IF($K920="全時",1,0),IF($L920&gt;=基本工資設定!$B$2,1,0)),1,0)</f>
        <v>0</v>
      </c>
      <c r="S920" s="19">
        <f>IF(AND($Q920,OR(IF($G920="3.重度",1,0),IF($G920="4.極重度",1,0)),IF($K920="全時",1,0),IF(基本工資設定!$B$2&gt;$L920,1,0)),1,0)</f>
        <v>0</v>
      </c>
      <c r="T920" s="19">
        <f>IF(AND($Q920,OR(IF($G920="3.重度",1,0),IF($G920="4.極重度",1,0)),IF($K920="部分工時",1,0),IF($L920&gt;=基本工資設定!$B$2,1,0)),1,0)</f>
        <v>0</v>
      </c>
      <c r="U920" s="19">
        <f>IF(AND($Q920,OR(IF($G920="3.重度",1,0),IF($G920="4.極重度",1,0)),IF($K920="部分工時",1,0),IF(AND(基本工資設定!$B$2&gt;$L920,$L920&gt;=基本工資設定!$B$3),1,0)),1,0)</f>
        <v>0</v>
      </c>
      <c r="V920" s="19">
        <f>IF(AND($Q920,OR(IF($G920="3.重度",1,0),IF($G920="4.極重度",1,0)),IF($K920="部分工時",1,0),IF(基本工資設定!$B$3&gt;$L920,1,0)),1,0)</f>
        <v>0</v>
      </c>
      <c r="W920" s="19">
        <f>IF(AND($Q920,OR(IF($G920="1.輕度",1,0),IF($G920="2.中度",1,0)),IF($K920="全時",1,0),IF($L920&gt;=基本工資設定!$B$2,1,0)),1,0)</f>
        <v>0</v>
      </c>
      <c r="X920" s="19">
        <f>IF(AND($Q920,OR(IF($G920="1.輕度",1,0),IF($G920="2.中度",1,0)),IF($K920="全時",1,0),IF(基本工資設定!$B$2&gt;$L920,1,0)),1,0)</f>
        <v>0</v>
      </c>
      <c r="Y920" s="19">
        <f>IF(AND($Q920,OR(IF($G920="1.輕度",1,0),IF($G920="2.中度",1,0)),IF($K920="部分工時",1,0),IF($L920&gt;=基本工資設定!$B$2,1,0)),1,0)</f>
        <v>0</v>
      </c>
      <c r="Z920" s="19">
        <f>IF(AND($Q920,OR(IF($G920="1.輕度",1,0),IF($G920="2.中度",1,0)),IF($K920="部分工時",1,0),IF(AND(基本工資設定!$B$2&gt;$L920,$L920&gt;=基本工資設定!$B$3),1,0)),1,0)</f>
        <v>0</v>
      </c>
      <c r="AA920" s="19">
        <f>IF(AND($Q920,OR(IF($G920="1.輕度",1,0),IF($G920="2.中度",1,0)),IF($K920="部分工時",1,0),IF(基本工資設定!$B$3&gt;$L920,1,0)),1,0)</f>
        <v>0</v>
      </c>
    </row>
    <row r="921" spans="1:27" ht="14.25">
      <c r="A921" s="19">
        <f t="shared" si="11"/>
        <v>919</v>
      </c>
      <c r="B921" s="8"/>
      <c r="C921" s="8"/>
      <c r="D921" s="9"/>
      <c r="E921" s="8"/>
      <c r="F921" s="8"/>
      <c r="G921" s="8"/>
      <c r="H921" s="9"/>
      <c r="I921" s="9"/>
      <c r="J921" s="9"/>
      <c r="K921" s="8"/>
      <c r="L921" s="10"/>
      <c r="M921" s="19" t="b">
        <f t="shared" si="9"/>
        <v>0</v>
      </c>
      <c r="N921" s="19">
        <f>IF(AND($M921,IF($H921&lt;=DATE(身障定額檢核總表!$F$7,身障定額檢核總表!$F$8,1),1,0)),1,0)</f>
        <v>0</v>
      </c>
      <c r="O921" s="19">
        <f>IF(AND(ISBLANK($I921),$M921),1,IF($E921="1.公保",
IF($I921&gt;DATE(身障定額檢核總表!$F$7,身障定額檢核總表!$F$8,1),1,0),
IF($I921&gt;=DATE(身障定額檢核總表!$F$7,身障定額檢核總表!$F$8,1),1,0)))</f>
        <v>0</v>
      </c>
      <c r="P921" s="19">
        <f>IF(AND($M921,IF($J921&lt;=DATE(身障定額檢核總表!$F$7,身障定額檢核總表!$F$8,1),1,0)),1,0)</f>
        <v>0</v>
      </c>
      <c r="Q921" s="19">
        <f t="shared" si="10"/>
        <v>0</v>
      </c>
      <c r="R921" s="19">
        <f>IF(AND($Q921,OR(IF($G921="3.重度",1,0),IF($G921="4.極重度",1,0)),IF($K921="全時",1,0),IF($L921&gt;=基本工資設定!$B$2,1,0)),1,0)</f>
        <v>0</v>
      </c>
      <c r="S921" s="19">
        <f>IF(AND($Q921,OR(IF($G921="3.重度",1,0),IF($G921="4.極重度",1,0)),IF($K921="全時",1,0),IF(基本工資設定!$B$2&gt;$L921,1,0)),1,0)</f>
        <v>0</v>
      </c>
      <c r="T921" s="19">
        <f>IF(AND($Q921,OR(IF($G921="3.重度",1,0),IF($G921="4.極重度",1,0)),IF($K921="部分工時",1,0),IF($L921&gt;=基本工資設定!$B$2,1,0)),1,0)</f>
        <v>0</v>
      </c>
      <c r="U921" s="19">
        <f>IF(AND($Q921,OR(IF($G921="3.重度",1,0),IF($G921="4.極重度",1,0)),IF($K921="部分工時",1,0),IF(AND(基本工資設定!$B$2&gt;$L921,$L921&gt;=基本工資設定!$B$3),1,0)),1,0)</f>
        <v>0</v>
      </c>
      <c r="V921" s="19">
        <f>IF(AND($Q921,OR(IF($G921="3.重度",1,0),IF($G921="4.極重度",1,0)),IF($K921="部分工時",1,0),IF(基本工資設定!$B$3&gt;$L921,1,0)),1,0)</f>
        <v>0</v>
      </c>
      <c r="W921" s="19">
        <f>IF(AND($Q921,OR(IF($G921="1.輕度",1,0),IF($G921="2.中度",1,0)),IF($K921="全時",1,0),IF($L921&gt;=基本工資設定!$B$2,1,0)),1,0)</f>
        <v>0</v>
      </c>
      <c r="X921" s="19">
        <f>IF(AND($Q921,OR(IF($G921="1.輕度",1,0),IF($G921="2.中度",1,0)),IF($K921="全時",1,0),IF(基本工資設定!$B$2&gt;$L921,1,0)),1,0)</f>
        <v>0</v>
      </c>
      <c r="Y921" s="19">
        <f>IF(AND($Q921,OR(IF($G921="1.輕度",1,0),IF($G921="2.中度",1,0)),IF($K921="部分工時",1,0),IF($L921&gt;=基本工資設定!$B$2,1,0)),1,0)</f>
        <v>0</v>
      </c>
      <c r="Z921" s="19">
        <f>IF(AND($Q921,OR(IF($G921="1.輕度",1,0),IF($G921="2.中度",1,0)),IF($K921="部分工時",1,0),IF(AND(基本工資設定!$B$2&gt;$L921,$L921&gt;=基本工資設定!$B$3),1,0)),1,0)</f>
        <v>0</v>
      </c>
      <c r="AA921" s="19">
        <f>IF(AND($Q921,OR(IF($G921="1.輕度",1,0),IF($G921="2.中度",1,0)),IF($K921="部分工時",1,0),IF(基本工資設定!$B$3&gt;$L921,1,0)),1,0)</f>
        <v>0</v>
      </c>
    </row>
    <row r="922" spans="1:27" ht="14.25">
      <c r="A922" s="19">
        <f t="shared" si="11"/>
        <v>920</v>
      </c>
      <c r="B922" s="8"/>
      <c r="C922" s="8"/>
      <c r="D922" s="9"/>
      <c r="E922" s="8"/>
      <c r="F922" s="8"/>
      <c r="G922" s="8"/>
      <c r="H922" s="9"/>
      <c r="I922" s="9"/>
      <c r="J922" s="9"/>
      <c r="K922" s="8"/>
      <c r="L922" s="10"/>
      <c r="M922" s="19" t="b">
        <f t="shared" si="9"/>
        <v>0</v>
      </c>
      <c r="N922" s="19">
        <f>IF(AND($M922,IF($H922&lt;=DATE(身障定額檢核總表!$F$7,身障定額檢核總表!$F$8,1),1,0)),1,0)</f>
        <v>0</v>
      </c>
      <c r="O922" s="19">
        <f>IF(AND(ISBLANK($I922),$M922),1,IF($E922="1.公保",
IF($I922&gt;DATE(身障定額檢核總表!$F$7,身障定額檢核總表!$F$8,1),1,0),
IF($I922&gt;=DATE(身障定額檢核總表!$F$7,身障定額檢核總表!$F$8,1),1,0)))</f>
        <v>0</v>
      </c>
      <c r="P922" s="19">
        <f>IF(AND($M922,IF($J922&lt;=DATE(身障定額檢核總表!$F$7,身障定額檢核總表!$F$8,1),1,0)),1,0)</f>
        <v>0</v>
      </c>
      <c r="Q922" s="19">
        <f t="shared" si="10"/>
        <v>0</v>
      </c>
      <c r="R922" s="19">
        <f>IF(AND($Q922,OR(IF($G922="3.重度",1,0),IF($G922="4.極重度",1,0)),IF($K922="全時",1,0),IF($L922&gt;=基本工資設定!$B$2,1,0)),1,0)</f>
        <v>0</v>
      </c>
      <c r="S922" s="19">
        <f>IF(AND($Q922,OR(IF($G922="3.重度",1,0),IF($G922="4.極重度",1,0)),IF($K922="全時",1,0),IF(基本工資設定!$B$2&gt;$L922,1,0)),1,0)</f>
        <v>0</v>
      </c>
      <c r="T922" s="19">
        <f>IF(AND($Q922,OR(IF($G922="3.重度",1,0),IF($G922="4.極重度",1,0)),IF($K922="部分工時",1,0),IF($L922&gt;=基本工資設定!$B$2,1,0)),1,0)</f>
        <v>0</v>
      </c>
      <c r="U922" s="19">
        <f>IF(AND($Q922,OR(IF($G922="3.重度",1,0),IF($G922="4.極重度",1,0)),IF($K922="部分工時",1,0),IF(AND(基本工資設定!$B$2&gt;$L922,$L922&gt;=基本工資設定!$B$3),1,0)),1,0)</f>
        <v>0</v>
      </c>
      <c r="V922" s="19">
        <f>IF(AND($Q922,OR(IF($G922="3.重度",1,0),IF($G922="4.極重度",1,0)),IF($K922="部分工時",1,0),IF(基本工資設定!$B$3&gt;$L922,1,0)),1,0)</f>
        <v>0</v>
      </c>
      <c r="W922" s="19">
        <f>IF(AND($Q922,OR(IF($G922="1.輕度",1,0),IF($G922="2.中度",1,0)),IF($K922="全時",1,0),IF($L922&gt;=基本工資設定!$B$2,1,0)),1,0)</f>
        <v>0</v>
      </c>
      <c r="X922" s="19">
        <f>IF(AND($Q922,OR(IF($G922="1.輕度",1,0),IF($G922="2.中度",1,0)),IF($K922="全時",1,0),IF(基本工資設定!$B$2&gt;$L922,1,0)),1,0)</f>
        <v>0</v>
      </c>
      <c r="Y922" s="19">
        <f>IF(AND($Q922,OR(IF($G922="1.輕度",1,0),IF($G922="2.中度",1,0)),IF($K922="部分工時",1,0),IF($L922&gt;=基本工資設定!$B$2,1,0)),1,0)</f>
        <v>0</v>
      </c>
      <c r="Z922" s="19">
        <f>IF(AND($Q922,OR(IF($G922="1.輕度",1,0),IF($G922="2.中度",1,0)),IF($K922="部分工時",1,0),IF(AND(基本工資設定!$B$2&gt;$L922,$L922&gt;=基本工資設定!$B$3),1,0)),1,0)</f>
        <v>0</v>
      </c>
      <c r="AA922" s="19">
        <f>IF(AND($Q922,OR(IF($G922="1.輕度",1,0),IF($G922="2.中度",1,0)),IF($K922="部分工時",1,0),IF(基本工資設定!$B$3&gt;$L922,1,0)),1,0)</f>
        <v>0</v>
      </c>
    </row>
    <row r="923" spans="1:27" ht="14.25">
      <c r="A923" s="19">
        <f t="shared" si="11"/>
        <v>921</v>
      </c>
      <c r="B923" s="8"/>
      <c r="C923" s="8"/>
      <c r="D923" s="9"/>
      <c r="E923" s="8"/>
      <c r="F923" s="8"/>
      <c r="G923" s="8"/>
      <c r="H923" s="9"/>
      <c r="I923" s="9"/>
      <c r="J923" s="9"/>
      <c r="K923" s="8"/>
      <c r="L923" s="10"/>
      <c r="M923" s="19" t="b">
        <f t="shared" si="9"/>
        <v>0</v>
      </c>
      <c r="N923" s="19">
        <f>IF(AND($M923,IF($H923&lt;=DATE(身障定額檢核總表!$F$7,身障定額檢核總表!$F$8,1),1,0)),1,0)</f>
        <v>0</v>
      </c>
      <c r="O923" s="19">
        <f>IF(AND(ISBLANK($I923),$M923),1,IF($E923="1.公保",
IF($I923&gt;DATE(身障定額檢核總表!$F$7,身障定額檢核總表!$F$8,1),1,0),
IF($I923&gt;=DATE(身障定額檢核總表!$F$7,身障定額檢核總表!$F$8,1),1,0)))</f>
        <v>0</v>
      </c>
      <c r="P923" s="19">
        <f>IF(AND($M923,IF($J923&lt;=DATE(身障定額檢核總表!$F$7,身障定額檢核總表!$F$8,1),1,0)),1,0)</f>
        <v>0</v>
      </c>
      <c r="Q923" s="19">
        <f t="shared" si="10"/>
        <v>0</v>
      </c>
      <c r="R923" s="19">
        <f>IF(AND($Q923,OR(IF($G923="3.重度",1,0),IF($G923="4.極重度",1,0)),IF($K923="全時",1,0),IF($L923&gt;=基本工資設定!$B$2,1,0)),1,0)</f>
        <v>0</v>
      </c>
      <c r="S923" s="19">
        <f>IF(AND($Q923,OR(IF($G923="3.重度",1,0),IF($G923="4.極重度",1,0)),IF($K923="全時",1,0),IF(基本工資設定!$B$2&gt;$L923,1,0)),1,0)</f>
        <v>0</v>
      </c>
      <c r="T923" s="19">
        <f>IF(AND($Q923,OR(IF($G923="3.重度",1,0),IF($G923="4.極重度",1,0)),IF($K923="部分工時",1,0),IF($L923&gt;=基本工資設定!$B$2,1,0)),1,0)</f>
        <v>0</v>
      </c>
      <c r="U923" s="19">
        <f>IF(AND($Q923,OR(IF($G923="3.重度",1,0),IF($G923="4.極重度",1,0)),IF($K923="部分工時",1,0),IF(AND(基本工資設定!$B$2&gt;$L923,$L923&gt;=基本工資設定!$B$3),1,0)),1,0)</f>
        <v>0</v>
      </c>
      <c r="V923" s="19">
        <f>IF(AND($Q923,OR(IF($G923="3.重度",1,0),IF($G923="4.極重度",1,0)),IF($K923="部分工時",1,0),IF(基本工資設定!$B$3&gt;$L923,1,0)),1,0)</f>
        <v>0</v>
      </c>
      <c r="W923" s="19">
        <f>IF(AND($Q923,OR(IF($G923="1.輕度",1,0),IF($G923="2.中度",1,0)),IF($K923="全時",1,0),IF($L923&gt;=基本工資設定!$B$2,1,0)),1,0)</f>
        <v>0</v>
      </c>
      <c r="X923" s="19">
        <f>IF(AND($Q923,OR(IF($G923="1.輕度",1,0),IF($G923="2.中度",1,0)),IF($K923="全時",1,0),IF(基本工資設定!$B$2&gt;$L923,1,0)),1,0)</f>
        <v>0</v>
      </c>
      <c r="Y923" s="19">
        <f>IF(AND($Q923,OR(IF($G923="1.輕度",1,0),IF($G923="2.中度",1,0)),IF($K923="部分工時",1,0),IF($L923&gt;=基本工資設定!$B$2,1,0)),1,0)</f>
        <v>0</v>
      </c>
      <c r="Z923" s="19">
        <f>IF(AND($Q923,OR(IF($G923="1.輕度",1,0),IF($G923="2.中度",1,0)),IF($K923="部分工時",1,0),IF(AND(基本工資設定!$B$2&gt;$L923,$L923&gt;=基本工資設定!$B$3),1,0)),1,0)</f>
        <v>0</v>
      </c>
      <c r="AA923" s="19">
        <f>IF(AND($Q923,OR(IF($G923="1.輕度",1,0),IF($G923="2.中度",1,0)),IF($K923="部分工時",1,0),IF(基本工資設定!$B$3&gt;$L923,1,0)),1,0)</f>
        <v>0</v>
      </c>
    </row>
    <row r="924" spans="1:27" ht="14.25">
      <c r="A924" s="19">
        <f t="shared" si="11"/>
        <v>922</v>
      </c>
      <c r="B924" s="8"/>
      <c r="C924" s="8"/>
      <c r="D924" s="9"/>
      <c r="E924" s="8"/>
      <c r="F924" s="8"/>
      <c r="G924" s="8"/>
      <c r="H924" s="9"/>
      <c r="I924" s="9"/>
      <c r="J924" s="9"/>
      <c r="K924" s="8"/>
      <c r="L924" s="10"/>
      <c r="M924" s="19" t="b">
        <f t="shared" si="9"/>
        <v>0</v>
      </c>
      <c r="N924" s="19">
        <f>IF(AND($M924,IF($H924&lt;=DATE(身障定額檢核總表!$F$7,身障定額檢核總表!$F$8,1),1,0)),1,0)</f>
        <v>0</v>
      </c>
      <c r="O924" s="19">
        <f>IF(AND(ISBLANK($I924),$M924),1,IF($E924="1.公保",
IF($I924&gt;DATE(身障定額檢核總表!$F$7,身障定額檢核總表!$F$8,1),1,0),
IF($I924&gt;=DATE(身障定額檢核總表!$F$7,身障定額檢核總表!$F$8,1),1,0)))</f>
        <v>0</v>
      </c>
      <c r="P924" s="19">
        <f>IF(AND($M924,IF($J924&lt;=DATE(身障定額檢核總表!$F$7,身障定額檢核總表!$F$8,1),1,0)),1,0)</f>
        <v>0</v>
      </c>
      <c r="Q924" s="19">
        <f t="shared" si="10"/>
        <v>0</v>
      </c>
      <c r="R924" s="19">
        <f>IF(AND($Q924,OR(IF($G924="3.重度",1,0),IF($G924="4.極重度",1,0)),IF($K924="全時",1,0),IF($L924&gt;=基本工資設定!$B$2,1,0)),1,0)</f>
        <v>0</v>
      </c>
      <c r="S924" s="19">
        <f>IF(AND($Q924,OR(IF($G924="3.重度",1,0),IF($G924="4.極重度",1,0)),IF($K924="全時",1,0),IF(基本工資設定!$B$2&gt;$L924,1,0)),1,0)</f>
        <v>0</v>
      </c>
      <c r="T924" s="19">
        <f>IF(AND($Q924,OR(IF($G924="3.重度",1,0),IF($G924="4.極重度",1,0)),IF($K924="部分工時",1,0),IF($L924&gt;=基本工資設定!$B$2,1,0)),1,0)</f>
        <v>0</v>
      </c>
      <c r="U924" s="19">
        <f>IF(AND($Q924,OR(IF($G924="3.重度",1,0),IF($G924="4.極重度",1,0)),IF($K924="部分工時",1,0),IF(AND(基本工資設定!$B$2&gt;$L924,$L924&gt;=基本工資設定!$B$3),1,0)),1,0)</f>
        <v>0</v>
      </c>
      <c r="V924" s="19">
        <f>IF(AND($Q924,OR(IF($G924="3.重度",1,0),IF($G924="4.極重度",1,0)),IF($K924="部分工時",1,0),IF(基本工資設定!$B$3&gt;$L924,1,0)),1,0)</f>
        <v>0</v>
      </c>
      <c r="W924" s="19">
        <f>IF(AND($Q924,OR(IF($G924="1.輕度",1,0),IF($G924="2.中度",1,0)),IF($K924="全時",1,0),IF($L924&gt;=基本工資設定!$B$2,1,0)),1,0)</f>
        <v>0</v>
      </c>
      <c r="X924" s="19">
        <f>IF(AND($Q924,OR(IF($G924="1.輕度",1,0),IF($G924="2.中度",1,0)),IF($K924="全時",1,0),IF(基本工資設定!$B$2&gt;$L924,1,0)),1,0)</f>
        <v>0</v>
      </c>
      <c r="Y924" s="19">
        <f>IF(AND($Q924,OR(IF($G924="1.輕度",1,0),IF($G924="2.中度",1,0)),IF($K924="部分工時",1,0),IF($L924&gt;=基本工資設定!$B$2,1,0)),1,0)</f>
        <v>0</v>
      </c>
      <c r="Z924" s="19">
        <f>IF(AND($Q924,OR(IF($G924="1.輕度",1,0),IF($G924="2.中度",1,0)),IF($K924="部分工時",1,0),IF(AND(基本工資設定!$B$2&gt;$L924,$L924&gt;=基本工資設定!$B$3),1,0)),1,0)</f>
        <v>0</v>
      </c>
      <c r="AA924" s="19">
        <f>IF(AND($Q924,OR(IF($G924="1.輕度",1,0),IF($G924="2.中度",1,0)),IF($K924="部分工時",1,0),IF(基本工資設定!$B$3&gt;$L924,1,0)),1,0)</f>
        <v>0</v>
      </c>
    </row>
    <row r="925" spans="1:27" ht="14.25">
      <c r="A925" s="19">
        <f t="shared" si="11"/>
        <v>923</v>
      </c>
      <c r="B925" s="8"/>
      <c r="C925" s="8"/>
      <c r="D925" s="9"/>
      <c r="E925" s="8"/>
      <c r="F925" s="8"/>
      <c r="G925" s="8"/>
      <c r="H925" s="9"/>
      <c r="I925" s="9"/>
      <c r="J925" s="9"/>
      <c r="K925" s="8"/>
      <c r="L925" s="10"/>
      <c r="M925" s="19" t="b">
        <f t="shared" si="9"/>
        <v>0</v>
      </c>
      <c r="N925" s="19">
        <f>IF(AND($M925,IF($H925&lt;=DATE(身障定額檢核總表!$F$7,身障定額檢核總表!$F$8,1),1,0)),1,0)</f>
        <v>0</v>
      </c>
      <c r="O925" s="19">
        <f>IF(AND(ISBLANK($I925),$M925),1,IF($E925="1.公保",
IF($I925&gt;DATE(身障定額檢核總表!$F$7,身障定額檢核總表!$F$8,1),1,0),
IF($I925&gt;=DATE(身障定額檢核總表!$F$7,身障定額檢核總表!$F$8,1),1,0)))</f>
        <v>0</v>
      </c>
      <c r="P925" s="19">
        <f>IF(AND($M925,IF($J925&lt;=DATE(身障定額檢核總表!$F$7,身障定額檢核總表!$F$8,1),1,0)),1,0)</f>
        <v>0</v>
      </c>
      <c r="Q925" s="19">
        <f t="shared" si="10"/>
        <v>0</v>
      </c>
      <c r="R925" s="19">
        <f>IF(AND($Q925,OR(IF($G925="3.重度",1,0),IF($G925="4.極重度",1,0)),IF($K925="全時",1,0),IF($L925&gt;=基本工資設定!$B$2,1,0)),1,0)</f>
        <v>0</v>
      </c>
      <c r="S925" s="19">
        <f>IF(AND($Q925,OR(IF($G925="3.重度",1,0),IF($G925="4.極重度",1,0)),IF($K925="全時",1,0),IF(基本工資設定!$B$2&gt;$L925,1,0)),1,0)</f>
        <v>0</v>
      </c>
      <c r="T925" s="19">
        <f>IF(AND($Q925,OR(IF($G925="3.重度",1,0),IF($G925="4.極重度",1,0)),IF($K925="部分工時",1,0),IF($L925&gt;=基本工資設定!$B$2,1,0)),1,0)</f>
        <v>0</v>
      </c>
      <c r="U925" s="19">
        <f>IF(AND($Q925,OR(IF($G925="3.重度",1,0),IF($G925="4.極重度",1,0)),IF($K925="部分工時",1,0),IF(AND(基本工資設定!$B$2&gt;$L925,$L925&gt;=基本工資設定!$B$3),1,0)),1,0)</f>
        <v>0</v>
      </c>
      <c r="V925" s="19">
        <f>IF(AND($Q925,OR(IF($G925="3.重度",1,0),IF($G925="4.極重度",1,0)),IF($K925="部分工時",1,0),IF(基本工資設定!$B$3&gt;$L925,1,0)),1,0)</f>
        <v>0</v>
      </c>
      <c r="W925" s="19">
        <f>IF(AND($Q925,OR(IF($G925="1.輕度",1,0),IF($G925="2.中度",1,0)),IF($K925="全時",1,0),IF($L925&gt;=基本工資設定!$B$2,1,0)),1,0)</f>
        <v>0</v>
      </c>
      <c r="X925" s="19">
        <f>IF(AND($Q925,OR(IF($G925="1.輕度",1,0),IF($G925="2.中度",1,0)),IF($K925="全時",1,0),IF(基本工資設定!$B$2&gt;$L925,1,0)),1,0)</f>
        <v>0</v>
      </c>
      <c r="Y925" s="19">
        <f>IF(AND($Q925,OR(IF($G925="1.輕度",1,0),IF($G925="2.中度",1,0)),IF($K925="部分工時",1,0),IF($L925&gt;=基本工資設定!$B$2,1,0)),1,0)</f>
        <v>0</v>
      </c>
      <c r="Z925" s="19">
        <f>IF(AND($Q925,OR(IF($G925="1.輕度",1,0),IF($G925="2.中度",1,0)),IF($K925="部分工時",1,0),IF(AND(基本工資設定!$B$2&gt;$L925,$L925&gt;=基本工資設定!$B$3),1,0)),1,0)</f>
        <v>0</v>
      </c>
      <c r="AA925" s="19">
        <f>IF(AND($Q925,OR(IF($G925="1.輕度",1,0),IF($G925="2.中度",1,0)),IF($K925="部分工時",1,0),IF(基本工資設定!$B$3&gt;$L925,1,0)),1,0)</f>
        <v>0</v>
      </c>
    </row>
    <row r="926" spans="1:27" ht="14.25">
      <c r="A926" s="19">
        <f t="shared" si="11"/>
        <v>924</v>
      </c>
      <c r="B926" s="8"/>
      <c r="C926" s="8"/>
      <c r="D926" s="9"/>
      <c r="E926" s="8"/>
      <c r="F926" s="8"/>
      <c r="G926" s="8"/>
      <c r="H926" s="9"/>
      <c r="I926" s="9"/>
      <c r="J926" s="9"/>
      <c r="K926" s="8"/>
      <c r="L926" s="10"/>
      <c r="M926" s="19" t="b">
        <f t="shared" si="9"/>
        <v>0</v>
      </c>
      <c r="N926" s="19">
        <f>IF(AND($M926,IF($H926&lt;=DATE(身障定額檢核總表!$F$7,身障定額檢核總表!$F$8,1),1,0)),1,0)</f>
        <v>0</v>
      </c>
      <c r="O926" s="19">
        <f>IF(AND(ISBLANK($I926),$M926),1,IF($E926="1.公保",
IF($I926&gt;DATE(身障定額檢核總表!$F$7,身障定額檢核總表!$F$8,1),1,0),
IF($I926&gt;=DATE(身障定額檢核總表!$F$7,身障定額檢核總表!$F$8,1),1,0)))</f>
        <v>0</v>
      </c>
      <c r="P926" s="19">
        <f>IF(AND($M926,IF($J926&lt;=DATE(身障定額檢核總表!$F$7,身障定額檢核總表!$F$8,1),1,0)),1,0)</f>
        <v>0</v>
      </c>
      <c r="Q926" s="19">
        <f t="shared" si="10"/>
        <v>0</v>
      </c>
      <c r="R926" s="19">
        <f>IF(AND($Q926,OR(IF($G926="3.重度",1,0),IF($G926="4.極重度",1,0)),IF($K926="全時",1,0),IF($L926&gt;=基本工資設定!$B$2,1,0)),1,0)</f>
        <v>0</v>
      </c>
      <c r="S926" s="19">
        <f>IF(AND($Q926,OR(IF($G926="3.重度",1,0),IF($G926="4.極重度",1,0)),IF($K926="全時",1,0),IF(基本工資設定!$B$2&gt;$L926,1,0)),1,0)</f>
        <v>0</v>
      </c>
      <c r="T926" s="19">
        <f>IF(AND($Q926,OR(IF($G926="3.重度",1,0),IF($G926="4.極重度",1,0)),IF($K926="部分工時",1,0),IF($L926&gt;=基本工資設定!$B$2,1,0)),1,0)</f>
        <v>0</v>
      </c>
      <c r="U926" s="19">
        <f>IF(AND($Q926,OR(IF($G926="3.重度",1,0),IF($G926="4.極重度",1,0)),IF($K926="部分工時",1,0),IF(AND(基本工資設定!$B$2&gt;$L926,$L926&gt;=基本工資設定!$B$3),1,0)),1,0)</f>
        <v>0</v>
      </c>
      <c r="V926" s="19">
        <f>IF(AND($Q926,OR(IF($G926="3.重度",1,0),IF($G926="4.極重度",1,0)),IF($K926="部分工時",1,0),IF(基本工資設定!$B$3&gt;$L926,1,0)),1,0)</f>
        <v>0</v>
      </c>
      <c r="W926" s="19">
        <f>IF(AND($Q926,OR(IF($G926="1.輕度",1,0),IF($G926="2.中度",1,0)),IF($K926="全時",1,0),IF($L926&gt;=基本工資設定!$B$2,1,0)),1,0)</f>
        <v>0</v>
      </c>
      <c r="X926" s="19">
        <f>IF(AND($Q926,OR(IF($G926="1.輕度",1,0),IF($G926="2.中度",1,0)),IF($K926="全時",1,0),IF(基本工資設定!$B$2&gt;$L926,1,0)),1,0)</f>
        <v>0</v>
      </c>
      <c r="Y926" s="19">
        <f>IF(AND($Q926,OR(IF($G926="1.輕度",1,0),IF($G926="2.中度",1,0)),IF($K926="部分工時",1,0),IF($L926&gt;=基本工資設定!$B$2,1,0)),1,0)</f>
        <v>0</v>
      </c>
      <c r="Z926" s="19">
        <f>IF(AND($Q926,OR(IF($G926="1.輕度",1,0),IF($G926="2.中度",1,0)),IF($K926="部分工時",1,0),IF(AND(基本工資設定!$B$2&gt;$L926,$L926&gt;=基本工資設定!$B$3),1,0)),1,0)</f>
        <v>0</v>
      </c>
      <c r="AA926" s="19">
        <f>IF(AND($Q926,OR(IF($G926="1.輕度",1,0),IF($G926="2.中度",1,0)),IF($K926="部分工時",1,0),IF(基本工資設定!$B$3&gt;$L926,1,0)),1,0)</f>
        <v>0</v>
      </c>
    </row>
    <row r="927" spans="1:27" ht="14.25">
      <c r="A927" s="19">
        <f t="shared" si="11"/>
        <v>925</v>
      </c>
      <c r="B927" s="8"/>
      <c r="C927" s="8"/>
      <c r="D927" s="9"/>
      <c r="E927" s="8"/>
      <c r="F927" s="8"/>
      <c r="G927" s="8"/>
      <c r="H927" s="9"/>
      <c r="I927" s="9"/>
      <c r="J927" s="9"/>
      <c r="K927" s="8"/>
      <c r="L927" s="10"/>
      <c r="M927" s="19" t="b">
        <f t="shared" si="9"/>
        <v>0</v>
      </c>
      <c r="N927" s="19">
        <f>IF(AND($M927,IF($H927&lt;=DATE(身障定額檢核總表!$F$7,身障定額檢核總表!$F$8,1),1,0)),1,0)</f>
        <v>0</v>
      </c>
      <c r="O927" s="19">
        <f>IF(AND(ISBLANK($I927),$M927),1,IF($E927="1.公保",
IF($I927&gt;DATE(身障定額檢核總表!$F$7,身障定額檢核總表!$F$8,1),1,0),
IF($I927&gt;=DATE(身障定額檢核總表!$F$7,身障定額檢核總表!$F$8,1),1,0)))</f>
        <v>0</v>
      </c>
      <c r="P927" s="19">
        <f>IF(AND($M927,IF($J927&lt;=DATE(身障定額檢核總表!$F$7,身障定額檢核總表!$F$8,1),1,0)),1,0)</f>
        <v>0</v>
      </c>
      <c r="Q927" s="19">
        <f t="shared" si="10"/>
        <v>0</v>
      </c>
      <c r="R927" s="19">
        <f>IF(AND($Q927,OR(IF($G927="3.重度",1,0),IF($G927="4.極重度",1,0)),IF($K927="全時",1,0),IF($L927&gt;=基本工資設定!$B$2,1,0)),1,0)</f>
        <v>0</v>
      </c>
      <c r="S927" s="19">
        <f>IF(AND($Q927,OR(IF($G927="3.重度",1,0),IF($G927="4.極重度",1,0)),IF($K927="全時",1,0),IF(基本工資設定!$B$2&gt;$L927,1,0)),1,0)</f>
        <v>0</v>
      </c>
      <c r="T927" s="19">
        <f>IF(AND($Q927,OR(IF($G927="3.重度",1,0),IF($G927="4.極重度",1,0)),IF($K927="部分工時",1,0),IF($L927&gt;=基本工資設定!$B$2,1,0)),1,0)</f>
        <v>0</v>
      </c>
      <c r="U927" s="19">
        <f>IF(AND($Q927,OR(IF($G927="3.重度",1,0),IF($G927="4.極重度",1,0)),IF($K927="部分工時",1,0),IF(AND(基本工資設定!$B$2&gt;$L927,$L927&gt;=基本工資設定!$B$3),1,0)),1,0)</f>
        <v>0</v>
      </c>
      <c r="V927" s="19">
        <f>IF(AND($Q927,OR(IF($G927="3.重度",1,0),IF($G927="4.極重度",1,0)),IF($K927="部分工時",1,0),IF(基本工資設定!$B$3&gt;$L927,1,0)),1,0)</f>
        <v>0</v>
      </c>
      <c r="W927" s="19">
        <f>IF(AND($Q927,OR(IF($G927="1.輕度",1,0),IF($G927="2.中度",1,0)),IF($K927="全時",1,0),IF($L927&gt;=基本工資設定!$B$2,1,0)),1,0)</f>
        <v>0</v>
      </c>
      <c r="X927" s="19">
        <f>IF(AND($Q927,OR(IF($G927="1.輕度",1,0),IF($G927="2.中度",1,0)),IF($K927="全時",1,0),IF(基本工資設定!$B$2&gt;$L927,1,0)),1,0)</f>
        <v>0</v>
      </c>
      <c r="Y927" s="19">
        <f>IF(AND($Q927,OR(IF($G927="1.輕度",1,0),IF($G927="2.中度",1,0)),IF($K927="部分工時",1,0),IF($L927&gt;=基本工資設定!$B$2,1,0)),1,0)</f>
        <v>0</v>
      </c>
      <c r="Z927" s="19">
        <f>IF(AND($Q927,OR(IF($G927="1.輕度",1,0),IF($G927="2.中度",1,0)),IF($K927="部分工時",1,0),IF(AND(基本工資設定!$B$2&gt;$L927,$L927&gt;=基本工資設定!$B$3),1,0)),1,0)</f>
        <v>0</v>
      </c>
      <c r="AA927" s="19">
        <f>IF(AND($Q927,OR(IF($G927="1.輕度",1,0),IF($G927="2.中度",1,0)),IF($K927="部分工時",1,0),IF(基本工資設定!$B$3&gt;$L927,1,0)),1,0)</f>
        <v>0</v>
      </c>
    </row>
    <row r="928" spans="1:27" ht="14.25">
      <c r="A928" s="19">
        <f t="shared" si="11"/>
        <v>926</v>
      </c>
      <c r="B928" s="8"/>
      <c r="C928" s="8"/>
      <c r="D928" s="9"/>
      <c r="E928" s="8"/>
      <c r="F928" s="8"/>
      <c r="G928" s="8"/>
      <c r="H928" s="9"/>
      <c r="I928" s="9"/>
      <c r="J928" s="9"/>
      <c r="K928" s="8"/>
      <c r="L928" s="10"/>
      <c r="M928" s="19" t="b">
        <f t="shared" si="9"/>
        <v>0</v>
      </c>
      <c r="N928" s="19">
        <f>IF(AND($M928,IF($H928&lt;=DATE(身障定額檢核總表!$F$7,身障定額檢核總表!$F$8,1),1,0)),1,0)</f>
        <v>0</v>
      </c>
      <c r="O928" s="19">
        <f>IF(AND(ISBLANK($I928),$M928),1,IF($E928="1.公保",
IF($I928&gt;DATE(身障定額檢核總表!$F$7,身障定額檢核總表!$F$8,1),1,0),
IF($I928&gt;=DATE(身障定額檢核總表!$F$7,身障定額檢核總表!$F$8,1),1,0)))</f>
        <v>0</v>
      </c>
      <c r="P928" s="19">
        <f>IF(AND($M928,IF($J928&lt;=DATE(身障定額檢核總表!$F$7,身障定額檢核總表!$F$8,1),1,0)),1,0)</f>
        <v>0</v>
      </c>
      <c r="Q928" s="19">
        <f t="shared" si="10"/>
        <v>0</v>
      </c>
      <c r="R928" s="19">
        <f>IF(AND($Q928,OR(IF($G928="3.重度",1,0),IF($G928="4.極重度",1,0)),IF($K928="全時",1,0),IF($L928&gt;=基本工資設定!$B$2,1,0)),1,0)</f>
        <v>0</v>
      </c>
      <c r="S928" s="19">
        <f>IF(AND($Q928,OR(IF($G928="3.重度",1,0),IF($G928="4.極重度",1,0)),IF($K928="全時",1,0),IF(基本工資設定!$B$2&gt;$L928,1,0)),1,0)</f>
        <v>0</v>
      </c>
      <c r="T928" s="19">
        <f>IF(AND($Q928,OR(IF($G928="3.重度",1,0),IF($G928="4.極重度",1,0)),IF($K928="部分工時",1,0),IF($L928&gt;=基本工資設定!$B$2,1,0)),1,0)</f>
        <v>0</v>
      </c>
      <c r="U928" s="19">
        <f>IF(AND($Q928,OR(IF($G928="3.重度",1,0),IF($G928="4.極重度",1,0)),IF($K928="部分工時",1,0),IF(AND(基本工資設定!$B$2&gt;$L928,$L928&gt;=基本工資設定!$B$3),1,0)),1,0)</f>
        <v>0</v>
      </c>
      <c r="V928" s="19">
        <f>IF(AND($Q928,OR(IF($G928="3.重度",1,0),IF($G928="4.極重度",1,0)),IF($K928="部分工時",1,0),IF(基本工資設定!$B$3&gt;$L928,1,0)),1,0)</f>
        <v>0</v>
      </c>
      <c r="W928" s="19">
        <f>IF(AND($Q928,OR(IF($G928="1.輕度",1,0),IF($G928="2.中度",1,0)),IF($K928="全時",1,0),IF($L928&gt;=基本工資設定!$B$2,1,0)),1,0)</f>
        <v>0</v>
      </c>
      <c r="X928" s="19">
        <f>IF(AND($Q928,OR(IF($G928="1.輕度",1,0),IF($G928="2.中度",1,0)),IF($K928="全時",1,0),IF(基本工資設定!$B$2&gt;$L928,1,0)),1,0)</f>
        <v>0</v>
      </c>
      <c r="Y928" s="19">
        <f>IF(AND($Q928,OR(IF($G928="1.輕度",1,0),IF($G928="2.中度",1,0)),IF($K928="部分工時",1,0),IF($L928&gt;=基本工資設定!$B$2,1,0)),1,0)</f>
        <v>0</v>
      </c>
      <c r="Z928" s="19">
        <f>IF(AND($Q928,OR(IF($G928="1.輕度",1,0),IF($G928="2.中度",1,0)),IF($K928="部分工時",1,0),IF(AND(基本工資設定!$B$2&gt;$L928,$L928&gt;=基本工資設定!$B$3),1,0)),1,0)</f>
        <v>0</v>
      </c>
      <c r="AA928" s="19">
        <f>IF(AND($Q928,OR(IF($G928="1.輕度",1,0),IF($G928="2.中度",1,0)),IF($K928="部分工時",1,0),IF(基本工資設定!$B$3&gt;$L928,1,0)),1,0)</f>
        <v>0</v>
      </c>
    </row>
    <row r="929" spans="1:27" ht="14.25">
      <c r="A929" s="19">
        <f t="shared" si="11"/>
        <v>927</v>
      </c>
      <c r="B929" s="8"/>
      <c r="C929" s="8"/>
      <c r="D929" s="9"/>
      <c r="E929" s="8"/>
      <c r="F929" s="8"/>
      <c r="G929" s="8"/>
      <c r="H929" s="9"/>
      <c r="I929" s="9"/>
      <c r="J929" s="9"/>
      <c r="K929" s="8"/>
      <c r="L929" s="10"/>
      <c r="M929" s="19" t="b">
        <f t="shared" si="9"/>
        <v>0</v>
      </c>
      <c r="N929" s="19">
        <f>IF(AND($M929,IF($H929&lt;=DATE(身障定額檢核總表!$F$7,身障定額檢核總表!$F$8,1),1,0)),1,0)</f>
        <v>0</v>
      </c>
      <c r="O929" s="19">
        <f>IF(AND(ISBLANK($I929),$M929),1,IF($E929="1.公保",
IF($I929&gt;DATE(身障定額檢核總表!$F$7,身障定額檢核總表!$F$8,1),1,0),
IF($I929&gt;=DATE(身障定額檢核總表!$F$7,身障定額檢核總表!$F$8,1),1,0)))</f>
        <v>0</v>
      </c>
      <c r="P929" s="19">
        <f>IF(AND($M929,IF($J929&lt;=DATE(身障定額檢核總表!$F$7,身障定額檢核總表!$F$8,1),1,0)),1,0)</f>
        <v>0</v>
      </c>
      <c r="Q929" s="19">
        <f t="shared" si="10"/>
        <v>0</v>
      </c>
      <c r="R929" s="19">
        <f>IF(AND($Q929,OR(IF($G929="3.重度",1,0),IF($G929="4.極重度",1,0)),IF($K929="全時",1,0),IF($L929&gt;=基本工資設定!$B$2,1,0)),1,0)</f>
        <v>0</v>
      </c>
      <c r="S929" s="19">
        <f>IF(AND($Q929,OR(IF($G929="3.重度",1,0),IF($G929="4.極重度",1,0)),IF($K929="全時",1,0),IF(基本工資設定!$B$2&gt;$L929,1,0)),1,0)</f>
        <v>0</v>
      </c>
      <c r="T929" s="19">
        <f>IF(AND($Q929,OR(IF($G929="3.重度",1,0),IF($G929="4.極重度",1,0)),IF($K929="部分工時",1,0),IF($L929&gt;=基本工資設定!$B$2,1,0)),1,0)</f>
        <v>0</v>
      </c>
      <c r="U929" s="19">
        <f>IF(AND($Q929,OR(IF($G929="3.重度",1,0),IF($G929="4.極重度",1,0)),IF($K929="部分工時",1,0),IF(AND(基本工資設定!$B$2&gt;$L929,$L929&gt;=基本工資設定!$B$3),1,0)),1,0)</f>
        <v>0</v>
      </c>
      <c r="V929" s="19">
        <f>IF(AND($Q929,OR(IF($G929="3.重度",1,0),IF($G929="4.極重度",1,0)),IF($K929="部分工時",1,0),IF(基本工資設定!$B$3&gt;$L929,1,0)),1,0)</f>
        <v>0</v>
      </c>
      <c r="W929" s="19">
        <f>IF(AND($Q929,OR(IF($G929="1.輕度",1,0),IF($G929="2.中度",1,0)),IF($K929="全時",1,0),IF($L929&gt;=基本工資設定!$B$2,1,0)),1,0)</f>
        <v>0</v>
      </c>
      <c r="X929" s="19">
        <f>IF(AND($Q929,OR(IF($G929="1.輕度",1,0),IF($G929="2.中度",1,0)),IF($K929="全時",1,0),IF(基本工資設定!$B$2&gt;$L929,1,0)),1,0)</f>
        <v>0</v>
      </c>
      <c r="Y929" s="19">
        <f>IF(AND($Q929,OR(IF($G929="1.輕度",1,0),IF($G929="2.中度",1,0)),IF($K929="部分工時",1,0),IF($L929&gt;=基本工資設定!$B$2,1,0)),1,0)</f>
        <v>0</v>
      </c>
      <c r="Z929" s="19">
        <f>IF(AND($Q929,OR(IF($G929="1.輕度",1,0),IF($G929="2.中度",1,0)),IF($K929="部分工時",1,0),IF(AND(基本工資設定!$B$2&gt;$L929,$L929&gt;=基本工資設定!$B$3),1,0)),1,0)</f>
        <v>0</v>
      </c>
      <c r="AA929" s="19">
        <f>IF(AND($Q929,OR(IF($G929="1.輕度",1,0),IF($G929="2.中度",1,0)),IF($K929="部分工時",1,0),IF(基本工資設定!$B$3&gt;$L929,1,0)),1,0)</f>
        <v>0</v>
      </c>
    </row>
    <row r="930" spans="1:27" ht="14.25">
      <c r="A930" s="19">
        <f t="shared" si="11"/>
        <v>928</v>
      </c>
      <c r="B930" s="8"/>
      <c r="C930" s="8"/>
      <c r="D930" s="9"/>
      <c r="E930" s="8"/>
      <c r="F930" s="8"/>
      <c r="G930" s="8"/>
      <c r="H930" s="9"/>
      <c r="I930" s="9"/>
      <c r="J930" s="9"/>
      <c r="K930" s="8"/>
      <c r="L930" s="10"/>
      <c r="M930" s="19" t="b">
        <f t="shared" si="9"/>
        <v>0</v>
      </c>
      <c r="N930" s="19">
        <f>IF(AND($M930,IF($H930&lt;=DATE(身障定額檢核總表!$F$7,身障定額檢核總表!$F$8,1),1,0)),1,0)</f>
        <v>0</v>
      </c>
      <c r="O930" s="19">
        <f>IF(AND(ISBLANK($I930),$M930),1,IF($E930="1.公保",
IF($I930&gt;DATE(身障定額檢核總表!$F$7,身障定額檢核總表!$F$8,1),1,0),
IF($I930&gt;=DATE(身障定額檢核總表!$F$7,身障定額檢核總表!$F$8,1),1,0)))</f>
        <v>0</v>
      </c>
      <c r="P930" s="19">
        <f>IF(AND($M930,IF($J930&lt;=DATE(身障定額檢核總表!$F$7,身障定額檢核總表!$F$8,1),1,0)),1,0)</f>
        <v>0</v>
      </c>
      <c r="Q930" s="19">
        <f t="shared" si="10"/>
        <v>0</v>
      </c>
      <c r="R930" s="19">
        <f>IF(AND($Q930,OR(IF($G930="3.重度",1,0),IF($G930="4.極重度",1,0)),IF($K930="全時",1,0),IF($L930&gt;=基本工資設定!$B$2,1,0)),1,0)</f>
        <v>0</v>
      </c>
      <c r="S930" s="19">
        <f>IF(AND($Q930,OR(IF($G930="3.重度",1,0),IF($G930="4.極重度",1,0)),IF($K930="全時",1,0),IF(基本工資設定!$B$2&gt;$L930,1,0)),1,0)</f>
        <v>0</v>
      </c>
      <c r="T930" s="19">
        <f>IF(AND($Q930,OR(IF($G930="3.重度",1,0),IF($G930="4.極重度",1,0)),IF($K930="部分工時",1,0),IF($L930&gt;=基本工資設定!$B$2,1,0)),1,0)</f>
        <v>0</v>
      </c>
      <c r="U930" s="19">
        <f>IF(AND($Q930,OR(IF($G930="3.重度",1,0),IF($G930="4.極重度",1,0)),IF($K930="部分工時",1,0),IF(AND(基本工資設定!$B$2&gt;$L930,$L930&gt;=基本工資設定!$B$3),1,0)),1,0)</f>
        <v>0</v>
      </c>
      <c r="V930" s="19">
        <f>IF(AND($Q930,OR(IF($G930="3.重度",1,0),IF($G930="4.極重度",1,0)),IF($K930="部分工時",1,0),IF(基本工資設定!$B$3&gt;$L930,1,0)),1,0)</f>
        <v>0</v>
      </c>
      <c r="W930" s="19">
        <f>IF(AND($Q930,OR(IF($G930="1.輕度",1,0),IF($G930="2.中度",1,0)),IF($K930="全時",1,0),IF($L930&gt;=基本工資設定!$B$2,1,0)),1,0)</f>
        <v>0</v>
      </c>
      <c r="X930" s="19">
        <f>IF(AND($Q930,OR(IF($G930="1.輕度",1,0),IF($G930="2.中度",1,0)),IF($K930="全時",1,0),IF(基本工資設定!$B$2&gt;$L930,1,0)),1,0)</f>
        <v>0</v>
      </c>
      <c r="Y930" s="19">
        <f>IF(AND($Q930,OR(IF($G930="1.輕度",1,0),IF($G930="2.中度",1,0)),IF($K930="部分工時",1,0),IF($L930&gt;=基本工資設定!$B$2,1,0)),1,0)</f>
        <v>0</v>
      </c>
      <c r="Z930" s="19">
        <f>IF(AND($Q930,OR(IF($G930="1.輕度",1,0),IF($G930="2.中度",1,0)),IF($K930="部分工時",1,0),IF(AND(基本工資設定!$B$2&gt;$L930,$L930&gt;=基本工資設定!$B$3),1,0)),1,0)</f>
        <v>0</v>
      </c>
      <c r="AA930" s="19">
        <f>IF(AND($Q930,OR(IF($G930="1.輕度",1,0),IF($G930="2.中度",1,0)),IF($K930="部分工時",1,0),IF(基本工資設定!$B$3&gt;$L930,1,0)),1,0)</f>
        <v>0</v>
      </c>
    </row>
    <row r="931" spans="1:27" ht="14.25">
      <c r="A931" s="19">
        <f t="shared" si="11"/>
        <v>929</v>
      </c>
      <c r="B931" s="8"/>
      <c r="C931" s="8"/>
      <c r="D931" s="9"/>
      <c r="E931" s="8"/>
      <c r="F931" s="8"/>
      <c r="G931" s="8"/>
      <c r="H931" s="9"/>
      <c r="I931" s="9"/>
      <c r="J931" s="9"/>
      <c r="K931" s="8"/>
      <c r="L931" s="10"/>
      <c r="M931" s="19" t="b">
        <f t="shared" si="9"/>
        <v>0</v>
      </c>
      <c r="N931" s="19">
        <f>IF(AND($M931,IF($H931&lt;=DATE(身障定額檢核總表!$F$7,身障定額檢核總表!$F$8,1),1,0)),1,0)</f>
        <v>0</v>
      </c>
      <c r="O931" s="19">
        <f>IF(AND(ISBLANK($I931),$M931),1,IF($E931="1.公保",
IF($I931&gt;DATE(身障定額檢核總表!$F$7,身障定額檢核總表!$F$8,1),1,0),
IF($I931&gt;=DATE(身障定額檢核總表!$F$7,身障定額檢核總表!$F$8,1),1,0)))</f>
        <v>0</v>
      </c>
      <c r="P931" s="19">
        <f>IF(AND($M931,IF($J931&lt;=DATE(身障定額檢核總表!$F$7,身障定額檢核總表!$F$8,1),1,0)),1,0)</f>
        <v>0</v>
      </c>
      <c r="Q931" s="19">
        <f t="shared" si="10"/>
        <v>0</v>
      </c>
      <c r="R931" s="19">
        <f>IF(AND($Q931,OR(IF($G931="3.重度",1,0),IF($G931="4.極重度",1,0)),IF($K931="全時",1,0),IF($L931&gt;=基本工資設定!$B$2,1,0)),1,0)</f>
        <v>0</v>
      </c>
      <c r="S931" s="19">
        <f>IF(AND($Q931,OR(IF($G931="3.重度",1,0),IF($G931="4.極重度",1,0)),IF($K931="全時",1,0),IF(基本工資設定!$B$2&gt;$L931,1,0)),1,0)</f>
        <v>0</v>
      </c>
      <c r="T931" s="19">
        <f>IF(AND($Q931,OR(IF($G931="3.重度",1,0),IF($G931="4.極重度",1,0)),IF($K931="部分工時",1,0),IF($L931&gt;=基本工資設定!$B$2,1,0)),1,0)</f>
        <v>0</v>
      </c>
      <c r="U931" s="19">
        <f>IF(AND($Q931,OR(IF($G931="3.重度",1,0),IF($G931="4.極重度",1,0)),IF($K931="部分工時",1,0),IF(AND(基本工資設定!$B$2&gt;$L931,$L931&gt;=基本工資設定!$B$3),1,0)),1,0)</f>
        <v>0</v>
      </c>
      <c r="V931" s="19">
        <f>IF(AND($Q931,OR(IF($G931="3.重度",1,0),IF($G931="4.極重度",1,0)),IF($K931="部分工時",1,0),IF(基本工資設定!$B$3&gt;$L931,1,0)),1,0)</f>
        <v>0</v>
      </c>
      <c r="W931" s="19">
        <f>IF(AND($Q931,OR(IF($G931="1.輕度",1,0),IF($G931="2.中度",1,0)),IF($K931="全時",1,0),IF($L931&gt;=基本工資設定!$B$2,1,0)),1,0)</f>
        <v>0</v>
      </c>
      <c r="X931" s="19">
        <f>IF(AND($Q931,OR(IF($G931="1.輕度",1,0),IF($G931="2.中度",1,0)),IF($K931="全時",1,0),IF(基本工資設定!$B$2&gt;$L931,1,0)),1,0)</f>
        <v>0</v>
      </c>
      <c r="Y931" s="19">
        <f>IF(AND($Q931,OR(IF($G931="1.輕度",1,0),IF($G931="2.中度",1,0)),IF($K931="部分工時",1,0),IF($L931&gt;=基本工資設定!$B$2,1,0)),1,0)</f>
        <v>0</v>
      </c>
      <c r="Z931" s="19">
        <f>IF(AND($Q931,OR(IF($G931="1.輕度",1,0),IF($G931="2.中度",1,0)),IF($K931="部分工時",1,0),IF(AND(基本工資設定!$B$2&gt;$L931,$L931&gt;=基本工資設定!$B$3),1,0)),1,0)</f>
        <v>0</v>
      </c>
      <c r="AA931" s="19">
        <f>IF(AND($Q931,OR(IF($G931="1.輕度",1,0),IF($G931="2.中度",1,0)),IF($K931="部分工時",1,0),IF(基本工資設定!$B$3&gt;$L931,1,0)),1,0)</f>
        <v>0</v>
      </c>
    </row>
    <row r="932" spans="1:27" ht="14.25">
      <c r="A932" s="19">
        <f t="shared" si="11"/>
        <v>930</v>
      </c>
      <c r="B932" s="8"/>
      <c r="C932" s="8"/>
      <c r="D932" s="9"/>
      <c r="E932" s="8"/>
      <c r="F932" s="8"/>
      <c r="G932" s="8"/>
      <c r="H932" s="9"/>
      <c r="I932" s="9"/>
      <c r="J932" s="9"/>
      <c r="K932" s="8"/>
      <c r="L932" s="10"/>
      <c r="M932" s="19" t="b">
        <f t="shared" si="9"/>
        <v>0</v>
      </c>
      <c r="N932" s="19">
        <f>IF(AND($M932,IF($H932&lt;=DATE(身障定額檢核總表!$F$7,身障定額檢核總表!$F$8,1),1,0)),1,0)</f>
        <v>0</v>
      </c>
      <c r="O932" s="19">
        <f>IF(AND(ISBLANK($I932),$M932),1,IF($E932="1.公保",
IF($I932&gt;DATE(身障定額檢核總表!$F$7,身障定額檢核總表!$F$8,1),1,0),
IF($I932&gt;=DATE(身障定額檢核總表!$F$7,身障定額檢核總表!$F$8,1),1,0)))</f>
        <v>0</v>
      </c>
      <c r="P932" s="19">
        <f>IF(AND($M932,IF($J932&lt;=DATE(身障定額檢核總表!$F$7,身障定額檢核總表!$F$8,1),1,0)),1,0)</f>
        <v>0</v>
      </c>
      <c r="Q932" s="19">
        <f t="shared" si="10"/>
        <v>0</v>
      </c>
      <c r="R932" s="19">
        <f>IF(AND($Q932,OR(IF($G932="3.重度",1,0),IF($G932="4.極重度",1,0)),IF($K932="全時",1,0),IF($L932&gt;=基本工資設定!$B$2,1,0)),1,0)</f>
        <v>0</v>
      </c>
      <c r="S932" s="19">
        <f>IF(AND($Q932,OR(IF($G932="3.重度",1,0),IF($G932="4.極重度",1,0)),IF($K932="全時",1,0),IF(基本工資設定!$B$2&gt;$L932,1,0)),1,0)</f>
        <v>0</v>
      </c>
      <c r="T932" s="19">
        <f>IF(AND($Q932,OR(IF($G932="3.重度",1,0),IF($G932="4.極重度",1,0)),IF($K932="部分工時",1,0),IF($L932&gt;=基本工資設定!$B$2,1,0)),1,0)</f>
        <v>0</v>
      </c>
      <c r="U932" s="19">
        <f>IF(AND($Q932,OR(IF($G932="3.重度",1,0),IF($G932="4.極重度",1,0)),IF($K932="部分工時",1,0),IF(AND(基本工資設定!$B$2&gt;$L932,$L932&gt;=基本工資設定!$B$3),1,0)),1,0)</f>
        <v>0</v>
      </c>
      <c r="V932" s="19">
        <f>IF(AND($Q932,OR(IF($G932="3.重度",1,0),IF($G932="4.極重度",1,0)),IF($K932="部分工時",1,0),IF(基本工資設定!$B$3&gt;$L932,1,0)),1,0)</f>
        <v>0</v>
      </c>
      <c r="W932" s="19">
        <f>IF(AND($Q932,OR(IF($G932="1.輕度",1,0),IF($G932="2.中度",1,0)),IF($K932="全時",1,0),IF($L932&gt;=基本工資設定!$B$2,1,0)),1,0)</f>
        <v>0</v>
      </c>
      <c r="X932" s="19">
        <f>IF(AND($Q932,OR(IF($G932="1.輕度",1,0),IF($G932="2.中度",1,0)),IF($K932="全時",1,0),IF(基本工資設定!$B$2&gt;$L932,1,0)),1,0)</f>
        <v>0</v>
      </c>
      <c r="Y932" s="19">
        <f>IF(AND($Q932,OR(IF($G932="1.輕度",1,0),IF($G932="2.中度",1,0)),IF($K932="部分工時",1,0),IF($L932&gt;=基本工資設定!$B$2,1,0)),1,0)</f>
        <v>0</v>
      </c>
      <c r="Z932" s="19">
        <f>IF(AND($Q932,OR(IF($G932="1.輕度",1,0),IF($G932="2.中度",1,0)),IF($K932="部分工時",1,0),IF(AND(基本工資設定!$B$2&gt;$L932,$L932&gt;=基本工資設定!$B$3),1,0)),1,0)</f>
        <v>0</v>
      </c>
      <c r="AA932" s="19">
        <f>IF(AND($Q932,OR(IF($G932="1.輕度",1,0),IF($G932="2.中度",1,0)),IF($K932="部分工時",1,0),IF(基本工資設定!$B$3&gt;$L932,1,0)),1,0)</f>
        <v>0</v>
      </c>
    </row>
    <row r="933" spans="1:27" ht="14.25">
      <c r="A933" s="19">
        <f t="shared" si="11"/>
        <v>931</v>
      </c>
      <c r="B933" s="8"/>
      <c r="C933" s="8"/>
      <c r="D933" s="9"/>
      <c r="E933" s="8"/>
      <c r="F933" s="8"/>
      <c r="G933" s="8"/>
      <c r="H933" s="9"/>
      <c r="I933" s="9"/>
      <c r="J933" s="9"/>
      <c r="K933" s="8"/>
      <c r="L933" s="10"/>
      <c r="M933" s="19" t="b">
        <f t="shared" si="9"/>
        <v>0</v>
      </c>
      <c r="N933" s="19">
        <f>IF(AND($M933,IF($H933&lt;=DATE(身障定額檢核總表!$F$7,身障定額檢核總表!$F$8,1),1,0)),1,0)</f>
        <v>0</v>
      </c>
      <c r="O933" s="19">
        <f>IF(AND(ISBLANK($I933),$M933),1,IF($E933="1.公保",
IF($I933&gt;DATE(身障定額檢核總表!$F$7,身障定額檢核總表!$F$8,1),1,0),
IF($I933&gt;=DATE(身障定額檢核總表!$F$7,身障定額檢核總表!$F$8,1),1,0)))</f>
        <v>0</v>
      </c>
      <c r="P933" s="19">
        <f>IF(AND($M933,IF($J933&lt;=DATE(身障定額檢核總表!$F$7,身障定額檢核總表!$F$8,1),1,0)),1,0)</f>
        <v>0</v>
      </c>
      <c r="Q933" s="19">
        <f t="shared" si="10"/>
        <v>0</v>
      </c>
      <c r="R933" s="19">
        <f>IF(AND($Q933,OR(IF($G933="3.重度",1,0),IF($G933="4.極重度",1,0)),IF($K933="全時",1,0),IF($L933&gt;=基本工資設定!$B$2,1,0)),1,0)</f>
        <v>0</v>
      </c>
      <c r="S933" s="19">
        <f>IF(AND($Q933,OR(IF($G933="3.重度",1,0),IF($G933="4.極重度",1,0)),IF($K933="全時",1,0),IF(基本工資設定!$B$2&gt;$L933,1,0)),1,0)</f>
        <v>0</v>
      </c>
      <c r="T933" s="19">
        <f>IF(AND($Q933,OR(IF($G933="3.重度",1,0),IF($G933="4.極重度",1,0)),IF($K933="部分工時",1,0),IF($L933&gt;=基本工資設定!$B$2,1,0)),1,0)</f>
        <v>0</v>
      </c>
      <c r="U933" s="19">
        <f>IF(AND($Q933,OR(IF($G933="3.重度",1,0),IF($G933="4.極重度",1,0)),IF($K933="部分工時",1,0),IF(AND(基本工資設定!$B$2&gt;$L933,$L933&gt;=基本工資設定!$B$3),1,0)),1,0)</f>
        <v>0</v>
      </c>
      <c r="V933" s="19">
        <f>IF(AND($Q933,OR(IF($G933="3.重度",1,0),IF($G933="4.極重度",1,0)),IF($K933="部分工時",1,0),IF(基本工資設定!$B$3&gt;$L933,1,0)),1,0)</f>
        <v>0</v>
      </c>
      <c r="W933" s="19">
        <f>IF(AND($Q933,OR(IF($G933="1.輕度",1,0),IF($G933="2.中度",1,0)),IF($K933="全時",1,0),IF($L933&gt;=基本工資設定!$B$2,1,0)),1,0)</f>
        <v>0</v>
      </c>
      <c r="X933" s="19">
        <f>IF(AND($Q933,OR(IF($G933="1.輕度",1,0),IF($G933="2.中度",1,0)),IF($K933="全時",1,0),IF(基本工資設定!$B$2&gt;$L933,1,0)),1,0)</f>
        <v>0</v>
      </c>
      <c r="Y933" s="19">
        <f>IF(AND($Q933,OR(IF($G933="1.輕度",1,0),IF($G933="2.中度",1,0)),IF($K933="部分工時",1,0),IF($L933&gt;=基本工資設定!$B$2,1,0)),1,0)</f>
        <v>0</v>
      </c>
      <c r="Z933" s="19">
        <f>IF(AND($Q933,OR(IF($G933="1.輕度",1,0),IF($G933="2.中度",1,0)),IF($K933="部分工時",1,0),IF(AND(基本工資設定!$B$2&gt;$L933,$L933&gt;=基本工資設定!$B$3),1,0)),1,0)</f>
        <v>0</v>
      </c>
      <c r="AA933" s="19">
        <f>IF(AND($Q933,OR(IF($G933="1.輕度",1,0),IF($G933="2.中度",1,0)),IF($K933="部分工時",1,0),IF(基本工資設定!$B$3&gt;$L933,1,0)),1,0)</f>
        <v>0</v>
      </c>
    </row>
    <row r="934" spans="1:27" ht="14.25">
      <c r="A934" s="19">
        <f t="shared" si="11"/>
        <v>932</v>
      </c>
      <c r="B934" s="8"/>
      <c r="C934" s="8"/>
      <c r="D934" s="9"/>
      <c r="E934" s="8"/>
      <c r="F934" s="8"/>
      <c r="G934" s="8"/>
      <c r="H934" s="9"/>
      <c r="I934" s="9"/>
      <c r="J934" s="9"/>
      <c r="K934" s="8"/>
      <c r="L934" s="10"/>
      <c r="M934" s="19" t="b">
        <f t="shared" si="9"/>
        <v>0</v>
      </c>
      <c r="N934" s="19">
        <f>IF(AND($M934,IF($H934&lt;=DATE(身障定額檢核總表!$F$7,身障定額檢核總表!$F$8,1),1,0)),1,0)</f>
        <v>0</v>
      </c>
      <c r="O934" s="19">
        <f>IF(AND(ISBLANK($I934),$M934),1,IF($E934="1.公保",
IF($I934&gt;DATE(身障定額檢核總表!$F$7,身障定額檢核總表!$F$8,1),1,0),
IF($I934&gt;=DATE(身障定額檢核總表!$F$7,身障定額檢核總表!$F$8,1),1,0)))</f>
        <v>0</v>
      </c>
      <c r="P934" s="19">
        <f>IF(AND($M934,IF($J934&lt;=DATE(身障定額檢核總表!$F$7,身障定額檢核總表!$F$8,1),1,0)),1,0)</f>
        <v>0</v>
      </c>
      <c r="Q934" s="19">
        <f t="shared" si="10"/>
        <v>0</v>
      </c>
      <c r="R934" s="19">
        <f>IF(AND($Q934,OR(IF($G934="3.重度",1,0),IF($G934="4.極重度",1,0)),IF($K934="全時",1,0),IF($L934&gt;=基本工資設定!$B$2,1,0)),1,0)</f>
        <v>0</v>
      </c>
      <c r="S934" s="19">
        <f>IF(AND($Q934,OR(IF($G934="3.重度",1,0),IF($G934="4.極重度",1,0)),IF($K934="全時",1,0),IF(基本工資設定!$B$2&gt;$L934,1,0)),1,0)</f>
        <v>0</v>
      </c>
      <c r="T934" s="19">
        <f>IF(AND($Q934,OR(IF($G934="3.重度",1,0),IF($G934="4.極重度",1,0)),IF($K934="部分工時",1,0),IF($L934&gt;=基本工資設定!$B$2,1,0)),1,0)</f>
        <v>0</v>
      </c>
      <c r="U934" s="19">
        <f>IF(AND($Q934,OR(IF($G934="3.重度",1,0),IF($G934="4.極重度",1,0)),IF($K934="部分工時",1,0),IF(AND(基本工資設定!$B$2&gt;$L934,$L934&gt;=基本工資設定!$B$3),1,0)),1,0)</f>
        <v>0</v>
      </c>
      <c r="V934" s="19">
        <f>IF(AND($Q934,OR(IF($G934="3.重度",1,0),IF($G934="4.極重度",1,0)),IF($K934="部分工時",1,0),IF(基本工資設定!$B$3&gt;$L934,1,0)),1,0)</f>
        <v>0</v>
      </c>
      <c r="W934" s="19">
        <f>IF(AND($Q934,OR(IF($G934="1.輕度",1,0),IF($G934="2.中度",1,0)),IF($K934="全時",1,0),IF($L934&gt;=基本工資設定!$B$2,1,0)),1,0)</f>
        <v>0</v>
      </c>
      <c r="X934" s="19">
        <f>IF(AND($Q934,OR(IF($G934="1.輕度",1,0),IF($G934="2.中度",1,0)),IF($K934="全時",1,0),IF(基本工資設定!$B$2&gt;$L934,1,0)),1,0)</f>
        <v>0</v>
      </c>
      <c r="Y934" s="19">
        <f>IF(AND($Q934,OR(IF($G934="1.輕度",1,0),IF($G934="2.中度",1,0)),IF($K934="部分工時",1,0),IF($L934&gt;=基本工資設定!$B$2,1,0)),1,0)</f>
        <v>0</v>
      </c>
      <c r="Z934" s="19">
        <f>IF(AND($Q934,OR(IF($G934="1.輕度",1,0),IF($G934="2.中度",1,0)),IF($K934="部分工時",1,0),IF(AND(基本工資設定!$B$2&gt;$L934,$L934&gt;=基本工資設定!$B$3),1,0)),1,0)</f>
        <v>0</v>
      </c>
      <c r="AA934" s="19">
        <f>IF(AND($Q934,OR(IF($G934="1.輕度",1,0),IF($G934="2.中度",1,0)),IF($K934="部分工時",1,0),IF(基本工資設定!$B$3&gt;$L934,1,0)),1,0)</f>
        <v>0</v>
      </c>
    </row>
    <row r="935" spans="1:27" ht="14.25">
      <c r="A935" s="19">
        <f t="shared" si="11"/>
        <v>933</v>
      </c>
      <c r="B935" s="8"/>
      <c r="C935" s="8"/>
      <c r="D935" s="9"/>
      <c r="E935" s="8"/>
      <c r="F935" s="8"/>
      <c r="G935" s="8"/>
      <c r="H935" s="9"/>
      <c r="I935" s="9"/>
      <c r="J935" s="9"/>
      <c r="K935" s="8"/>
      <c r="L935" s="10"/>
      <c r="M935" s="19" t="b">
        <f t="shared" si="9"/>
        <v>0</v>
      </c>
      <c r="N935" s="19">
        <f>IF(AND($M935,IF($H935&lt;=DATE(身障定額檢核總表!$F$7,身障定額檢核總表!$F$8,1),1,0)),1,0)</f>
        <v>0</v>
      </c>
      <c r="O935" s="19">
        <f>IF(AND(ISBLANK($I935),$M935),1,IF($E935="1.公保",
IF($I935&gt;DATE(身障定額檢核總表!$F$7,身障定額檢核總表!$F$8,1),1,0),
IF($I935&gt;=DATE(身障定額檢核總表!$F$7,身障定額檢核總表!$F$8,1),1,0)))</f>
        <v>0</v>
      </c>
      <c r="P935" s="19">
        <f>IF(AND($M935,IF($J935&lt;=DATE(身障定額檢核總表!$F$7,身障定額檢核總表!$F$8,1),1,0)),1,0)</f>
        <v>0</v>
      </c>
      <c r="Q935" s="19">
        <f t="shared" si="10"/>
        <v>0</v>
      </c>
      <c r="R935" s="19">
        <f>IF(AND($Q935,OR(IF($G935="3.重度",1,0),IF($G935="4.極重度",1,0)),IF($K935="全時",1,0),IF($L935&gt;=基本工資設定!$B$2,1,0)),1,0)</f>
        <v>0</v>
      </c>
      <c r="S935" s="19">
        <f>IF(AND($Q935,OR(IF($G935="3.重度",1,0),IF($G935="4.極重度",1,0)),IF($K935="全時",1,0),IF(基本工資設定!$B$2&gt;$L935,1,0)),1,0)</f>
        <v>0</v>
      </c>
      <c r="T935" s="19">
        <f>IF(AND($Q935,OR(IF($G935="3.重度",1,0),IF($G935="4.極重度",1,0)),IF($K935="部分工時",1,0),IF($L935&gt;=基本工資設定!$B$2,1,0)),1,0)</f>
        <v>0</v>
      </c>
      <c r="U935" s="19">
        <f>IF(AND($Q935,OR(IF($G935="3.重度",1,0),IF($G935="4.極重度",1,0)),IF($K935="部分工時",1,0),IF(AND(基本工資設定!$B$2&gt;$L935,$L935&gt;=基本工資設定!$B$3),1,0)),1,0)</f>
        <v>0</v>
      </c>
      <c r="V935" s="19">
        <f>IF(AND($Q935,OR(IF($G935="3.重度",1,0),IF($G935="4.極重度",1,0)),IF($K935="部分工時",1,0),IF(基本工資設定!$B$3&gt;$L935,1,0)),1,0)</f>
        <v>0</v>
      </c>
      <c r="W935" s="19">
        <f>IF(AND($Q935,OR(IF($G935="1.輕度",1,0),IF($G935="2.中度",1,0)),IF($K935="全時",1,0),IF($L935&gt;=基本工資設定!$B$2,1,0)),1,0)</f>
        <v>0</v>
      </c>
      <c r="X935" s="19">
        <f>IF(AND($Q935,OR(IF($G935="1.輕度",1,0),IF($G935="2.中度",1,0)),IF($K935="全時",1,0),IF(基本工資設定!$B$2&gt;$L935,1,0)),1,0)</f>
        <v>0</v>
      </c>
      <c r="Y935" s="19">
        <f>IF(AND($Q935,OR(IF($G935="1.輕度",1,0),IF($G935="2.中度",1,0)),IF($K935="部分工時",1,0),IF($L935&gt;=基本工資設定!$B$2,1,0)),1,0)</f>
        <v>0</v>
      </c>
      <c r="Z935" s="19">
        <f>IF(AND($Q935,OR(IF($G935="1.輕度",1,0),IF($G935="2.中度",1,0)),IF($K935="部分工時",1,0),IF(AND(基本工資設定!$B$2&gt;$L935,$L935&gt;=基本工資設定!$B$3),1,0)),1,0)</f>
        <v>0</v>
      </c>
      <c r="AA935" s="19">
        <f>IF(AND($Q935,OR(IF($G935="1.輕度",1,0),IF($G935="2.中度",1,0)),IF($K935="部分工時",1,0),IF(基本工資設定!$B$3&gt;$L935,1,0)),1,0)</f>
        <v>0</v>
      </c>
    </row>
    <row r="936" spans="1:27" ht="14.25">
      <c r="A936" s="19">
        <f t="shared" si="11"/>
        <v>934</v>
      </c>
      <c r="B936" s="8"/>
      <c r="C936" s="8"/>
      <c r="D936" s="9"/>
      <c r="E936" s="8"/>
      <c r="F936" s="8"/>
      <c r="G936" s="8"/>
      <c r="H936" s="9"/>
      <c r="I936" s="9"/>
      <c r="J936" s="9"/>
      <c r="K936" s="8"/>
      <c r="L936" s="10"/>
      <c r="M936" s="19" t="b">
        <f t="shared" si="9"/>
        <v>0</v>
      </c>
      <c r="N936" s="19">
        <f>IF(AND($M936,IF($H936&lt;=DATE(身障定額檢核總表!$F$7,身障定額檢核總表!$F$8,1),1,0)),1,0)</f>
        <v>0</v>
      </c>
      <c r="O936" s="19">
        <f>IF(AND(ISBLANK($I936),$M936),1,IF($E936="1.公保",
IF($I936&gt;DATE(身障定額檢核總表!$F$7,身障定額檢核總表!$F$8,1),1,0),
IF($I936&gt;=DATE(身障定額檢核總表!$F$7,身障定額檢核總表!$F$8,1),1,0)))</f>
        <v>0</v>
      </c>
      <c r="P936" s="19">
        <f>IF(AND($M936,IF($J936&lt;=DATE(身障定額檢核總表!$F$7,身障定額檢核總表!$F$8,1),1,0)),1,0)</f>
        <v>0</v>
      </c>
      <c r="Q936" s="19">
        <f t="shared" si="10"/>
        <v>0</v>
      </c>
      <c r="R936" s="19">
        <f>IF(AND($Q936,OR(IF($G936="3.重度",1,0),IF($G936="4.極重度",1,0)),IF($K936="全時",1,0),IF($L936&gt;=基本工資設定!$B$2,1,0)),1,0)</f>
        <v>0</v>
      </c>
      <c r="S936" s="19">
        <f>IF(AND($Q936,OR(IF($G936="3.重度",1,0),IF($G936="4.極重度",1,0)),IF($K936="全時",1,0),IF(基本工資設定!$B$2&gt;$L936,1,0)),1,0)</f>
        <v>0</v>
      </c>
      <c r="T936" s="19">
        <f>IF(AND($Q936,OR(IF($G936="3.重度",1,0),IF($G936="4.極重度",1,0)),IF($K936="部分工時",1,0),IF($L936&gt;=基本工資設定!$B$2,1,0)),1,0)</f>
        <v>0</v>
      </c>
      <c r="U936" s="19">
        <f>IF(AND($Q936,OR(IF($G936="3.重度",1,0),IF($G936="4.極重度",1,0)),IF($K936="部分工時",1,0),IF(AND(基本工資設定!$B$2&gt;$L936,$L936&gt;=基本工資設定!$B$3),1,0)),1,0)</f>
        <v>0</v>
      </c>
      <c r="V936" s="19">
        <f>IF(AND($Q936,OR(IF($G936="3.重度",1,0),IF($G936="4.極重度",1,0)),IF($K936="部分工時",1,0),IF(基本工資設定!$B$3&gt;$L936,1,0)),1,0)</f>
        <v>0</v>
      </c>
      <c r="W936" s="19">
        <f>IF(AND($Q936,OR(IF($G936="1.輕度",1,0),IF($G936="2.中度",1,0)),IF($K936="全時",1,0),IF($L936&gt;=基本工資設定!$B$2,1,0)),1,0)</f>
        <v>0</v>
      </c>
      <c r="X936" s="19">
        <f>IF(AND($Q936,OR(IF($G936="1.輕度",1,0),IF($G936="2.中度",1,0)),IF($K936="全時",1,0),IF(基本工資設定!$B$2&gt;$L936,1,0)),1,0)</f>
        <v>0</v>
      </c>
      <c r="Y936" s="19">
        <f>IF(AND($Q936,OR(IF($G936="1.輕度",1,0),IF($G936="2.中度",1,0)),IF($K936="部分工時",1,0),IF($L936&gt;=基本工資設定!$B$2,1,0)),1,0)</f>
        <v>0</v>
      </c>
      <c r="Z936" s="19">
        <f>IF(AND($Q936,OR(IF($G936="1.輕度",1,0),IF($G936="2.中度",1,0)),IF($K936="部分工時",1,0),IF(AND(基本工資設定!$B$2&gt;$L936,$L936&gt;=基本工資設定!$B$3),1,0)),1,0)</f>
        <v>0</v>
      </c>
      <c r="AA936" s="19">
        <f>IF(AND($Q936,OR(IF($G936="1.輕度",1,0),IF($G936="2.中度",1,0)),IF($K936="部分工時",1,0),IF(基本工資設定!$B$3&gt;$L936,1,0)),1,0)</f>
        <v>0</v>
      </c>
    </row>
    <row r="937" spans="1:27" ht="14.25">
      <c r="A937" s="19">
        <f t="shared" si="11"/>
        <v>935</v>
      </c>
      <c r="B937" s="8"/>
      <c r="C937" s="8"/>
      <c r="D937" s="9"/>
      <c r="E937" s="8"/>
      <c r="F937" s="8"/>
      <c r="G937" s="8"/>
      <c r="H937" s="9"/>
      <c r="I937" s="9"/>
      <c r="J937" s="9"/>
      <c r="K937" s="8"/>
      <c r="L937" s="10"/>
      <c r="M937" s="19" t="b">
        <f t="shared" si="9"/>
        <v>0</v>
      </c>
      <c r="N937" s="19">
        <f>IF(AND($M937,IF($H937&lt;=DATE(身障定額檢核總表!$F$7,身障定額檢核總表!$F$8,1),1,0)),1,0)</f>
        <v>0</v>
      </c>
      <c r="O937" s="19">
        <f>IF(AND(ISBLANK($I937),$M937),1,IF($E937="1.公保",
IF($I937&gt;DATE(身障定額檢核總表!$F$7,身障定額檢核總表!$F$8,1),1,0),
IF($I937&gt;=DATE(身障定額檢核總表!$F$7,身障定額檢核總表!$F$8,1),1,0)))</f>
        <v>0</v>
      </c>
      <c r="P937" s="19">
        <f>IF(AND($M937,IF($J937&lt;=DATE(身障定額檢核總表!$F$7,身障定額檢核總表!$F$8,1),1,0)),1,0)</f>
        <v>0</v>
      </c>
      <c r="Q937" s="19">
        <f t="shared" si="10"/>
        <v>0</v>
      </c>
      <c r="R937" s="19">
        <f>IF(AND($Q937,OR(IF($G937="3.重度",1,0),IF($G937="4.極重度",1,0)),IF($K937="全時",1,0),IF($L937&gt;=基本工資設定!$B$2,1,0)),1,0)</f>
        <v>0</v>
      </c>
      <c r="S937" s="19">
        <f>IF(AND($Q937,OR(IF($G937="3.重度",1,0),IF($G937="4.極重度",1,0)),IF($K937="全時",1,0),IF(基本工資設定!$B$2&gt;$L937,1,0)),1,0)</f>
        <v>0</v>
      </c>
      <c r="T937" s="19">
        <f>IF(AND($Q937,OR(IF($G937="3.重度",1,0),IF($G937="4.極重度",1,0)),IF($K937="部分工時",1,0),IF($L937&gt;=基本工資設定!$B$2,1,0)),1,0)</f>
        <v>0</v>
      </c>
      <c r="U937" s="19">
        <f>IF(AND($Q937,OR(IF($G937="3.重度",1,0),IF($G937="4.極重度",1,0)),IF($K937="部分工時",1,0),IF(AND(基本工資設定!$B$2&gt;$L937,$L937&gt;=基本工資設定!$B$3),1,0)),1,0)</f>
        <v>0</v>
      </c>
      <c r="V937" s="19">
        <f>IF(AND($Q937,OR(IF($G937="3.重度",1,0),IF($G937="4.極重度",1,0)),IF($K937="部分工時",1,0),IF(基本工資設定!$B$3&gt;$L937,1,0)),1,0)</f>
        <v>0</v>
      </c>
      <c r="W937" s="19">
        <f>IF(AND($Q937,OR(IF($G937="1.輕度",1,0),IF($G937="2.中度",1,0)),IF($K937="全時",1,0),IF($L937&gt;=基本工資設定!$B$2,1,0)),1,0)</f>
        <v>0</v>
      </c>
      <c r="X937" s="19">
        <f>IF(AND($Q937,OR(IF($G937="1.輕度",1,0),IF($G937="2.中度",1,0)),IF($K937="全時",1,0),IF(基本工資設定!$B$2&gt;$L937,1,0)),1,0)</f>
        <v>0</v>
      </c>
      <c r="Y937" s="19">
        <f>IF(AND($Q937,OR(IF($G937="1.輕度",1,0),IF($G937="2.中度",1,0)),IF($K937="部分工時",1,0),IF($L937&gt;=基本工資設定!$B$2,1,0)),1,0)</f>
        <v>0</v>
      </c>
      <c r="Z937" s="19">
        <f>IF(AND($Q937,OR(IF($G937="1.輕度",1,0),IF($G937="2.中度",1,0)),IF($K937="部分工時",1,0),IF(AND(基本工資設定!$B$2&gt;$L937,$L937&gt;=基本工資設定!$B$3),1,0)),1,0)</f>
        <v>0</v>
      </c>
      <c r="AA937" s="19">
        <f>IF(AND($Q937,OR(IF($G937="1.輕度",1,0),IF($G937="2.中度",1,0)),IF($K937="部分工時",1,0),IF(基本工資設定!$B$3&gt;$L937,1,0)),1,0)</f>
        <v>0</v>
      </c>
    </row>
    <row r="938" spans="1:27" ht="14.25">
      <c r="A938" s="19">
        <f t="shared" si="11"/>
        <v>936</v>
      </c>
      <c r="B938" s="8"/>
      <c r="C938" s="8"/>
      <c r="D938" s="9"/>
      <c r="E938" s="8"/>
      <c r="F938" s="8"/>
      <c r="G938" s="8"/>
      <c r="H938" s="9"/>
      <c r="I938" s="9"/>
      <c r="J938" s="9"/>
      <c r="K938" s="8"/>
      <c r="L938" s="10"/>
      <c r="M938" s="19" t="b">
        <f t="shared" si="9"/>
        <v>0</v>
      </c>
      <c r="N938" s="19">
        <f>IF(AND($M938,IF($H938&lt;=DATE(身障定額檢核總表!$F$7,身障定額檢核總表!$F$8,1),1,0)),1,0)</f>
        <v>0</v>
      </c>
      <c r="O938" s="19">
        <f>IF(AND(ISBLANK($I938),$M938),1,IF($E938="1.公保",
IF($I938&gt;DATE(身障定額檢核總表!$F$7,身障定額檢核總表!$F$8,1),1,0),
IF($I938&gt;=DATE(身障定額檢核總表!$F$7,身障定額檢核總表!$F$8,1),1,0)))</f>
        <v>0</v>
      </c>
      <c r="P938" s="19">
        <f>IF(AND($M938,IF($J938&lt;=DATE(身障定額檢核總表!$F$7,身障定額檢核總表!$F$8,1),1,0)),1,0)</f>
        <v>0</v>
      </c>
      <c r="Q938" s="19">
        <f t="shared" si="10"/>
        <v>0</v>
      </c>
      <c r="R938" s="19">
        <f>IF(AND($Q938,OR(IF($G938="3.重度",1,0),IF($G938="4.極重度",1,0)),IF($K938="全時",1,0),IF($L938&gt;=基本工資設定!$B$2,1,0)),1,0)</f>
        <v>0</v>
      </c>
      <c r="S938" s="19">
        <f>IF(AND($Q938,OR(IF($G938="3.重度",1,0),IF($G938="4.極重度",1,0)),IF($K938="全時",1,0),IF(基本工資設定!$B$2&gt;$L938,1,0)),1,0)</f>
        <v>0</v>
      </c>
      <c r="T938" s="19">
        <f>IF(AND($Q938,OR(IF($G938="3.重度",1,0),IF($G938="4.極重度",1,0)),IF($K938="部分工時",1,0),IF($L938&gt;=基本工資設定!$B$2,1,0)),1,0)</f>
        <v>0</v>
      </c>
      <c r="U938" s="19">
        <f>IF(AND($Q938,OR(IF($G938="3.重度",1,0),IF($G938="4.極重度",1,0)),IF($K938="部分工時",1,0),IF(AND(基本工資設定!$B$2&gt;$L938,$L938&gt;=基本工資設定!$B$3),1,0)),1,0)</f>
        <v>0</v>
      </c>
      <c r="V938" s="19">
        <f>IF(AND($Q938,OR(IF($G938="3.重度",1,0),IF($G938="4.極重度",1,0)),IF($K938="部分工時",1,0),IF(基本工資設定!$B$3&gt;$L938,1,0)),1,0)</f>
        <v>0</v>
      </c>
      <c r="W938" s="19">
        <f>IF(AND($Q938,OR(IF($G938="1.輕度",1,0),IF($G938="2.中度",1,0)),IF($K938="全時",1,0),IF($L938&gt;=基本工資設定!$B$2,1,0)),1,0)</f>
        <v>0</v>
      </c>
      <c r="X938" s="19">
        <f>IF(AND($Q938,OR(IF($G938="1.輕度",1,0),IF($G938="2.中度",1,0)),IF($K938="全時",1,0),IF(基本工資設定!$B$2&gt;$L938,1,0)),1,0)</f>
        <v>0</v>
      </c>
      <c r="Y938" s="19">
        <f>IF(AND($Q938,OR(IF($G938="1.輕度",1,0),IF($G938="2.中度",1,0)),IF($K938="部分工時",1,0),IF($L938&gt;=基本工資設定!$B$2,1,0)),1,0)</f>
        <v>0</v>
      </c>
      <c r="Z938" s="19">
        <f>IF(AND($Q938,OR(IF($G938="1.輕度",1,0),IF($G938="2.中度",1,0)),IF($K938="部分工時",1,0),IF(AND(基本工資設定!$B$2&gt;$L938,$L938&gt;=基本工資設定!$B$3),1,0)),1,0)</f>
        <v>0</v>
      </c>
      <c r="AA938" s="19">
        <f>IF(AND($Q938,OR(IF($G938="1.輕度",1,0),IF($G938="2.中度",1,0)),IF($K938="部分工時",1,0),IF(基本工資設定!$B$3&gt;$L938,1,0)),1,0)</f>
        <v>0</v>
      </c>
    </row>
    <row r="939" spans="1:27" ht="14.25">
      <c r="A939" s="19">
        <f t="shared" si="11"/>
        <v>937</v>
      </c>
      <c r="B939" s="8"/>
      <c r="C939" s="8"/>
      <c r="D939" s="9"/>
      <c r="E939" s="8"/>
      <c r="F939" s="8"/>
      <c r="G939" s="8"/>
      <c r="H939" s="9"/>
      <c r="I939" s="9"/>
      <c r="J939" s="9"/>
      <c r="K939" s="8"/>
      <c r="L939" s="10"/>
      <c r="M939" s="19" t="b">
        <f t="shared" si="9"/>
        <v>0</v>
      </c>
      <c r="N939" s="19">
        <f>IF(AND($M939,IF($H939&lt;=DATE(身障定額檢核總表!$F$7,身障定額檢核總表!$F$8,1),1,0)),1,0)</f>
        <v>0</v>
      </c>
      <c r="O939" s="19">
        <f>IF(AND(ISBLANK($I939),$M939),1,IF($E939="1.公保",
IF($I939&gt;DATE(身障定額檢核總表!$F$7,身障定額檢核總表!$F$8,1),1,0),
IF($I939&gt;=DATE(身障定額檢核總表!$F$7,身障定額檢核總表!$F$8,1),1,0)))</f>
        <v>0</v>
      </c>
      <c r="P939" s="19">
        <f>IF(AND($M939,IF($J939&lt;=DATE(身障定額檢核總表!$F$7,身障定額檢核總表!$F$8,1),1,0)),1,0)</f>
        <v>0</v>
      </c>
      <c r="Q939" s="19">
        <f t="shared" si="10"/>
        <v>0</v>
      </c>
      <c r="R939" s="19">
        <f>IF(AND($Q939,OR(IF($G939="3.重度",1,0),IF($G939="4.極重度",1,0)),IF($K939="全時",1,0),IF($L939&gt;=基本工資設定!$B$2,1,0)),1,0)</f>
        <v>0</v>
      </c>
      <c r="S939" s="19">
        <f>IF(AND($Q939,OR(IF($G939="3.重度",1,0),IF($G939="4.極重度",1,0)),IF($K939="全時",1,0),IF(基本工資設定!$B$2&gt;$L939,1,0)),1,0)</f>
        <v>0</v>
      </c>
      <c r="T939" s="19">
        <f>IF(AND($Q939,OR(IF($G939="3.重度",1,0),IF($G939="4.極重度",1,0)),IF($K939="部分工時",1,0),IF($L939&gt;=基本工資設定!$B$2,1,0)),1,0)</f>
        <v>0</v>
      </c>
      <c r="U939" s="19">
        <f>IF(AND($Q939,OR(IF($G939="3.重度",1,0),IF($G939="4.極重度",1,0)),IF($K939="部分工時",1,0),IF(AND(基本工資設定!$B$2&gt;$L939,$L939&gt;=基本工資設定!$B$3),1,0)),1,0)</f>
        <v>0</v>
      </c>
      <c r="V939" s="19">
        <f>IF(AND($Q939,OR(IF($G939="3.重度",1,0),IF($G939="4.極重度",1,0)),IF($K939="部分工時",1,0),IF(基本工資設定!$B$3&gt;$L939,1,0)),1,0)</f>
        <v>0</v>
      </c>
      <c r="W939" s="19">
        <f>IF(AND($Q939,OR(IF($G939="1.輕度",1,0),IF($G939="2.中度",1,0)),IF($K939="全時",1,0),IF($L939&gt;=基本工資設定!$B$2,1,0)),1,0)</f>
        <v>0</v>
      </c>
      <c r="X939" s="19">
        <f>IF(AND($Q939,OR(IF($G939="1.輕度",1,0),IF($G939="2.中度",1,0)),IF($K939="全時",1,0),IF(基本工資設定!$B$2&gt;$L939,1,0)),1,0)</f>
        <v>0</v>
      </c>
      <c r="Y939" s="19">
        <f>IF(AND($Q939,OR(IF($G939="1.輕度",1,0),IF($G939="2.中度",1,0)),IF($K939="部分工時",1,0),IF($L939&gt;=基本工資設定!$B$2,1,0)),1,0)</f>
        <v>0</v>
      </c>
      <c r="Z939" s="19">
        <f>IF(AND($Q939,OR(IF($G939="1.輕度",1,0),IF($G939="2.中度",1,0)),IF($K939="部分工時",1,0),IF(AND(基本工資設定!$B$2&gt;$L939,$L939&gt;=基本工資設定!$B$3),1,0)),1,0)</f>
        <v>0</v>
      </c>
      <c r="AA939" s="19">
        <f>IF(AND($Q939,OR(IF($G939="1.輕度",1,0),IF($G939="2.中度",1,0)),IF($K939="部分工時",1,0),IF(基本工資設定!$B$3&gt;$L939,1,0)),1,0)</f>
        <v>0</v>
      </c>
    </row>
    <row r="940" spans="1:27" ht="14.25">
      <c r="A940" s="19">
        <f t="shared" si="11"/>
        <v>938</v>
      </c>
      <c r="B940" s="8"/>
      <c r="C940" s="8"/>
      <c r="D940" s="9"/>
      <c r="E940" s="8"/>
      <c r="F940" s="8"/>
      <c r="G940" s="8"/>
      <c r="H940" s="9"/>
      <c r="I940" s="9"/>
      <c r="J940" s="9"/>
      <c r="K940" s="8"/>
      <c r="L940" s="10"/>
      <c r="M940" s="19" t="b">
        <f t="shared" si="9"/>
        <v>0</v>
      </c>
      <c r="N940" s="19">
        <f>IF(AND($M940,IF($H940&lt;=DATE(身障定額檢核總表!$F$7,身障定額檢核總表!$F$8,1),1,0)),1,0)</f>
        <v>0</v>
      </c>
      <c r="O940" s="19">
        <f>IF(AND(ISBLANK($I940),$M940),1,IF($E940="1.公保",
IF($I940&gt;DATE(身障定額檢核總表!$F$7,身障定額檢核總表!$F$8,1),1,0),
IF($I940&gt;=DATE(身障定額檢核總表!$F$7,身障定額檢核總表!$F$8,1),1,0)))</f>
        <v>0</v>
      </c>
      <c r="P940" s="19">
        <f>IF(AND($M940,IF($J940&lt;=DATE(身障定額檢核總表!$F$7,身障定額檢核總表!$F$8,1),1,0)),1,0)</f>
        <v>0</v>
      </c>
      <c r="Q940" s="19">
        <f t="shared" si="10"/>
        <v>0</v>
      </c>
      <c r="R940" s="19">
        <f>IF(AND($Q940,OR(IF($G940="3.重度",1,0),IF($G940="4.極重度",1,0)),IF($K940="全時",1,0),IF($L940&gt;=基本工資設定!$B$2,1,0)),1,0)</f>
        <v>0</v>
      </c>
      <c r="S940" s="19">
        <f>IF(AND($Q940,OR(IF($G940="3.重度",1,0),IF($G940="4.極重度",1,0)),IF($K940="全時",1,0),IF(基本工資設定!$B$2&gt;$L940,1,0)),1,0)</f>
        <v>0</v>
      </c>
      <c r="T940" s="19">
        <f>IF(AND($Q940,OR(IF($G940="3.重度",1,0),IF($G940="4.極重度",1,0)),IF($K940="部分工時",1,0),IF($L940&gt;=基本工資設定!$B$2,1,0)),1,0)</f>
        <v>0</v>
      </c>
      <c r="U940" s="19">
        <f>IF(AND($Q940,OR(IF($G940="3.重度",1,0),IF($G940="4.極重度",1,0)),IF($K940="部分工時",1,0),IF(AND(基本工資設定!$B$2&gt;$L940,$L940&gt;=基本工資設定!$B$3),1,0)),1,0)</f>
        <v>0</v>
      </c>
      <c r="V940" s="19">
        <f>IF(AND($Q940,OR(IF($G940="3.重度",1,0),IF($G940="4.極重度",1,0)),IF($K940="部分工時",1,0),IF(基本工資設定!$B$3&gt;$L940,1,0)),1,0)</f>
        <v>0</v>
      </c>
      <c r="W940" s="19">
        <f>IF(AND($Q940,OR(IF($G940="1.輕度",1,0),IF($G940="2.中度",1,0)),IF($K940="全時",1,0),IF($L940&gt;=基本工資設定!$B$2,1,0)),1,0)</f>
        <v>0</v>
      </c>
      <c r="X940" s="19">
        <f>IF(AND($Q940,OR(IF($G940="1.輕度",1,0),IF($G940="2.中度",1,0)),IF($K940="全時",1,0),IF(基本工資設定!$B$2&gt;$L940,1,0)),1,0)</f>
        <v>0</v>
      </c>
      <c r="Y940" s="19">
        <f>IF(AND($Q940,OR(IF($G940="1.輕度",1,0),IF($G940="2.中度",1,0)),IF($K940="部分工時",1,0),IF($L940&gt;=基本工資設定!$B$2,1,0)),1,0)</f>
        <v>0</v>
      </c>
      <c r="Z940" s="19">
        <f>IF(AND($Q940,OR(IF($G940="1.輕度",1,0),IF($G940="2.中度",1,0)),IF($K940="部分工時",1,0),IF(AND(基本工資設定!$B$2&gt;$L940,$L940&gt;=基本工資設定!$B$3),1,0)),1,0)</f>
        <v>0</v>
      </c>
      <c r="AA940" s="19">
        <f>IF(AND($Q940,OR(IF($G940="1.輕度",1,0),IF($G940="2.中度",1,0)),IF($K940="部分工時",1,0),IF(基本工資設定!$B$3&gt;$L940,1,0)),1,0)</f>
        <v>0</v>
      </c>
    </row>
    <row r="941" spans="1:27" ht="14.25">
      <c r="A941" s="19">
        <f t="shared" si="11"/>
        <v>939</v>
      </c>
      <c r="B941" s="8"/>
      <c r="C941" s="8"/>
      <c r="D941" s="9"/>
      <c r="E941" s="8"/>
      <c r="F941" s="8"/>
      <c r="G941" s="8"/>
      <c r="H941" s="9"/>
      <c r="I941" s="9"/>
      <c r="J941" s="9"/>
      <c r="K941" s="8"/>
      <c r="L941" s="10"/>
      <c r="M941" s="19" t="b">
        <f t="shared" si="9"/>
        <v>0</v>
      </c>
      <c r="N941" s="19">
        <f>IF(AND($M941,IF($H941&lt;=DATE(身障定額檢核總表!$F$7,身障定額檢核總表!$F$8,1),1,0)),1,0)</f>
        <v>0</v>
      </c>
      <c r="O941" s="19">
        <f>IF(AND(ISBLANK($I941),$M941),1,IF($E941="1.公保",
IF($I941&gt;DATE(身障定額檢核總表!$F$7,身障定額檢核總表!$F$8,1),1,0),
IF($I941&gt;=DATE(身障定額檢核總表!$F$7,身障定額檢核總表!$F$8,1),1,0)))</f>
        <v>0</v>
      </c>
      <c r="P941" s="19">
        <f>IF(AND($M941,IF($J941&lt;=DATE(身障定額檢核總表!$F$7,身障定額檢核總表!$F$8,1),1,0)),1,0)</f>
        <v>0</v>
      </c>
      <c r="Q941" s="19">
        <f t="shared" si="10"/>
        <v>0</v>
      </c>
      <c r="R941" s="19">
        <f>IF(AND($Q941,OR(IF($G941="3.重度",1,0),IF($G941="4.極重度",1,0)),IF($K941="全時",1,0),IF($L941&gt;=基本工資設定!$B$2,1,0)),1,0)</f>
        <v>0</v>
      </c>
      <c r="S941" s="19">
        <f>IF(AND($Q941,OR(IF($G941="3.重度",1,0),IF($G941="4.極重度",1,0)),IF($K941="全時",1,0),IF(基本工資設定!$B$2&gt;$L941,1,0)),1,0)</f>
        <v>0</v>
      </c>
      <c r="T941" s="19">
        <f>IF(AND($Q941,OR(IF($G941="3.重度",1,0),IF($G941="4.極重度",1,0)),IF($K941="部分工時",1,0),IF($L941&gt;=基本工資設定!$B$2,1,0)),1,0)</f>
        <v>0</v>
      </c>
      <c r="U941" s="19">
        <f>IF(AND($Q941,OR(IF($G941="3.重度",1,0),IF($G941="4.極重度",1,0)),IF($K941="部分工時",1,0),IF(AND(基本工資設定!$B$2&gt;$L941,$L941&gt;=基本工資設定!$B$3),1,0)),1,0)</f>
        <v>0</v>
      </c>
      <c r="V941" s="19">
        <f>IF(AND($Q941,OR(IF($G941="3.重度",1,0),IF($G941="4.極重度",1,0)),IF($K941="部分工時",1,0),IF(基本工資設定!$B$3&gt;$L941,1,0)),1,0)</f>
        <v>0</v>
      </c>
      <c r="W941" s="19">
        <f>IF(AND($Q941,OR(IF($G941="1.輕度",1,0),IF($G941="2.中度",1,0)),IF($K941="全時",1,0),IF($L941&gt;=基本工資設定!$B$2,1,0)),1,0)</f>
        <v>0</v>
      </c>
      <c r="X941" s="19">
        <f>IF(AND($Q941,OR(IF($G941="1.輕度",1,0),IF($G941="2.中度",1,0)),IF($K941="全時",1,0),IF(基本工資設定!$B$2&gt;$L941,1,0)),1,0)</f>
        <v>0</v>
      </c>
      <c r="Y941" s="19">
        <f>IF(AND($Q941,OR(IF($G941="1.輕度",1,0),IF($G941="2.中度",1,0)),IF($K941="部分工時",1,0),IF($L941&gt;=基本工資設定!$B$2,1,0)),1,0)</f>
        <v>0</v>
      </c>
      <c r="Z941" s="19">
        <f>IF(AND($Q941,OR(IF($G941="1.輕度",1,0),IF($G941="2.中度",1,0)),IF($K941="部分工時",1,0),IF(AND(基本工資設定!$B$2&gt;$L941,$L941&gt;=基本工資設定!$B$3),1,0)),1,0)</f>
        <v>0</v>
      </c>
      <c r="AA941" s="19">
        <f>IF(AND($Q941,OR(IF($G941="1.輕度",1,0),IF($G941="2.中度",1,0)),IF($K941="部分工時",1,0),IF(基本工資設定!$B$3&gt;$L941,1,0)),1,0)</f>
        <v>0</v>
      </c>
    </row>
    <row r="942" spans="1:27" ht="14.25">
      <c r="A942" s="19">
        <f t="shared" si="11"/>
        <v>940</v>
      </c>
      <c r="B942" s="8"/>
      <c r="C942" s="8"/>
      <c r="D942" s="9"/>
      <c r="E942" s="8"/>
      <c r="F942" s="8"/>
      <c r="G942" s="8"/>
      <c r="H942" s="9"/>
      <c r="I942" s="9"/>
      <c r="J942" s="9"/>
      <c r="K942" s="8"/>
      <c r="L942" s="10"/>
      <c r="M942" s="19" t="b">
        <f t="shared" si="9"/>
        <v>0</v>
      </c>
      <c r="N942" s="19">
        <f>IF(AND($M942,IF($H942&lt;=DATE(身障定額檢核總表!$F$7,身障定額檢核總表!$F$8,1),1,0)),1,0)</f>
        <v>0</v>
      </c>
      <c r="O942" s="19">
        <f>IF(AND(ISBLANK($I942),$M942),1,IF($E942="1.公保",
IF($I942&gt;DATE(身障定額檢核總表!$F$7,身障定額檢核總表!$F$8,1),1,0),
IF($I942&gt;=DATE(身障定額檢核總表!$F$7,身障定額檢核總表!$F$8,1),1,0)))</f>
        <v>0</v>
      </c>
      <c r="P942" s="19">
        <f>IF(AND($M942,IF($J942&lt;=DATE(身障定額檢核總表!$F$7,身障定額檢核總表!$F$8,1),1,0)),1,0)</f>
        <v>0</v>
      </c>
      <c r="Q942" s="19">
        <f t="shared" si="10"/>
        <v>0</v>
      </c>
      <c r="R942" s="19">
        <f>IF(AND($Q942,OR(IF($G942="3.重度",1,0),IF($G942="4.極重度",1,0)),IF($K942="全時",1,0),IF($L942&gt;=基本工資設定!$B$2,1,0)),1,0)</f>
        <v>0</v>
      </c>
      <c r="S942" s="19">
        <f>IF(AND($Q942,OR(IF($G942="3.重度",1,0),IF($G942="4.極重度",1,0)),IF($K942="全時",1,0),IF(基本工資設定!$B$2&gt;$L942,1,0)),1,0)</f>
        <v>0</v>
      </c>
      <c r="T942" s="19">
        <f>IF(AND($Q942,OR(IF($G942="3.重度",1,0),IF($G942="4.極重度",1,0)),IF($K942="部分工時",1,0),IF($L942&gt;=基本工資設定!$B$2,1,0)),1,0)</f>
        <v>0</v>
      </c>
      <c r="U942" s="19">
        <f>IF(AND($Q942,OR(IF($G942="3.重度",1,0),IF($G942="4.極重度",1,0)),IF($K942="部分工時",1,0),IF(AND(基本工資設定!$B$2&gt;$L942,$L942&gt;=基本工資設定!$B$3),1,0)),1,0)</f>
        <v>0</v>
      </c>
      <c r="V942" s="19">
        <f>IF(AND($Q942,OR(IF($G942="3.重度",1,0),IF($G942="4.極重度",1,0)),IF($K942="部分工時",1,0),IF(基本工資設定!$B$3&gt;$L942,1,0)),1,0)</f>
        <v>0</v>
      </c>
      <c r="W942" s="19">
        <f>IF(AND($Q942,OR(IF($G942="1.輕度",1,0),IF($G942="2.中度",1,0)),IF($K942="全時",1,0),IF($L942&gt;=基本工資設定!$B$2,1,0)),1,0)</f>
        <v>0</v>
      </c>
      <c r="X942" s="19">
        <f>IF(AND($Q942,OR(IF($G942="1.輕度",1,0),IF($G942="2.中度",1,0)),IF($K942="全時",1,0),IF(基本工資設定!$B$2&gt;$L942,1,0)),1,0)</f>
        <v>0</v>
      </c>
      <c r="Y942" s="19">
        <f>IF(AND($Q942,OR(IF($G942="1.輕度",1,0),IF($G942="2.中度",1,0)),IF($K942="部分工時",1,0),IF($L942&gt;=基本工資設定!$B$2,1,0)),1,0)</f>
        <v>0</v>
      </c>
      <c r="Z942" s="19">
        <f>IF(AND($Q942,OR(IF($G942="1.輕度",1,0),IF($G942="2.中度",1,0)),IF($K942="部分工時",1,0),IF(AND(基本工資設定!$B$2&gt;$L942,$L942&gt;=基本工資設定!$B$3),1,0)),1,0)</f>
        <v>0</v>
      </c>
      <c r="AA942" s="19">
        <f>IF(AND($Q942,OR(IF($G942="1.輕度",1,0),IF($G942="2.中度",1,0)),IF($K942="部分工時",1,0),IF(基本工資設定!$B$3&gt;$L942,1,0)),1,0)</f>
        <v>0</v>
      </c>
    </row>
    <row r="943" spans="1:27" ht="14.25">
      <c r="A943" s="19">
        <f t="shared" si="11"/>
        <v>941</v>
      </c>
      <c r="B943" s="8"/>
      <c r="C943" s="8"/>
      <c r="D943" s="9"/>
      <c r="E943" s="8"/>
      <c r="F943" s="8"/>
      <c r="G943" s="8"/>
      <c r="H943" s="9"/>
      <c r="I943" s="9"/>
      <c r="J943" s="9"/>
      <c r="K943" s="8"/>
      <c r="L943" s="10"/>
      <c r="M943" s="19" t="b">
        <f t="shared" si="9"/>
        <v>0</v>
      </c>
      <c r="N943" s="19">
        <f>IF(AND($M943,IF($H943&lt;=DATE(身障定額檢核總表!$F$7,身障定額檢核總表!$F$8,1),1,0)),1,0)</f>
        <v>0</v>
      </c>
      <c r="O943" s="19">
        <f>IF(AND(ISBLANK($I943),$M943),1,IF($E943="1.公保",
IF($I943&gt;DATE(身障定額檢核總表!$F$7,身障定額檢核總表!$F$8,1),1,0),
IF($I943&gt;=DATE(身障定額檢核總表!$F$7,身障定額檢核總表!$F$8,1),1,0)))</f>
        <v>0</v>
      </c>
      <c r="P943" s="19">
        <f>IF(AND($M943,IF($J943&lt;=DATE(身障定額檢核總表!$F$7,身障定額檢核總表!$F$8,1),1,0)),1,0)</f>
        <v>0</v>
      </c>
      <c r="Q943" s="19">
        <f t="shared" si="10"/>
        <v>0</v>
      </c>
      <c r="R943" s="19">
        <f>IF(AND($Q943,OR(IF($G943="3.重度",1,0),IF($G943="4.極重度",1,0)),IF($K943="全時",1,0),IF($L943&gt;=基本工資設定!$B$2,1,0)),1,0)</f>
        <v>0</v>
      </c>
      <c r="S943" s="19">
        <f>IF(AND($Q943,OR(IF($G943="3.重度",1,0),IF($G943="4.極重度",1,0)),IF($K943="全時",1,0),IF(基本工資設定!$B$2&gt;$L943,1,0)),1,0)</f>
        <v>0</v>
      </c>
      <c r="T943" s="19">
        <f>IF(AND($Q943,OR(IF($G943="3.重度",1,0),IF($G943="4.極重度",1,0)),IF($K943="部分工時",1,0),IF($L943&gt;=基本工資設定!$B$2,1,0)),1,0)</f>
        <v>0</v>
      </c>
      <c r="U943" s="19">
        <f>IF(AND($Q943,OR(IF($G943="3.重度",1,0),IF($G943="4.極重度",1,0)),IF($K943="部分工時",1,0),IF(AND(基本工資設定!$B$2&gt;$L943,$L943&gt;=基本工資設定!$B$3),1,0)),1,0)</f>
        <v>0</v>
      </c>
      <c r="V943" s="19">
        <f>IF(AND($Q943,OR(IF($G943="3.重度",1,0),IF($G943="4.極重度",1,0)),IF($K943="部分工時",1,0),IF(基本工資設定!$B$3&gt;$L943,1,0)),1,0)</f>
        <v>0</v>
      </c>
      <c r="W943" s="19">
        <f>IF(AND($Q943,OR(IF($G943="1.輕度",1,0),IF($G943="2.中度",1,0)),IF($K943="全時",1,0),IF($L943&gt;=基本工資設定!$B$2,1,0)),1,0)</f>
        <v>0</v>
      </c>
      <c r="X943" s="19">
        <f>IF(AND($Q943,OR(IF($G943="1.輕度",1,0),IF($G943="2.中度",1,0)),IF($K943="全時",1,0),IF(基本工資設定!$B$2&gt;$L943,1,0)),1,0)</f>
        <v>0</v>
      </c>
      <c r="Y943" s="19">
        <f>IF(AND($Q943,OR(IF($G943="1.輕度",1,0),IF($G943="2.中度",1,0)),IF($K943="部分工時",1,0),IF($L943&gt;=基本工資設定!$B$2,1,0)),1,0)</f>
        <v>0</v>
      </c>
      <c r="Z943" s="19">
        <f>IF(AND($Q943,OR(IF($G943="1.輕度",1,0),IF($G943="2.中度",1,0)),IF($K943="部分工時",1,0),IF(AND(基本工資設定!$B$2&gt;$L943,$L943&gt;=基本工資設定!$B$3),1,0)),1,0)</f>
        <v>0</v>
      </c>
      <c r="AA943" s="19">
        <f>IF(AND($Q943,OR(IF($G943="1.輕度",1,0),IF($G943="2.中度",1,0)),IF($K943="部分工時",1,0),IF(基本工資設定!$B$3&gt;$L943,1,0)),1,0)</f>
        <v>0</v>
      </c>
    </row>
    <row r="944" spans="1:27" ht="14.25">
      <c r="A944" s="19">
        <f t="shared" si="11"/>
        <v>942</v>
      </c>
      <c r="B944" s="8"/>
      <c r="C944" s="8"/>
      <c r="D944" s="9"/>
      <c r="E944" s="8"/>
      <c r="F944" s="8"/>
      <c r="G944" s="8"/>
      <c r="H944" s="9"/>
      <c r="I944" s="9"/>
      <c r="J944" s="9"/>
      <c r="K944" s="8"/>
      <c r="L944" s="10"/>
      <c r="M944" s="19" t="b">
        <f t="shared" si="9"/>
        <v>0</v>
      </c>
      <c r="N944" s="19">
        <f>IF(AND($M944,IF($H944&lt;=DATE(身障定額檢核總表!$F$7,身障定額檢核總表!$F$8,1),1,0)),1,0)</f>
        <v>0</v>
      </c>
      <c r="O944" s="19">
        <f>IF(AND(ISBLANK($I944),$M944),1,IF($E944="1.公保",
IF($I944&gt;DATE(身障定額檢核總表!$F$7,身障定額檢核總表!$F$8,1),1,0),
IF($I944&gt;=DATE(身障定額檢核總表!$F$7,身障定額檢核總表!$F$8,1),1,0)))</f>
        <v>0</v>
      </c>
      <c r="P944" s="19">
        <f>IF(AND($M944,IF($J944&lt;=DATE(身障定額檢核總表!$F$7,身障定額檢核總表!$F$8,1),1,0)),1,0)</f>
        <v>0</v>
      </c>
      <c r="Q944" s="19">
        <f t="shared" si="10"/>
        <v>0</v>
      </c>
      <c r="R944" s="19">
        <f>IF(AND($Q944,OR(IF($G944="3.重度",1,0),IF($G944="4.極重度",1,0)),IF($K944="全時",1,0),IF($L944&gt;=基本工資設定!$B$2,1,0)),1,0)</f>
        <v>0</v>
      </c>
      <c r="S944" s="19">
        <f>IF(AND($Q944,OR(IF($G944="3.重度",1,0),IF($G944="4.極重度",1,0)),IF($K944="全時",1,0),IF(基本工資設定!$B$2&gt;$L944,1,0)),1,0)</f>
        <v>0</v>
      </c>
      <c r="T944" s="19">
        <f>IF(AND($Q944,OR(IF($G944="3.重度",1,0),IF($G944="4.極重度",1,0)),IF($K944="部分工時",1,0),IF($L944&gt;=基本工資設定!$B$2,1,0)),1,0)</f>
        <v>0</v>
      </c>
      <c r="U944" s="19">
        <f>IF(AND($Q944,OR(IF($G944="3.重度",1,0),IF($G944="4.極重度",1,0)),IF($K944="部分工時",1,0),IF(AND(基本工資設定!$B$2&gt;$L944,$L944&gt;=基本工資設定!$B$3),1,0)),1,0)</f>
        <v>0</v>
      </c>
      <c r="V944" s="19">
        <f>IF(AND($Q944,OR(IF($G944="3.重度",1,0),IF($G944="4.極重度",1,0)),IF($K944="部分工時",1,0),IF(基本工資設定!$B$3&gt;$L944,1,0)),1,0)</f>
        <v>0</v>
      </c>
      <c r="W944" s="19">
        <f>IF(AND($Q944,OR(IF($G944="1.輕度",1,0),IF($G944="2.中度",1,0)),IF($K944="全時",1,0),IF($L944&gt;=基本工資設定!$B$2,1,0)),1,0)</f>
        <v>0</v>
      </c>
      <c r="X944" s="19">
        <f>IF(AND($Q944,OR(IF($G944="1.輕度",1,0),IF($G944="2.中度",1,0)),IF($K944="全時",1,0),IF(基本工資設定!$B$2&gt;$L944,1,0)),1,0)</f>
        <v>0</v>
      </c>
      <c r="Y944" s="19">
        <f>IF(AND($Q944,OR(IF($G944="1.輕度",1,0),IF($G944="2.中度",1,0)),IF($K944="部分工時",1,0),IF($L944&gt;=基本工資設定!$B$2,1,0)),1,0)</f>
        <v>0</v>
      </c>
      <c r="Z944" s="19">
        <f>IF(AND($Q944,OR(IF($G944="1.輕度",1,0),IF($G944="2.中度",1,0)),IF($K944="部分工時",1,0),IF(AND(基本工資設定!$B$2&gt;$L944,$L944&gt;=基本工資設定!$B$3),1,0)),1,0)</f>
        <v>0</v>
      </c>
      <c r="AA944" s="19">
        <f>IF(AND($Q944,OR(IF($G944="1.輕度",1,0),IF($G944="2.中度",1,0)),IF($K944="部分工時",1,0),IF(基本工資設定!$B$3&gt;$L944,1,0)),1,0)</f>
        <v>0</v>
      </c>
    </row>
    <row r="945" spans="1:27" ht="14.25">
      <c r="A945" s="19">
        <f t="shared" si="11"/>
        <v>943</v>
      </c>
      <c r="B945" s="8"/>
      <c r="C945" s="8"/>
      <c r="D945" s="9"/>
      <c r="E945" s="8"/>
      <c r="F945" s="8"/>
      <c r="G945" s="8"/>
      <c r="H945" s="9"/>
      <c r="I945" s="9"/>
      <c r="J945" s="9"/>
      <c r="K945" s="8"/>
      <c r="L945" s="10"/>
      <c r="M945" s="19" t="b">
        <f t="shared" si="9"/>
        <v>0</v>
      </c>
      <c r="N945" s="19">
        <f>IF(AND($M945,IF($H945&lt;=DATE(身障定額檢核總表!$F$7,身障定額檢核總表!$F$8,1),1,0)),1,0)</f>
        <v>0</v>
      </c>
      <c r="O945" s="19">
        <f>IF(AND(ISBLANK($I945),$M945),1,IF($E945="1.公保",
IF($I945&gt;DATE(身障定額檢核總表!$F$7,身障定額檢核總表!$F$8,1),1,0),
IF($I945&gt;=DATE(身障定額檢核總表!$F$7,身障定額檢核總表!$F$8,1),1,0)))</f>
        <v>0</v>
      </c>
      <c r="P945" s="19">
        <f>IF(AND($M945,IF($J945&lt;=DATE(身障定額檢核總表!$F$7,身障定額檢核總表!$F$8,1),1,0)),1,0)</f>
        <v>0</v>
      </c>
      <c r="Q945" s="19">
        <f t="shared" si="10"/>
        <v>0</v>
      </c>
      <c r="R945" s="19">
        <f>IF(AND($Q945,OR(IF($G945="3.重度",1,0),IF($G945="4.極重度",1,0)),IF($K945="全時",1,0),IF($L945&gt;=基本工資設定!$B$2,1,0)),1,0)</f>
        <v>0</v>
      </c>
      <c r="S945" s="19">
        <f>IF(AND($Q945,OR(IF($G945="3.重度",1,0),IF($G945="4.極重度",1,0)),IF($K945="全時",1,0),IF(基本工資設定!$B$2&gt;$L945,1,0)),1,0)</f>
        <v>0</v>
      </c>
      <c r="T945" s="19">
        <f>IF(AND($Q945,OR(IF($G945="3.重度",1,0),IF($G945="4.極重度",1,0)),IF($K945="部分工時",1,0),IF($L945&gt;=基本工資設定!$B$2,1,0)),1,0)</f>
        <v>0</v>
      </c>
      <c r="U945" s="19">
        <f>IF(AND($Q945,OR(IF($G945="3.重度",1,0),IF($G945="4.極重度",1,0)),IF($K945="部分工時",1,0),IF(AND(基本工資設定!$B$2&gt;$L945,$L945&gt;=基本工資設定!$B$3),1,0)),1,0)</f>
        <v>0</v>
      </c>
      <c r="V945" s="19">
        <f>IF(AND($Q945,OR(IF($G945="3.重度",1,0),IF($G945="4.極重度",1,0)),IF($K945="部分工時",1,0),IF(基本工資設定!$B$3&gt;$L945,1,0)),1,0)</f>
        <v>0</v>
      </c>
      <c r="W945" s="19">
        <f>IF(AND($Q945,OR(IF($G945="1.輕度",1,0),IF($G945="2.中度",1,0)),IF($K945="全時",1,0),IF($L945&gt;=基本工資設定!$B$2,1,0)),1,0)</f>
        <v>0</v>
      </c>
      <c r="X945" s="19">
        <f>IF(AND($Q945,OR(IF($G945="1.輕度",1,0),IF($G945="2.中度",1,0)),IF($K945="全時",1,0),IF(基本工資設定!$B$2&gt;$L945,1,0)),1,0)</f>
        <v>0</v>
      </c>
      <c r="Y945" s="19">
        <f>IF(AND($Q945,OR(IF($G945="1.輕度",1,0),IF($G945="2.中度",1,0)),IF($K945="部分工時",1,0),IF($L945&gt;=基本工資設定!$B$2,1,0)),1,0)</f>
        <v>0</v>
      </c>
      <c r="Z945" s="19">
        <f>IF(AND($Q945,OR(IF($G945="1.輕度",1,0),IF($G945="2.中度",1,0)),IF($K945="部分工時",1,0),IF(AND(基本工資設定!$B$2&gt;$L945,$L945&gt;=基本工資設定!$B$3),1,0)),1,0)</f>
        <v>0</v>
      </c>
      <c r="AA945" s="19">
        <f>IF(AND($Q945,OR(IF($G945="1.輕度",1,0),IF($G945="2.中度",1,0)),IF($K945="部分工時",1,0),IF(基本工資設定!$B$3&gt;$L945,1,0)),1,0)</f>
        <v>0</v>
      </c>
    </row>
    <row r="946" spans="1:27" ht="14.25">
      <c r="A946" s="19">
        <f t="shared" si="11"/>
        <v>944</v>
      </c>
      <c r="B946" s="8"/>
      <c r="C946" s="8"/>
      <c r="D946" s="9"/>
      <c r="E946" s="8"/>
      <c r="F946" s="8"/>
      <c r="G946" s="8"/>
      <c r="H946" s="9"/>
      <c r="I946" s="9"/>
      <c r="J946" s="9"/>
      <c r="K946" s="8"/>
      <c r="L946" s="10"/>
      <c r="M946" s="19" t="b">
        <f t="shared" si="9"/>
        <v>0</v>
      </c>
      <c r="N946" s="19">
        <f>IF(AND($M946,IF($H946&lt;=DATE(身障定額檢核總表!$F$7,身障定額檢核總表!$F$8,1),1,0)),1,0)</f>
        <v>0</v>
      </c>
      <c r="O946" s="19">
        <f>IF(AND(ISBLANK($I946),$M946),1,IF($E946="1.公保",
IF($I946&gt;DATE(身障定額檢核總表!$F$7,身障定額檢核總表!$F$8,1),1,0),
IF($I946&gt;=DATE(身障定額檢核總表!$F$7,身障定額檢核總表!$F$8,1),1,0)))</f>
        <v>0</v>
      </c>
      <c r="P946" s="19">
        <f>IF(AND($M946,IF($J946&lt;=DATE(身障定額檢核總表!$F$7,身障定額檢核總表!$F$8,1),1,0)),1,0)</f>
        <v>0</v>
      </c>
      <c r="Q946" s="19">
        <f t="shared" si="10"/>
        <v>0</v>
      </c>
      <c r="R946" s="19">
        <f>IF(AND($Q946,OR(IF($G946="3.重度",1,0),IF($G946="4.極重度",1,0)),IF($K946="全時",1,0),IF($L946&gt;=基本工資設定!$B$2,1,0)),1,0)</f>
        <v>0</v>
      </c>
      <c r="S946" s="19">
        <f>IF(AND($Q946,OR(IF($G946="3.重度",1,0),IF($G946="4.極重度",1,0)),IF($K946="全時",1,0),IF(基本工資設定!$B$2&gt;$L946,1,0)),1,0)</f>
        <v>0</v>
      </c>
      <c r="T946" s="19">
        <f>IF(AND($Q946,OR(IF($G946="3.重度",1,0),IF($G946="4.極重度",1,0)),IF($K946="部分工時",1,0),IF($L946&gt;=基本工資設定!$B$2,1,0)),1,0)</f>
        <v>0</v>
      </c>
      <c r="U946" s="19">
        <f>IF(AND($Q946,OR(IF($G946="3.重度",1,0),IF($G946="4.極重度",1,0)),IF($K946="部分工時",1,0),IF(AND(基本工資設定!$B$2&gt;$L946,$L946&gt;=基本工資設定!$B$3),1,0)),1,0)</f>
        <v>0</v>
      </c>
      <c r="V946" s="19">
        <f>IF(AND($Q946,OR(IF($G946="3.重度",1,0),IF($G946="4.極重度",1,0)),IF($K946="部分工時",1,0),IF(基本工資設定!$B$3&gt;$L946,1,0)),1,0)</f>
        <v>0</v>
      </c>
      <c r="W946" s="19">
        <f>IF(AND($Q946,OR(IF($G946="1.輕度",1,0),IF($G946="2.中度",1,0)),IF($K946="全時",1,0),IF($L946&gt;=基本工資設定!$B$2,1,0)),1,0)</f>
        <v>0</v>
      </c>
      <c r="X946" s="19">
        <f>IF(AND($Q946,OR(IF($G946="1.輕度",1,0),IF($G946="2.中度",1,0)),IF($K946="全時",1,0),IF(基本工資設定!$B$2&gt;$L946,1,0)),1,0)</f>
        <v>0</v>
      </c>
      <c r="Y946" s="19">
        <f>IF(AND($Q946,OR(IF($G946="1.輕度",1,0),IF($G946="2.中度",1,0)),IF($K946="部分工時",1,0),IF($L946&gt;=基本工資設定!$B$2,1,0)),1,0)</f>
        <v>0</v>
      </c>
      <c r="Z946" s="19">
        <f>IF(AND($Q946,OR(IF($G946="1.輕度",1,0),IF($G946="2.中度",1,0)),IF($K946="部分工時",1,0),IF(AND(基本工資設定!$B$2&gt;$L946,$L946&gt;=基本工資設定!$B$3),1,0)),1,0)</f>
        <v>0</v>
      </c>
      <c r="AA946" s="19">
        <f>IF(AND($Q946,OR(IF($G946="1.輕度",1,0),IF($G946="2.中度",1,0)),IF($K946="部分工時",1,0),IF(基本工資設定!$B$3&gt;$L946,1,0)),1,0)</f>
        <v>0</v>
      </c>
    </row>
    <row r="947" spans="1:27" ht="14.25">
      <c r="A947" s="19">
        <f t="shared" si="11"/>
        <v>945</v>
      </c>
      <c r="B947" s="8"/>
      <c r="C947" s="8"/>
      <c r="D947" s="9"/>
      <c r="E947" s="8"/>
      <c r="F947" s="8"/>
      <c r="G947" s="8"/>
      <c r="H947" s="9"/>
      <c r="I947" s="9"/>
      <c r="J947" s="9"/>
      <c r="K947" s="8"/>
      <c r="L947" s="10"/>
      <c r="M947" s="19" t="b">
        <f t="shared" si="9"/>
        <v>0</v>
      </c>
      <c r="N947" s="19">
        <f>IF(AND($M947,IF($H947&lt;=DATE(身障定額檢核總表!$F$7,身障定額檢核總表!$F$8,1),1,0)),1,0)</f>
        <v>0</v>
      </c>
      <c r="O947" s="19">
        <f>IF(AND(ISBLANK($I947),$M947),1,IF($E947="1.公保",
IF($I947&gt;DATE(身障定額檢核總表!$F$7,身障定額檢核總表!$F$8,1),1,0),
IF($I947&gt;=DATE(身障定額檢核總表!$F$7,身障定額檢核總表!$F$8,1),1,0)))</f>
        <v>0</v>
      </c>
      <c r="P947" s="19">
        <f>IF(AND($M947,IF($J947&lt;=DATE(身障定額檢核總表!$F$7,身障定額檢核總表!$F$8,1),1,0)),1,0)</f>
        <v>0</v>
      </c>
      <c r="Q947" s="19">
        <f t="shared" si="10"/>
        <v>0</v>
      </c>
      <c r="R947" s="19">
        <f>IF(AND($Q947,OR(IF($G947="3.重度",1,0),IF($G947="4.極重度",1,0)),IF($K947="全時",1,0),IF($L947&gt;=基本工資設定!$B$2,1,0)),1,0)</f>
        <v>0</v>
      </c>
      <c r="S947" s="19">
        <f>IF(AND($Q947,OR(IF($G947="3.重度",1,0),IF($G947="4.極重度",1,0)),IF($K947="全時",1,0),IF(基本工資設定!$B$2&gt;$L947,1,0)),1,0)</f>
        <v>0</v>
      </c>
      <c r="T947" s="19">
        <f>IF(AND($Q947,OR(IF($G947="3.重度",1,0),IF($G947="4.極重度",1,0)),IF($K947="部分工時",1,0),IF($L947&gt;=基本工資設定!$B$2,1,0)),1,0)</f>
        <v>0</v>
      </c>
      <c r="U947" s="19">
        <f>IF(AND($Q947,OR(IF($G947="3.重度",1,0),IF($G947="4.極重度",1,0)),IF($K947="部分工時",1,0),IF(AND(基本工資設定!$B$2&gt;$L947,$L947&gt;=基本工資設定!$B$3),1,0)),1,0)</f>
        <v>0</v>
      </c>
      <c r="V947" s="19">
        <f>IF(AND($Q947,OR(IF($G947="3.重度",1,0),IF($G947="4.極重度",1,0)),IF($K947="部分工時",1,0),IF(基本工資設定!$B$3&gt;$L947,1,0)),1,0)</f>
        <v>0</v>
      </c>
      <c r="W947" s="19">
        <f>IF(AND($Q947,OR(IF($G947="1.輕度",1,0),IF($G947="2.中度",1,0)),IF($K947="全時",1,0),IF($L947&gt;=基本工資設定!$B$2,1,0)),1,0)</f>
        <v>0</v>
      </c>
      <c r="X947" s="19">
        <f>IF(AND($Q947,OR(IF($G947="1.輕度",1,0),IF($G947="2.中度",1,0)),IF($K947="全時",1,0),IF(基本工資設定!$B$2&gt;$L947,1,0)),1,0)</f>
        <v>0</v>
      </c>
      <c r="Y947" s="19">
        <f>IF(AND($Q947,OR(IF($G947="1.輕度",1,0),IF($G947="2.中度",1,0)),IF($K947="部分工時",1,0),IF($L947&gt;=基本工資設定!$B$2,1,0)),1,0)</f>
        <v>0</v>
      </c>
      <c r="Z947" s="19">
        <f>IF(AND($Q947,OR(IF($G947="1.輕度",1,0),IF($G947="2.中度",1,0)),IF($K947="部分工時",1,0),IF(AND(基本工資設定!$B$2&gt;$L947,$L947&gt;=基本工資設定!$B$3),1,0)),1,0)</f>
        <v>0</v>
      </c>
      <c r="AA947" s="19">
        <f>IF(AND($Q947,OR(IF($G947="1.輕度",1,0),IF($G947="2.中度",1,0)),IF($K947="部分工時",1,0),IF(基本工資設定!$B$3&gt;$L947,1,0)),1,0)</f>
        <v>0</v>
      </c>
    </row>
    <row r="948" spans="1:27" ht="14.25">
      <c r="A948" s="19">
        <f t="shared" si="11"/>
        <v>946</v>
      </c>
      <c r="B948" s="8"/>
      <c r="C948" s="8"/>
      <c r="D948" s="9"/>
      <c r="E948" s="8"/>
      <c r="F948" s="8"/>
      <c r="G948" s="8"/>
      <c r="H948" s="9"/>
      <c r="I948" s="9"/>
      <c r="J948" s="9"/>
      <c r="K948" s="8"/>
      <c r="L948" s="10"/>
      <c r="M948" s="19" t="b">
        <f t="shared" si="9"/>
        <v>0</v>
      </c>
      <c r="N948" s="19">
        <f>IF(AND($M948,IF($H948&lt;=DATE(身障定額檢核總表!$F$7,身障定額檢核總表!$F$8,1),1,0)),1,0)</f>
        <v>0</v>
      </c>
      <c r="O948" s="19">
        <f>IF(AND(ISBLANK($I948),$M948),1,IF($E948="1.公保",
IF($I948&gt;DATE(身障定額檢核總表!$F$7,身障定額檢核總表!$F$8,1),1,0),
IF($I948&gt;=DATE(身障定額檢核總表!$F$7,身障定額檢核總表!$F$8,1),1,0)))</f>
        <v>0</v>
      </c>
      <c r="P948" s="19">
        <f>IF(AND($M948,IF($J948&lt;=DATE(身障定額檢核總表!$F$7,身障定額檢核總表!$F$8,1),1,0)),1,0)</f>
        <v>0</v>
      </c>
      <c r="Q948" s="19">
        <f t="shared" si="10"/>
        <v>0</v>
      </c>
      <c r="R948" s="19">
        <f>IF(AND($Q948,OR(IF($G948="3.重度",1,0),IF($G948="4.極重度",1,0)),IF($K948="全時",1,0),IF($L948&gt;=基本工資設定!$B$2,1,0)),1,0)</f>
        <v>0</v>
      </c>
      <c r="S948" s="19">
        <f>IF(AND($Q948,OR(IF($G948="3.重度",1,0),IF($G948="4.極重度",1,0)),IF($K948="全時",1,0),IF(基本工資設定!$B$2&gt;$L948,1,0)),1,0)</f>
        <v>0</v>
      </c>
      <c r="T948" s="19">
        <f>IF(AND($Q948,OR(IF($G948="3.重度",1,0),IF($G948="4.極重度",1,0)),IF($K948="部分工時",1,0),IF($L948&gt;=基本工資設定!$B$2,1,0)),1,0)</f>
        <v>0</v>
      </c>
      <c r="U948" s="19">
        <f>IF(AND($Q948,OR(IF($G948="3.重度",1,0),IF($G948="4.極重度",1,0)),IF($K948="部分工時",1,0),IF(AND(基本工資設定!$B$2&gt;$L948,$L948&gt;=基本工資設定!$B$3),1,0)),1,0)</f>
        <v>0</v>
      </c>
      <c r="V948" s="19">
        <f>IF(AND($Q948,OR(IF($G948="3.重度",1,0),IF($G948="4.極重度",1,0)),IF($K948="部分工時",1,0),IF(基本工資設定!$B$3&gt;$L948,1,0)),1,0)</f>
        <v>0</v>
      </c>
      <c r="W948" s="19">
        <f>IF(AND($Q948,OR(IF($G948="1.輕度",1,0),IF($G948="2.中度",1,0)),IF($K948="全時",1,0),IF($L948&gt;=基本工資設定!$B$2,1,0)),1,0)</f>
        <v>0</v>
      </c>
      <c r="X948" s="19">
        <f>IF(AND($Q948,OR(IF($G948="1.輕度",1,0),IF($G948="2.中度",1,0)),IF($K948="全時",1,0),IF(基本工資設定!$B$2&gt;$L948,1,0)),1,0)</f>
        <v>0</v>
      </c>
      <c r="Y948" s="19">
        <f>IF(AND($Q948,OR(IF($G948="1.輕度",1,0),IF($G948="2.中度",1,0)),IF($K948="部分工時",1,0),IF($L948&gt;=基本工資設定!$B$2,1,0)),1,0)</f>
        <v>0</v>
      </c>
      <c r="Z948" s="19">
        <f>IF(AND($Q948,OR(IF($G948="1.輕度",1,0),IF($G948="2.中度",1,0)),IF($K948="部分工時",1,0),IF(AND(基本工資設定!$B$2&gt;$L948,$L948&gt;=基本工資設定!$B$3),1,0)),1,0)</f>
        <v>0</v>
      </c>
      <c r="AA948" s="19">
        <f>IF(AND($Q948,OR(IF($G948="1.輕度",1,0),IF($G948="2.中度",1,0)),IF($K948="部分工時",1,0),IF(基本工資設定!$B$3&gt;$L948,1,0)),1,0)</f>
        <v>0</v>
      </c>
    </row>
    <row r="949" spans="1:27" ht="14.25">
      <c r="A949" s="19">
        <f t="shared" si="11"/>
        <v>947</v>
      </c>
      <c r="B949" s="8"/>
      <c r="C949" s="8"/>
      <c r="D949" s="9"/>
      <c r="E949" s="8"/>
      <c r="F949" s="8"/>
      <c r="G949" s="8"/>
      <c r="H949" s="9"/>
      <c r="I949" s="9"/>
      <c r="J949" s="9"/>
      <c r="K949" s="8"/>
      <c r="L949" s="10"/>
      <c r="M949" s="19" t="b">
        <f t="shared" si="9"/>
        <v>0</v>
      </c>
      <c r="N949" s="19">
        <f>IF(AND($M949,IF($H949&lt;=DATE(身障定額檢核總表!$F$7,身障定額檢核總表!$F$8,1),1,0)),1,0)</f>
        <v>0</v>
      </c>
      <c r="O949" s="19">
        <f>IF(AND(ISBLANK($I949),$M949),1,IF($E949="1.公保",
IF($I949&gt;DATE(身障定額檢核總表!$F$7,身障定額檢核總表!$F$8,1),1,0),
IF($I949&gt;=DATE(身障定額檢核總表!$F$7,身障定額檢核總表!$F$8,1),1,0)))</f>
        <v>0</v>
      </c>
      <c r="P949" s="19">
        <f>IF(AND($M949,IF($J949&lt;=DATE(身障定額檢核總表!$F$7,身障定額檢核總表!$F$8,1),1,0)),1,0)</f>
        <v>0</v>
      </c>
      <c r="Q949" s="19">
        <f t="shared" si="10"/>
        <v>0</v>
      </c>
      <c r="R949" s="19">
        <f>IF(AND($Q949,OR(IF($G949="3.重度",1,0),IF($G949="4.極重度",1,0)),IF($K949="全時",1,0),IF($L949&gt;=基本工資設定!$B$2,1,0)),1,0)</f>
        <v>0</v>
      </c>
      <c r="S949" s="19">
        <f>IF(AND($Q949,OR(IF($G949="3.重度",1,0),IF($G949="4.極重度",1,0)),IF($K949="全時",1,0),IF(基本工資設定!$B$2&gt;$L949,1,0)),1,0)</f>
        <v>0</v>
      </c>
      <c r="T949" s="19">
        <f>IF(AND($Q949,OR(IF($G949="3.重度",1,0),IF($G949="4.極重度",1,0)),IF($K949="部分工時",1,0),IF($L949&gt;=基本工資設定!$B$2,1,0)),1,0)</f>
        <v>0</v>
      </c>
      <c r="U949" s="19">
        <f>IF(AND($Q949,OR(IF($G949="3.重度",1,0),IF($G949="4.極重度",1,0)),IF($K949="部分工時",1,0),IF(AND(基本工資設定!$B$2&gt;$L949,$L949&gt;=基本工資設定!$B$3),1,0)),1,0)</f>
        <v>0</v>
      </c>
      <c r="V949" s="19">
        <f>IF(AND($Q949,OR(IF($G949="3.重度",1,0),IF($G949="4.極重度",1,0)),IF($K949="部分工時",1,0),IF(基本工資設定!$B$3&gt;$L949,1,0)),1,0)</f>
        <v>0</v>
      </c>
      <c r="W949" s="19">
        <f>IF(AND($Q949,OR(IF($G949="1.輕度",1,0),IF($G949="2.中度",1,0)),IF($K949="全時",1,0),IF($L949&gt;=基本工資設定!$B$2,1,0)),1,0)</f>
        <v>0</v>
      </c>
      <c r="X949" s="19">
        <f>IF(AND($Q949,OR(IF($G949="1.輕度",1,0),IF($G949="2.中度",1,0)),IF($K949="全時",1,0),IF(基本工資設定!$B$2&gt;$L949,1,0)),1,0)</f>
        <v>0</v>
      </c>
      <c r="Y949" s="19">
        <f>IF(AND($Q949,OR(IF($G949="1.輕度",1,0),IF($G949="2.中度",1,0)),IF($K949="部分工時",1,0),IF($L949&gt;=基本工資設定!$B$2,1,0)),1,0)</f>
        <v>0</v>
      </c>
      <c r="Z949" s="19">
        <f>IF(AND($Q949,OR(IF($G949="1.輕度",1,0),IF($G949="2.中度",1,0)),IF($K949="部分工時",1,0),IF(AND(基本工資設定!$B$2&gt;$L949,$L949&gt;=基本工資設定!$B$3),1,0)),1,0)</f>
        <v>0</v>
      </c>
      <c r="AA949" s="19">
        <f>IF(AND($Q949,OR(IF($G949="1.輕度",1,0),IF($G949="2.中度",1,0)),IF($K949="部分工時",1,0),IF(基本工資設定!$B$3&gt;$L949,1,0)),1,0)</f>
        <v>0</v>
      </c>
    </row>
    <row r="950" spans="1:27" ht="14.25">
      <c r="A950" s="19">
        <f t="shared" si="11"/>
        <v>948</v>
      </c>
      <c r="B950" s="8"/>
      <c r="C950" s="8"/>
      <c r="D950" s="9"/>
      <c r="E950" s="8"/>
      <c r="F950" s="8"/>
      <c r="G950" s="8"/>
      <c r="H950" s="9"/>
      <c r="I950" s="9"/>
      <c r="J950" s="9"/>
      <c r="K950" s="8"/>
      <c r="L950" s="10"/>
      <c r="M950" s="19" t="b">
        <f t="shared" si="9"/>
        <v>0</v>
      </c>
      <c r="N950" s="19">
        <f>IF(AND($M950,IF($H950&lt;=DATE(身障定額檢核總表!$F$7,身障定額檢核總表!$F$8,1),1,0)),1,0)</f>
        <v>0</v>
      </c>
      <c r="O950" s="19">
        <f>IF(AND(ISBLANK($I950),$M950),1,IF($E950="1.公保",
IF($I950&gt;DATE(身障定額檢核總表!$F$7,身障定額檢核總表!$F$8,1),1,0),
IF($I950&gt;=DATE(身障定額檢核總表!$F$7,身障定額檢核總表!$F$8,1),1,0)))</f>
        <v>0</v>
      </c>
      <c r="P950" s="19">
        <f>IF(AND($M950,IF($J950&lt;=DATE(身障定額檢核總表!$F$7,身障定額檢核總表!$F$8,1),1,0)),1,0)</f>
        <v>0</v>
      </c>
      <c r="Q950" s="19">
        <f t="shared" si="10"/>
        <v>0</v>
      </c>
      <c r="R950" s="19">
        <f>IF(AND($Q950,OR(IF($G950="3.重度",1,0),IF($G950="4.極重度",1,0)),IF($K950="全時",1,0),IF($L950&gt;=基本工資設定!$B$2,1,0)),1,0)</f>
        <v>0</v>
      </c>
      <c r="S950" s="19">
        <f>IF(AND($Q950,OR(IF($G950="3.重度",1,0),IF($G950="4.極重度",1,0)),IF($K950="全時",1,0),IF(基本工資設定!$B$2&gt;$L950,1,0)),1,0)</f>
        <v>0</v>
      </c>
      <c r="T950" s="19">
        <f>IF(AND($Q950,OR(IF($G950="3.重度",1,0),IF($G950="4.極重度",1,0)),IF($K950="部分工時",1,0),IF($L950&gt;=基本工資設定!$B$2,1,0)),1,0)</f>
        <v>0</v>
      </c>
      <c r="U950" s="19">
        <f>IF(AND($Q950,OR(IF($G950="3.重度",1,0),IF($G950="4.極重度",1,0)),IF($K950="部分工時",1,0),IF(AND(基本工資設定!$B$2&gt;$L950,$L950&gt;=基本工資設定!$B$3),1,0)),1,0)</f>
        <v>0</v>
      </c>
      <c r="V950" s="19">
        <f>IF(AND($Q950,OR(IF($G950="3.重度",1,0),IF($G950="4.極重度",1,0)),IF($K950="部分工時",1,0),IF(基本工資設定!$B$3&gt;$L950,1,0)),1,0)</f>
        <v>0</v>
      </c>
      <c r="W950" s="19">
        <f>IF(AND($Q950,OR(IF($G950="1.輕度",1,0),IF($G950="2.中度",1,0)),IF($K950="全時",1,0),IF($L950&gt;=基本工資設定!$B$2,1,0)),1,0)</f>
        <v>0</v>
      </c>
      <c r="X950" s="19">
        <f>IF(AND($Q950,OR(IF($G950="1.輕度",1,0),IF($G950="2.中度",1,0)),IF($K950="全時",1,0),IF(基本工資設定!$B$2&gt;$L950,1,0)),1,0)</f>
        <v>0</v>
      </c>
      <c r="Y950" s="19">
        <f>IF(AND($Q950,OR(IF($G950="1.輕度",1,0),IF($G950="2.中度",1,0)),IF($K950="部分工時",1,0),IF($L950&gt;=基本工資設定!$B$2,1,0)),1,0)</f>
        <v>0</v>
      </c>
      <c r="Z950" s="19">
        <f>IF(AND($Q950,OR(IF($G950="1.輕度",1,0),IF($G950="2.中度",1,0)),IF($K950="部分工時",1,0),IF(AND(基本工資設定!$B$2&gt;$L950,$L950&gt;=基本工資設定!$B$3),1,0)),1,0)</f>
        <v>0</v>
      </c>
      <c r="AA950" s="19">
        <f>IF(AND($Q950,OR(IF($G950="1.輕度",1,0),IF($G950="2.中度",1,0)),IF($K950="部分工時",1,0),IF(基本工資設定!$B$3&gt;$L950,1,0)),1,0)</f>
        <v>0</v>
      </c>
    </row>
    <row r="951" spans="1:27" ht="14.25">
      <c r="A951" s="19">
        <f t="shared" si="11"/>
        <v>949</v>
      </c>
      <c r="B951" s="8"/>
      <c r="C951" s="8"/>
      <c r="D951" s="9"/>
      <c r="E951" s="8"/>
      <c r="F951" s="8"/>
      <c r="G951" s="8"/>
      <c r="H951" s="9"/>
      <c r="I951" s="9"/>
      <c r="J951" s="9"/>
      <c r="K951" s="8"/>
      <c r="L951" s="10"/>
      <c r="M951" s="19" t="b">
        <f t="shared" si="9"/>
        <v>0</v>
      </c>
      <c r="N951" s="19">
        <f>IF(AND($M951,IF($H951&lt;=DATE(身障定額檢核總表!$F$7,身障定額檢核總表!$F$8,1),1,0)),1,0)</f>
        <v>0</v>
      </c>
      <c r="O951" s="19">
        <f>IF(AND(ISBLANK($I951),$M951),1,IF($E951="1.公保",
IF($I951&gt;DATE(身障定額檢核總表!$F$7,身障定額檢核總表!$F$8,1),1,0),
IF($I951&gt;=DATE(身障定額檢核總表!$F$7,身障定額檢核總表!$F$8,1),1,0)))</f>
        <v>0</v>
      </c>
      <c r="P951" s="19">
        <f>IF(AND($M951,IF($J951&lt;=DATE(身障定額檢核總表!$F$7,身障定額檢核總表!$F$8,1),1,0)),1,0)</f>
        <v>0</v>
      </c>
      <c r="Q951" s="19">
        <f t="shared" si="10"/>
        <v>0</v>
      </c>
      <c r="R951" s="19">
        <f>IF(AND($Q951,OR(IF($G951="3.重度",1,0),IF($G951="4.極重度",1,0)),IF($K951="全時",1,0),IF($L951&gt;=基本工資設定!$B$2,1,0)),1,0)</f>
        <v>0</v>
      </c>
      <c r="S951" s="19">
        <f>IF(AND($Q951,OR(IF($G951="3.重度",1,0),IF($G951="4.極重度",1,0)),IF($K951="全時",1,0),IF(基本工資設定!$B$2&gt;$L951,1,0)),1,0)</f>
        <v>0</v>
      </c>
      <c r="T951" s="19">
        <f>IF(AND($Q951,OR(IF($G951="3.重度",1,0),IF($G951="4.極重度",1,0)),IF($K951="部分工時",1,0),IF($L951&gt;=基本工資設定!$B$2,1,0)),1,0)</f>
        <v>0</v>
      </c>
      <c r="U951" s="19">
        <f>IF(AND($Q951,OR(IF($G951="3.重度",1,0),IF($G951="4.極重度",1,0)),IF($K951="部分工時",1,0),IF(AND(基本工資設定!$B$2&gt;$L951,$L951&gt;=基本工資設定!$B$3),1,0)),1,0)</f>
        <v>0</v>
      </c>
      <c r="V951" s="19">
        <f>IF(AND($Q951,OR(IF($G951="3.重度",1,0),IF($G951="4.極重度",1,0)),IF($K951="部分工時",1,0),IF(基本工資設定!$B$3&gt;$L951,1,0)),1,0)</f>
        <v>0</v>
      </c>
      <c r="W951" s="19">
        <f>IF(AND($Q951,OR(IF($G951="1.輕度",1,0),IF($G951="2.中度",1,0)),IF($K951="全時",1,0),IF($L951&gt;=基本工資設定!$B$2,1,0)),1,0)</f>
        <v>0</v>
      </c>
      <c r="X951" s="19">
        <f>IF(AND($Q951,OR(IF($G951="1.輕度",1,0),IF($G951="2.中度",1,0)),IF($K951="全時",1,0),IF(基本工資設定!$B$2&gt;$L951,1,0)),1,0)</f>
        <v>0</v>
      </c>
      <c r="Y951" s="19">
        <f>IF(AND($Q951,OR(IF($G951="1.輕度",1,0),IF($G951="2.中度",1,0)),IF($K951="部分工時",1,0),IF($L951&gt;=基本工資設定!$B$2,1,0)),1,0)</f>
        <v>0</v>
      </c>
      <c r="Z951" s="19">
        <f>IF(AND($Q951,OR(IF($G951="1.輕度",1,0),IF($G951="2.中度",1,0)),IF($K951="部分工時",1,0),IF(AND(基本工資設定!$B$2&gt;$L951,$L951&gt;=基本工資設定!$B$3),1,0)),1,0)</f>
        <v>0</v>
      </c>
      <c r="AA951" s="19">
        <f>IF(AND($Q951,OR(IF($G951="1.輕度",1,0),IF($G951="2.中度",1,0)),IF($K951="部分工時",1,0),IF(基本工資設定!$B$3&gt;$L951,1,0)),1,0)</f>
        <v>0</v>
      </c>
    </row>
    <row r="952" spans="1:27" ht="14.25">
      <c r="A952" s="19">
        <f t="shared" si="11"/>
        <v>950</v>
      </c>
      <c r="B952" s="8"/>
      <c r="C952" s="8"/>
      <c r="D952" s="9"/>
      <c r="E952" s="8"/>
      <c r="F952" s="8"/>
      <c r="G952" s="8"/>
      <c r="H952" s="9"/>
      <c r="I952" s="9"/>
      <c r="J952" s="9"/>
      <c r="K952" s="8"/>
      <c r="L952" s="10"/>
      <c r="M952" s="19" t="b">
        <f t="shared" si="9"/>
        <v>0</v>
      </c>
      <c r="N952" s="19">
        <f>IF(AND($M952,IF($H952&lt;=DATE(身障定額檢核總表!$F$7,身障定額檢核總表!$F$8,1),1,0)),1,0)</f>
        <v>0</v>
      </c>
      <c r="O952" s="19">
        <f>IF(AND(ISBLANK($I952),$M952),1,IF($E952="1.公保",
IF($I952&gt;DATE(身障定額檢核總表!$F$7,身障定額檢核總表!$F$8,1),1,0),
IF($I952&gt;=DATE(身障定額檢核總表!$F$7,身障定額檢核總表!$F$8,1),1,0)))</f>
        <v>0</v>
      </c>
      <c r="P952" s="19">
        <f>IF(AND($M952,IF($J952&lt;=DATE(身障定額檢核總表!$F$7,身障定額檢核總表!$F$8,1),1,0)),1,0)</f>
        <v>0</v>
      </c>
      <c r="Q952" s="19">
        <f t="shared" si="10"/>
        <v>0</v>
      </c>
      <c r="R952" s="19">
        <f>IF(AND($Q952,OR(IF($G952="3.重度",1,0),IF($G952="4.極重度",1,0)),IF($K952="全時",1,0),IF($L952&gt;=基本工資設定!$B$2,1,0)),1,0)</f>
        <v>0</v>
      </c>
      <c r="S952" s="19">
        <f>IF(AND($Q952,OR(IF($G952="3.重度",1,0),IF($G952="4.極重度",1,0)),IF($K952="全時",1,0),IF(基本工資設定!$B$2&gt;$L952,1,0)),1,0)</f>
        <v>0</v>
      </c>
      <c r="T952" s="19">
        <f>IF(AND($Q952,OR(IF($G952="3.重度",1,0),IF($G952="4.極重度",1,0)),IF($K952="部分工時",1,0),IF($L952&gt;=基本工資設定!$B$2,1,0)),1,0)</f>
        <v>0</v>
      </c>
      <c r="U952" s="19">
        <f>IF(AND($Q952,OR(IF($G952="3.重度",1,0),IF($G952="4.極重度",1,0)),IF($K952="部分工時",1,0),IF(AND(基本工資設定!$B$2&gt;$L952,$L952&gt;=基本工資設定!$B$3),1,0)),1,0)</f>
        <v>0</v>
      </c>
      <c r="V952" s="19">
        <f>IF(AND($Q952,OR(IF($G952="3.重度",1,0),IF($G952="4.極重度",1,0)),IF($K952="部分工時",1,0),IF(基本工資設定!$B$3&gt;$L952,1,0)),1,0)</f>
        <v>0</v>
      </c>
      <c r="W952" s="19">
        <f>IF(AND($Q952,OR(IF($G952="1.輕度",1,0),IF($G952="2.中度",1,0)),IF($K952="全時",1,0),IF($L952&gt;=基本工資設定!$B$2,1,0)),1,0)</f>
        <v>0</v>
      </c>
      <c r="X952" s="19">
        <f>IF(AND($Q952,OR(IF($G952="1.輕度",1,0),IF($G952="2.中度",1,0)),IF($K952="全時",1,0),IF(基本工資設定!$B$2&gt;$L952,1,0)),1,0)</f>
        <v>0</v>
      </c>
      <c r="Y952" s="19">
        <f>IF(AND($Q952,OR(IF($G952="1.輕度",1,0),IF($G952="2.中度",1,0)),IF($K952="部分工時",1,0),IF($L952&gt;=基本工資設定!$B$2,1,0)),1,0)</f>
        <v>0</v>
      </c>
      <c r="Z952" s="19">
        <f>IF(AND($Q952,OR(IF($G952="1.輕度",1,0),IF($G952="2.中度",1,0)),IF($K952="部分工時",1,0),IF(AND(基本工資設定!$B$2&gt;$L952,$L952&gt;=基本工資設定!$B$3),1,0)),1,0)</f>
        <v>0</v>
      </c>
      <c r="AA952" s="19">
        <f>IF(AND($Q952,OR(IF($G952="1.輕度",1,0),IF($G952="2.中度",1,0)),IF($K952="部分工時",1,0),IF(基本工資設定!$B$3&gt;$L952,1,0)),1,0)</f>
        <v>0</v>
      </c>
    </row>
    <row r="953" spans="1:27" ht="14.25">
      <c r="A953" s="19">
        <f t="shared" si="11"/>
        <v>951</v>
      </c>
      <c r="B953" s="8"/>
      <c r="C953" s="8"/>
      <c r="D953" s="9"/>
      <c r="E953" s="8"/>
      <c r="F953" s="8"/>
      <c r="G953" s="8"/>
      <c r="H953" s="9"/>
      <c r="I953" s="9"/>
      <c r="J953" s="9"/>
      <c r="K953" s="8"/>
      <c r="L953" s="10"/>
      <c r="M953" s="19" t="b">
        <f t="shared" si="9"/>
        <v>0</v>
      </c>
      <c r="N953" s="19">
        <f>IF(AND($M953,IF($H953&lt;=DATE(身障定額檢核總表!$F$7,身障定額檢核總表!$F$8,1),1,0)),1,0)</f>
        <v>0</v>
      </c>
      <c r="O953" s="19">
        <f>IF(AND(ISBLANK($I953),$M953),1,IF($E953="1.公保",
IF($I953&gt;DATE(身障定額檢核總表!$F$7,身障定額檢核總表!$F$8,1),1,0),
IF($I953&gt;=DATE(身障定額檢核總表!$F$7,身障定額檢核總表!$F$8,1),1,0)))</f>
        <v>0</v>
      </c>
      <c r="P953" s="19">
        <f>IF(AND($M953,IF($J953&lt;=DATE(身障定額檢核總表!$F$7,身障定額檢核總表!$F$8,1),1,0)),1,0)</f>
        <v>0</v>
      </c>
      <c r="Q953" s="19">
        <f t="shared" si="10"/>
        <v>0</v>
      </c>
      <c r="R953" s="19">
        <f>IF(AND($Q953,OR(IF($G953="3.重度",1,0),IF($G953="4.極重度",1,0)),IF($K953="全時",1,0),IF($L953&gt;=基本工資設定!$B$2,1,0)),1,0)</f>
        <v>0</v>
      </c>
      <c r="S953" s="19">
        <f>IF(AND($Q953,OR(IF($G953="3.重度",1,0),IF($G953="4.極重度",1,0)),IF($K953="全時",1,0),IF(基本工資設定!$B$2&gt;$L953,1,0)),1,0)</f>
        <v>0</v>
      </c>
      <c r="T953" s="19">
        <f>IF(AND($Q953,OR(IF($G953="3.重度",1,0),IF($G953="4.極重度",1,0)),IF($K953="部分工時",1,0),IF($L953&gt;=基本工資設定!$B$2,1,0)),1,0)</f>
        <v>0</v>
      </c>
      <c r="U953" s="19">
        <f>IF(AND($Q953,OR(IF($G953="3.重度",1,0),IF($G953="4.極重度",1,0)),IF($K953="部分工時",1,0),IF(AND(基本工資設定!$B$2&gt;$L953,$L953&gt;=基本工資設定!$B$3),1,0)),1,0)</f>
        <v>0</v>
      </c>
      <c r="V953" s="19">
        <f>IF(AND($Q953,OR(IF($G953="3.重度",1,0),IF($G953="4.極重度",1,0)),IF($K953="部分工時",1,0),IF(基本工資設定!$B$3&gt;$L953,1,0)),1,0)</f>
        <v>0</v>
      </c>
      <c r="W953" s="19">
        <f>IF(AND($Q953,OR(IF($G953="1.輕度",1,0),IF($G953="2.中度",1,0)),IF($K953="全時",1,0),IF($L953&gt;=基本工資設定!$B$2,1,0)),1,0)</f>
        <v>0</v>
      </c>
      <c r="X953" s="19">
        <f>IF(AND($Q953,OR(IF($G953="1.輕度",1,0),IF($G953="2.中度",1,0)),IF($K953="全時",1,0),IF(基本工資設定!$B$2&gt;$L953,1,0)),1,0)</f>
        <v>0</v>
      </c>
      <c r="Y953" s="19">
        <f>IF(AND($Q953,OR(IF($G953="1.輕度",1,0),IF($G953="2.中度",1,0)),IF($K953="部分工時",1,0),IF($L953&gt;=基本工資設定!$B$2,1,0)),1,0)</f>
        <v>0</v>
      </c>
      <c r="Z953" s="19">
        <f>IF(AND($Q953,OR(IF($G953="1.輕度",1,0),IF($G953="2.中度",1,0)),IF($K953="部分工時",1,0),IF(AND(基本工資設定!$B$2&gt;$L953,$L953&gt;=基本工資設定!$B$3),1,0)),1,0)</f>
        <v>0</v>
      </c>
      <c r="AA953" s="19">
        <f>IF(AND($Q953,OR(IF($G953="1.輕度",1,0),IF($G953="2.中度",1,0)),IF($K953="部分工時",1,0),IF(基本工資設定!$B$3&gt;$L953,1,0)),1,0)</f>
        <v>0</v>
      </c>
    </row>
    <row r="954" spans="1:27" ht="14.25">
      <c r="A954" s="19">
        <f t="shared" si="11"/>
        <v>952</v>
      </c>
      <c r="B954" s="8"/>
      <c r="C954" s="8"/>
      <c r="D954" s="9"/>
      <c r="E954" s="8"/>
      <c r="F954" s="8"/>
      <c r="G954" s="8"/>
      <c r="H954" s="9"/>
      <c r="I954" s="9"/>
      <c r="J954" s="9"/>
      <c r="K954" s="8"/>
      <c r="L954" s="10"/>
      <c r="M954" s="19" t="b">
        <f t="shared" si="9"/>
        <v>0</v>
      </c>
      <c r="N954" s="19">
        <f>IF(AND($M954,IF($H954&lt;=DATE(身障定額檢核總表!$F$7,身障定額檢核總表!$F$8,1),1,0)),1,0)</f>
        <v>0</v>
      </c>
      <c r="O954" s="19">
        <f>IF(AND(ISBLANK($I954),$M954),1,IF($E954="1.公保",
IF($I954&gt;DATE(身障定額檢核總表!$F$7,身障定額檢核總表!$F$8,1),1,0),
IF($I954&gt;=DATE(身障定額檢核總表!$F$7,身障定額檢核總表!$F$8,1),1,0)))</f>
        <v>0</v>
      </c>
      <c r="P954" s="19">
        <f>IF(AND($M954,IF($J954&lt;=DATE(身障定額檢核總表!$F$7,身障定額檢核總表!$F$8,1),1,0)),1,0)</f>
        <v>0</v>
      </c>
      <c r="Q954" s="19">
        <f t="shared" si="10"/>
        <v>0</v>
      </c>
      <c r="R954" s="19">
        <f>IF(AND($Q954,OR(IF($G954="3.重度",1,0),IF($G954="4.極重度",1,0)),IF($K954="全時",1,0),IF($L954&gt;=基本工資設定!$B$2,1,0)),1,0)</f>
        <v>0</v>
      </c>
      <c r="S954" s="19">
        <f>IF(AND($Q954,OR(IF($G954="3.重度",1,0),IF($G954="4.極重度",1,0)),IF($K954="全時",1,0),IF(基本工資設定!$B$2&gt;$L954,1,0)),1,0)</f>
        <v>0</v>
      </c>
      <c r="T954" s="19">
        <f>IF(AND($Q954,OR(IF($G954="3.重度",1,0),IF($G954="4.極重度",1,0)),IF($K954="部分工時",1,0),IF($L954&gt;=基本工資設定!$B$2,1,0)),1,0)</f>
        <v>0</v>
      </c>
      <c r="U954" s="19">
        <f>IF(AND($Q954,OR(IF($G954="3.重度",1,0),IF($G954="4.極重度",1,0)),IF($K954="部分工時",1,0),IF(AND(基本工資設定!$B$2&gt;$L954,$L954&gt;=基本工資設定!$B$3),1,0)),1,0)</f>
        <v>0</v>
      </c>
      <c r="V954" s="19">
        <f>IF(AND($Q954,OR(IF($G954="3.重度",1,0),IF($G954="4.極重度",1,0)),IF($K954="部分工時",1,0),IF(基本工資設定!$B$3&gt;$L954,1,0)),1,0)</f>
        <v>0</v>
      </c>
      <c r="W954" s="19">
        <f>IF(AND($Q954,OR(IF($G954="1.輕度",1,0),IF($G954="2.中度",1,0)),IF($K954="全時",1,0),IF($L954&gt;=基本工資設定!$B$2,1,0)),1,0)</f>
        <v>0</v>
      </c>
      <c r="X954" s="19">
        <f>IF(AND($Q954,OR(IF($G954="1.輕度",1,0),IF($G954="2.中度",1,0)),IF($K954="全時",1,0),IF(基本工資設定!$B$2&gt;$L954,1,0)),1,0)</f>
        <v>0</v>
      </c>
      <c r="Y954" s="19">
        <f>IF(AND($Q954,OR(IF($G954="1.輕度",1,0),IF($G954="2.中度",1,0)),IF($K954="部分工時",1,0),IF($L954&gt;=基本工資設定!$B$2,1,0)),1,0)</f>
        <v>0</v>
      </c>
      <c r="Z954" s="19">
        <f>IF(AND($Q954,OR(IF($G954="1.輕度",1,0),IF($G954="2.中度",1,0)),IF($K954="部分工時",1,0),IF(AND(基本工資設定!$B$2&gt;$L954,$L954&gt;=基本工資設定!$B$3),1,0)),1,0)</f>
        <v>0</v>
      </c>
      <c r="AA954" s="19">
        <f>IF(AND($Q954,OR(IF($G954="1.輕度",1,0),IF($G954="2.中度",1,0)),IF($K954="部分工時",1,0),IF(基本工資設定!$B$3&gt;$L954,1,0)),1,0)</f>
        <v>0</v>
      </c>
    </row>
    <row r="955" spans="1:27" ht="14.25">
      <c r="A955" s="19">
        <f t="shared" si="11"/>
        <v>953</v>
      </c>
      <c r="B955" s="8"/>
      <c r="C955" s="8"/>
      <c r="D955" s="9"/>
      <c r="E955" s="8"/>
      <c r="F955" s="8"/>
      <c r="G955" s="8"/>
      <c r="H955" s="9"/>
      <c r="I955" s="9"/>
      <c r="J955" s="9"/>
      <c r="K955" s="8"/>
      <c r="L955" s="10"/>
      <c r="M955" s="19" t="b">
        <f t="shared" si="9"/>
        <v>0</v>
      </c>
      <c r="N955" s="19">
        <f>IF(AND($M955,IF($H955&lt;=DATE(身障定額檢核總表!$F$7,身障定額檢核總表!$F$8,1),1,0)),1,0)</f>
        <v>0</v>
      </c>
      <c r="O955" s="19">
        <f>IF(AND(ISBLANK($I955),$M955),1,IF($E955="1.公保",
IF($I955&gt;DATE(身障定額檢核總表!$F$7,身障定額檢核總表!$F$8,1),1,0),
IF($I955&gt;=DATE(身障定額檢核總表!$F$7,身障定額檢核總表!$F$8,1),1,0)))</f>
        <v>0</v>
      </c>
      <c r="P955" s="19">
        <f>IF(AND($M955,IF($J955&lt;=DATE(身障定額檢核總表!$F$7,身障定額檢核總表!$F$8,1),1,0)),1,0)</f>
        <v>0</v>
      </c>
      <c r="Q955" s="19">
        <f t="shared" si="10"/>
        <v>0</v>
      </c>
      <c r="R955" s="19">
        <f>IF(AND($Q955,OR(IF($G955="3.重度",1,0),IF($G955="4.極重度",1,0)),IF($K955="全時",1,0),IF($L955&gt;=基本工資設定!$B$2,1,0)),1,0)</f>
        <v>0</v>
      </c>
      <c r="S955" s="19">
        <f>IF(AND($Q955,OR(IF($G955="3.重度",1,0),IF($G955="4.極重度",1,0)),IF($K955="全時",1,0),IF(基本工資設定!$B$2&gt;$L955,1,0)),1,0)</f>
        <v>0</v>
      </c>
      <c r="T955" s="19">
        <f>IF(AND($Q955,OR(IF($G955="3.重度",1,0),IF($G955="4.極重度",1,0)),IF($K955="部分工時",1,0),IF($L955&gt;=基本工資設定!$B$2,1,0)),1,0)</f>
        <v>0</v>
      </c>
      <c r="U955" s="19">
        <f>IF(AND($Q955,OR(IF($G955="3.重度",1,0),IF($G955="4.極重度",1,0)),IF($K955="部分工時",1,0),IF(AND(基本工資設定!$B$2&gt;$L955,$L955&gt;=基本工資設定!$B$3),1,0)),1,0)</f>
        <v>0</v>
      </c>
      <c r="V955" s="19">
        <f>IF(AND($Q955,OR(IF($G955="3.重度",1,0),IF($G955="4.極重度",1,0)),IF($K955="部分工時",1,0),IF(基本工資設定!$B$3&gt;$L955,1,0)),1,0)</f>
        <v>0</v>
      </c>
      <c r="W955" s="19">
        <f>IF(AND($Q955,OR(IF($G955="1.輕度",1,0),IF($G955="2.中度",1,0)),IF($K955="全時",1,0),IF($L955&gt;=基本工資設定!$B$2,1,0)),1,0)</f>
        <v>0</v>
      </c>
      <c r="X955" s="19">
        <f>IF(AND($Q955,OR(IF($G955="1.輕度",1,0),IF($G955="2.中度",1,0)),IF($K955="全時",1,0),IF(基本工資設定!$B$2&gt;$L955,1,0)),1,0)</f>
        <v>0</v>
      </c>
      <c r="Y955" s="19">
        <f>IF(AND($Q955,OR(IF($G955="1.輕度",1,0),IF($G955="2.中度",1,0)),IF($K955="部分工時",1,0),IF($L955&gt;=基本工資設定!$B$2,1,0)),1,0)</f>
        <v>0</v>
      </c>
      <c r="Z955" s="19">
        <f>IF(AND($Q955,OR(IF($G955="1.輕度",1,0),IF($G955="2.中度",1,0)),IF($K955="部分工時",1,0),IF(AND(基本工資設定!$B$2&gt;$L955,$L955&gt;=基本工資設定!$B$3),1,0)),1,0)</f>
        <v>0</v>
      </c>
      <c r="AA955" s="19">
        <f>IF(AND($Q955,OR(IF($G955="1.輕度",1,0),IF($G955="2.中度",1,0)),IF($K955="部分工時",1,0),IF(基本工資設定!$B$3&gt;$L955,1,0)),1,0)</f>
        <v>0</v>
      </c>
    </row>
    <row r="956" spans="1:27" ht="14.25">
      <c r="A956" s="19">
        <f t="shared" si="11"/>
        <v>954</v>
      </c>
      <c r="B956" s="8"/>
      <c r="C956" s="8"/>
      <c r="D956" s="9"/>
      <c r="E956" s="8"/>
      <c r="F956" s="8"/>
      <c r="G956" s="8"/>
      <c r="H956" s="9"/>
      <c r="I956" s="9"/>
      <c r="J956" s="9"/>
      <c r="K956" s="8"/>
      <c r="L956" s="10"/>
      <c r="M956" s="19" t="b">
        <f t="shared" si="9"/>
        <v>0</v>
      </c>
      <c r="N956" s="19">
        <f>IF(AND($M956,IF($H956&lt;=DATE(身障定額檢核總表!$F$7,身障定額檢核總表!$F$8,1),1,0)),1,0)</f>
        <v>0</v>
      </c>
      <c r="O956" s="19">
        <f>IF(AND(ISBLANK($I956),$M956),1,IF($E956="1.公保",
IF($I956&gt;DATE(身障定額檢核總表!$F$7,身障定額檢核總表!$F$8,1),1,0),
IF($I956&gt;=DATE(身障定額檢核總表!$F$7,身障定額檢核總表!$F$8,1),1,0)))</f>
        <v>0</v>
      </c>
      <c r="P956" s="19">
        <f>IF(AND($M956,IF($J956&lt;=DATE(身障定額檢核總表!$F$7,身障定額檢核總表!$F$8,1),1,0)),1,0)</f>
        <v>0</v>
      </c>
      <c r="Q956" s="19">
        <f t="shared" si="10"/>
        <v>0</v>
      </c>
      <c r="R956" s="19">
        <f>IF(AND($Q956,OR(IF($G956="3.重度",1,0),IF($G956="4.極重度",1,0)),IF($K956="全時",1,0),IF($L956&gt;=基本工資設定!$B$2,1,0)),1,0)</f>
        <v>0</v>
      </c>
      <c r="S956" s="19">
        <f>IF(AND($Q956,OR(IF($G956="3.重度",1,0),IF($G956="4.極重度",1,0)),IF($K956="全時",1,0),IF(基本工資設定!$B$2&gt;$L956,1,0)),1,0)</f>
        <v>0</v>
      </c>
      <c r="T956" s="19">
        <f>IF(AND($Q956,OR(IF($G956="3.重度",1,0),IF($G956="4.極重度",1,0)),IF($K956="部分工時",1,0),IF($L956&gt;=基本工資設定!$B$2,1,0)),1,0)</f>
        <v>0</v>
      </c>
      <c r="U956" s="19">
        <f>IF(AND($Q956,OR(IF($G956="3.重度",1,0),IF($G956="4.極重度",1,0)),IF($K956="部分工時",1,0),IF(AND(基本工資設定!$B$2&gt;$L956,$L956&gt;=基本工資設定!$B$3),1,0)),1,0)</f>
        <v>0</v>
      </c>
      <c r="V956" s="19">
        <f>IF(AND($Q956,OR(IF($G956="3.重度",1,0),IF($G956="4.極重度",1,0)),IF($K956="部分工時",1,0),IF(基本工資設定!$B$3&gt;$L956,1,0)),1,0)</f>
        <v>0</v>
      </c>
      <c r="W956" s="19">
        <f>IF(AND($Q956,OR(IF($G956="1.輕度",1,0),IF($G956="2.中度",1,0)),IF($K956="全時",1,0),IF($L956&gt;=基本工資設定!$B$2,1,0)),1,0)</f>
        <v>0</v>
      </c>
      <c r="X956" s="19">
        <f>IF(AND($Q956,OR(IF($G956="1.輕度",1,0),IF($G956="2.中度",1,0)),IF($K956="全時",1,0),IF(基本工資設定!$B$2&gt;$L956,1,0)),1,0)</f>
        <v>0</v>
      </c>
      <c r="Y956" s="19">
        <f>IF(AND($Q956,OR(IF($G956="1.輕度",1,0),IF($G956="2.中度",1,0)),IF($K956="部分工時",1,0),IF($L956&gt;=基本工資設定!$B$2,1,0)),1,0)</f>
        <v>0</v>
      </c>
      <c r="Z956" s="19">
        <f>IF(AND($Q956,OR(IF($G956="1.輕度",1,0),IF($G956="2.中度",1,0)),IF($K956="部分工時",1,0),IF(AND(基本工資設定!$B$2&gt;$L956,$L956&gt;=基本工資設定!$B$3),1,0)),1,0)</f>
        <v>0</v>
      </c>
      <c r="AA956" s="19">
        <f>IF(AND($Q956,OR(IF($G956="1.輕度",1,0),IF($G956="2.中度",1,0)),IF($K956="部分工時",1,0),IF(基本工資設定!$B$3&gt;$L956,1,0)),1,0)</f>
        <v>0</v>
      </c>
    </row>
    <row r="957" spans="1:27" ht="14.25">
      <c r="A957" s="19">
        <f t="shared" si="11"/>
        <v>955</v>
      </c>
      <c r="B957" s="8"/>
      <c r="C957" s="8"/>
      <c r="D957" s="9"/>
      <c r="E957" s="8"/>
      <c r="F957" s="8"/>
      <c r="G957" s="8"/>
      <c r="H957" s="9"/>
      <c r="I957" s="9"/>
      <c r="J957" s="9"/>
      <c r="K957" s="8"/>
      <c r="L957" s="10"/>
      <c r="M957" s="19" t="b">
        <f t="shared" si="9"/>
        <v>0</v>
      </c>
      <c r="N957" s="19">
        <f>IF(AND($M957,IF($H957&lt;=DATE(身障定額檢核總表!$F$7,身障定額檢核總表!$F$8,1),1,0)),1,0)</f>
        <v>0</v>
      </c>
      <c r="O957" s="19">
        <f>IF(AND(ISBLANK($I957),$M957),1,IF($E957="1.公保",
IF($I957&gt;DATE(身障定額檢核總表!$F$7,身障定額檢核總表!$F$8,1),1,0),
IF($I957&gt;=DATE(身障定額檢核總表!$F$7,身障定額檢核總表!$F$8,1),1,0)))</f>
        <v>0</v>
      </c>
      <c r="P957" s="19">
        <f>IF(AND($M957,IF($J957&lt;=DATE(身障定額檢核總表!$F$7,身障定額檢核總表!$F$8,1),1,0)),1,0)</f>
        <v>0</v>
      </c>
      <c r="Q957" s="19">
        <f t="shared" si="10"/>
        <v>0</v>
      </c>
      <c r="R957" s="19">
        <f>IF(AND($Q957,OR(IF($G957="3.重度",1,0),IF($G957="4.極重度",1,0)),IF($K957="全時",1,0),IF($L957&gt;=基本工資設定!$B$2,1,0)),1,0)</f>
        <v>0</v>
      </c>
      <c r="S957" s="19">
        <f>IF(AND($Q957,OR(IF($G957="3.重度",1,0),IF($G957="4.極重度",1,0)),IF($K957="全時",1,0),IF(基本工資設定!$B$2&gt;$L957,1,0)),1,0)</f>
        <v>0</v>
      </c>
      <c r="T957" s="19">
        <f>IF(AND($Q957,OR(IF($G957="3.重度",1,0),IF($G957="4.極重度",1,0)),IF($K957="部分工時",1,0),IF($L957&gt;=基本工資設定!$B$2,1,0)),1,0)</f>
        <v>0</v>
      </c>
      <c r="U957" s="19">
        <f>IF(AND($Q957,OR(IF($G957="3.重度",1,0),IF($G957="4.極重度",1,0)),IF($K957="部分工時",1,0),IF(AND(基本工資設定!$B$2&gt;$L957,$L957&gt;=基本工資設定!$B$3),1,0)),1,0)</f>
        <v>0</v>
      </c>
      <c r="V957" s="19">
        <f>IF(AND($Q957,OR(IF($G957="3.重度",1,0),IF($G957="4.極重度",1,0)),IF($K957="部分工時",1,0),IF(基本工資設定!$B$3&gt;$L957,1,0)),1,0)</f>
        <v>0</v>
      </c>
      <c r="W957" s="19">
        <f>IF(AND($Q957,OR(IF($G957="1.輕度",1,0),IF($G957="2.中度",1,0)),IF($K957="全時",1,0),IF($L957&gt;=基本工資設定!$B$2,1,0)),1,0)</f>
        <v>0</v>
      </c>
      <c r="X957" s="19">
        <f>IF(AND($Q957,OR(IF($G957="1.輕度",1,0),IF($G957="2.中度",1,0)),IF($K957="全時",1,0),IF(基本工資設定!$B$2&gt;$L957,1,0)),1,0)</f>
        <v>0</v>
      </c>
      <c r="Y957" s="19">
        <f>IF(AND($Q957,OR(IF($G957="1.輕度",1,0),IF($G957="2.中度",1,0)),IF($K957="部分工時",1,0),IF($L957&gt;=基本工資設定!$B$2,1,0)),1,0)</f>
        <v>0</v>
      </c>
      <c r="Z957" s="19">
        <f>IF(AND($Q957,OR(IF($G957="1.輕度",1,0),IF($G957="2.中度",1,0)),IF($K957="部分工時",1,0),IF(AND(基本工資設定!$B$2&gt;$L957,$L957&gt;=基本工資設定!$B$3),1,0)),1,0)</f>
        <v>0</v>
      </c>
      <c r="AA957" s="19">
        <f>IF(AND($Q957,OR(IF($G957="1.輕度",1,0),IF($G957="2.中度",1,0)),IF($K957="部分工時",1,0),IF(基本工資設定!$B$3&gt;$L957,1,0)),1,0)</f>
        <v>0</v>
      </c>
    </row>
    <row r="958" spans="1:27" ht="14.25">
      <c r="A958" s="19">
        <f t="shared" si="11"/>
        <v>956</v>
      </c>
      <c r="B958" s="8"/>
      <c r="C958" s="8"/>
      <c r="D958" s="9"/>
      <c r="E958" s="8"/>
      <c r="F958" s="8"/>
      <c r="G958" s="8"/>
      <c r="H958" s="9"/>
      <c r="I958" s="9"/>
      <c r="J958" s="9"/>
      <c r="K958" s="8"/>
      <c r="L958" s="10"/>
      <c r="M958" s="19" t="b">
        <f t="shared" si="9"/>
        <v>0</v>
      </c>
      <c r="N958" s="19">
        <f>IF(AND($M958,IF($H958&lt;=DATE(身障定額檢核總表!$F$7,身障定額檢核總表!$F$8,1),1,0)),1,0)</f>
        <v>0</v>
      </c>
      <c r="O958" s="19">
        <f>IF(AND(ISBLANK($I958),$M958),1,IF($E958="1.公保",
IF($I958&gt;DATE(身障定額檢核總表!$F$7,身障定額檢核總表!$F$8,1),1,0),
IF($I958&gt;=DATE(身障定額檢核總表!$F$7,身障定額檢核總表!$F$8,1),1,0)))</f>
        <v>0</v>
      </c>
      <c r="P958" s="19">
        <f>IF(AND($M958,IF($J958&lt;=DATE(身障定額檢核總表!$F$7,身障定額檢核總表!$F$8,1),1,0)),1,0)</f>
        <v>0</v>
      </c>
      <c r="Q958" s="19">
        <f t="shared" si="10"/>
        <v>0</v>
      </c>
      <c r="R958" s="19">
        <f>IF(AND($Q958,OR(IF($G958="3.重度",1,0),IF($G958="4.極重度",1,0)),IF($K958="全時",1,0),IF($L958&gt;=基本工資設定!$B$2,1,0)),1,0)</f>
        <v>0</v>
      </c>
      <c r="S958" s="19">
        <f>IF(AND($Q958,OR(IF($G958="3.重度",1,0),IF($G958="4.極重度",1,0)),IF($K958="全時",1,0),IF(基本工資設定!$B$2&gt;$L958,1,0)),1,0)</f>
        <v>0</v>
      </c>
      <c r="T958" s="19">
        <f>IF(AND($Q958,OR(IF($G958="3.重度",1,0),IF($G958="4.極重度",1,0)),IF($K958="部分工時",1,0),IF($L958&gt;=基本工資設定!$B$2,1,0)),1,0)</f>
        <v>0</v>
      </c>
      <c r="U958" s="19">
        <f>IF(AND($Q958,OR(IF($G958="3.重度",1,0),IF($G958="4.極重度",1,0)),IF($K958="部分工時",1,0),IF(AND(基本工資設定!$B$2&gt;$L958,$L958&gt;=基本工資設定!$B$3),1,0)),1,0)</f>
        <v>0</v>
      </c>
      <c r="V958" s="19">
        <f>IF(AND($Q958,OR(IF($G958="3.重度",1,0),IF($G958="4.極重度",1,0)),IF($K958="部分工時",1,0),IF(基本工資設定!$B$3&gt;$L958,1,0)),1,0)</f>
        <v>0</v>
      </c>
      <c r="W958" s="19">
        <f>IF(AND($Q958,OR(IF($G958="1.輕度",1,0),IF($G958="2.中度",1,0)),IF($K958="全時",1,0),IF($L958&gt;=基本工資設定!$B$2,1,0)),1,0)</f>
        <v>0</v>
      </c>
      <c r="X958" s="19">
        <f>IF(AND($Q958,OR(IF($G958="1.輕度",1,0),IF($G958="2.中度",1,0)),IF($K958="全時",1,0),IF(基本工資設定!$B$2&gt;$L958,1,0)),1,0)</f>
        <v>0</v>
      </c>
      <c r="Y958" s="19">
        <f>IF(AND($Q958,OR(IF($G958="1.輕度",1,0),IF($G958="2.中度",1,0)),IF($K958="部分工時",1,0),IF($L958&gt;=基本工資設定!$B$2,1,0)),1,0)</f>
        <v>0</v>
      </c>
      <c r="Z958" s="19">
        <f>IF(AND($Q958,OR(IF($G958="1.輕度",1,0),IF($G958="2.中度",1,0)),IF($K958="部分工時",1,0),IF(AND(基本工資設定!$B$2&gt;$L958,$L958&gt;=基本工資設定!$B$3),1,0)),1,0)</f>
        <v>0</v>
      </c>
      <c r="AA958" s="19">
        <f>IF(AND($Q958,OR(IF($G958="1.輕度",1,0),IF($G958="2.中度",1,0)),IF($K958="部分工時",1,0),IF(基本工資設定!$B$3&gt;$L958,1,0)),1,0)</f>
        <v>0</v>
      </c>
    </row>
    <row r="959" spans="1:27" ht="14.25">
      <c r="A959" s="19">
        <f t="shared" si="11"/>
        <v>957</v>
      </c>
      <c r="B959" s="8"/>
      <c r="C959" s="8"/>
      <c r="D959" s="9"/>
      <c r="E959" s="8"/>
      <c r="F959" s="8"/>
      <c r="G959" s="8"/>
      <c r="H959" s="9"/>
      <c r="I959" s="9"/>
      <c r="J959" s="9"/>
      <c r="K959" s="8"/>
      <c r="L959" s="10"/>
      <c r="M959" s="19" t="b">
        <f t="shared" si="9"/>
        <v>0</v>
      </c>
      <c r="N959" s="19">
        <f>IF(AND($M959,IF($H959&lt;=DATE(身障定額檢核總表!$F$7,身障定額檢核總表!$F$8,1),1,0)),1,0)</f>
        <v>0</v>
      </c>
      <c r="O959" s="19">
        <f>IF(AND(ISBLANK($I959),$M959),1,IF($E959="1.公保",
IF($I959&gt;DATE(身障定額檢核總表!$F$7,身障定額檢核總表!$F$8,1),1,0),
IF($I959&gt;=DATE(身障定額檢核總表!$F$7,身障定額檢核總表!$F$8,1),1,0)))</f>
        <v>0</v>
      </c>
      <c r="P959" s="19">
        <f>IF(AND($M959,IF($J959&lt;=DATE(身障定額檢核總表!$F$7,身障定額檢核總表!$F$8,1),1,0)),1,0)</f>
        <v>0</v>
      </c>
      <c r="Q959" s="19">
        <f t="shared" si="10"/>
        <v>0</v>
      </c>
      <c r="R959" s="19">
        <f>IF(AND($Q959,OR(IF($G959="3.重度",1,0),IF($G959="4.極重度",1,0)),IF($K959="全時",1,0),IF($L959&gt;=基本工資設定!$B$2,1,0)),1,0)</f>
        <v>0</v>
      </c>
      <c r="S959" s="19">
        <f>IF(AND($Q959,OR(IF($G959="3.重度",1,0),IF($G959="4.極重度",1,0)),IF($K959="全時",1,0),IF(基本工資設定!$B$2&gt;$L959,1,0)),1,0)</f>
        <v>0</v>
      </c>
      <c r="T959" s="19">
        <f>IF(AND($Q959,OR(IF($G959="3.重度",1,0),IF($G959="4.極重度",1,0)),IF($K959="部分工時",1,0),IF($L959&gt;=基本工資設定!$B$2,1,0)),1,0)</f>
        <v>0</v>
      </c>
      <c r="U959" s="19">
        <f>IF(AND($Q959,OR(IF($G959="3.重度",1,0),IF($G959="4.極重度",1,0)),IF($K959="部分工時",1,0),IF(AND(基本工資設定!$B$2&gt;$L959,$L959&gt;=基本工資設定!$B$3),1,0)),1,0)</f>
        <v>0</v>
      </c>
      <c r="V959" s="19">
        <f>IF(AND($Q959,OR(IF($G959="3.重度",1,0),IF($G959="4.極重度",1,0)),IF($K959="部分工時",1,0),IF(基本工資設定!$B$3&gt;$L959,1,0)),1,0)</f>
        <v>0</v>
      </c>
      <c r="W959" s="19">
        <f>IF(AND($Q959,OR(IF($G959="1.輕度",1,0),IF($G959="2.中度",1,0)),IF($K959="全時",1,0),IF($L959&gt;=基本工資設定!$B$2,1,0)),1,0)</f>
        <v>0</v>
      </c>
      <c r="X959" s="19">
        <f>IF(AND($Q959,OR(IF($G959="1.輕度",1,0),IF($G959="2.中度",1,0)),IF($K959="全時",1,0),IF(基本工資設定!$B$2&gt;$L959,1,0)),1,0)</f>
        <v>0</v>
      </c>
      <c r="Y959" s="19">
        <f>IF(AND($Q959,OR(IF($G959="1.輕度",1,0),IF($G959="2.中度",1,0)),IF($K959="部分工時",1,0),IF($L959&gt;=基本工資設定!$B$2,1,0)),1,0)</f>
        <v>0</v>
      </c>
      <c r="Z959" s="19">
        <f>IF(AND($Q959,OR(IF($G959="1.輕度",1,0),IF($G959="2.中度",1,0)),IF($K959="部分工時",1,0),IF(AND(基本工資設定!$B$2&gt;$L959,$L959&gt;=基本工資設定!$B$3),1,0)),1,0)</f>
        <v>0</v>
      </c>
      <c r="AA959" s="19">
        <f>IF(AND($Q959,OR(IF($G959="1.輕度",1,0),IF($G959="2.中度",1,0)),IF($K959="部分工時",1,0),IF(基本工資設定!$B$3&gt;$L959,1,0)),1,0)</f>
        <v>0</v>
      </c>
    </row>
    <row r="960" spans="1:27" ht="14.25">
      <c r="A960" s="19">
        <f t="shared" si="11"/>
        <v>958</v>
      </c>
      <c r="B960" s="8"/>
      <c r="C960" s="8"/>
      <c r="D960" s="9"/>
      <c r="E960" s="8"/>
      <c r="F960" s="8"/>
      <c r="G960" s="8"/>
      <c r="H960" s="9"/>
      <c r="I960" s="9"/>
      <c r="J960" s="9"/>
      <c r="K960" s="8"/>
      <c r="L960" s="10"/>
      <c r="M960" s="19" t="b">
        <f t="shared" si="9"/>
        <v>0</v>
      </c>
      <c r="N960" s="19">
        <f>IF(AND($M960,IF($H960&lt;=DATE(身障定額檢核總表!$F$7,身障定額檢核總表!$F$8,1),1,0)),1,0)</f>
        <v>0</v>
      </c>
      <c r="O960" s="19">
        <f>IF(AND(ISBLANK($I960),$M960),1,IF($E960="1.公保",
IF($I960&gt;DATE(身障定額檢核總表!$F$7,身障定額檢核總表!$F$8,1),1,0),
IF($I960&gt;=DATE(身障定額檢核總表!$F$7,身障定額檢核總表!$F$8,1),1,0)))</f>
        <v>0</v>
      </c>
      <c r="P960" s="19">
        <f>IF(AND($M960,IF($J960&lt;=DATE(身障定額檢核總表!$F$7,身障定額檢核總表!$F$8,1),1,0)),1,0)</f>
        <v>0</v>
      </c>
      <c r="Q960" s="19">
        <f t="shared" si="10"/>
        <v>0</v>
      </c>
      <c r="R960" s="19">
        <f>IF(AND($Q960,OR(IF($G960="3.重度",1,0),IF($G960="4.極重度",1,0)),IF($K960="全時",1,0),IF($L960&gt;=基本工資設定!$B$2,1,0)),1,0)</f>
        <v>0</v>
      </c>
      <c r="S960" s="19">
        <f>IF(AND($Q960,OR(IF($G960="3.重度",1,0),IF($G960="4.極重度",1,0)),IF($K960="全時",1,0),IF(基本工資設定!$B$2&gt;$L960,1,0)),1,0)</f>
        <v>0</v>
      </c>
      <c r="T960" s="19">
        <f>IF(AND($Q960,OR(IF($G960="3.重度",1,0),IF($G960="4.極重度",1,0)),IF($K960="部分工時",1,0),IF($L960&gt;=基本工資設定!$B$2,1,0)),1,0)</f>
        <v>0</v>
      </c>
      <c r="U960" s="19">
        <f>IF(AND($Q960,OR(IF($G960="3.重度",1,0),IF($G960="4.極重度",1,0)),IF($K960="部分工時",1,0),IF(AND(基本工資設定!$B$2&gt;$L960,$L960&gt;=基本工資設定!$B$3),1,0)),1,0)</f>
        <v>0</v>
      </c>
      <c r="V960" s="19">
        <f>IF(AND($Q960,OR(IF($G960="3.重度",1,0),IF($G960="4.極重度",1,0)),IF($K960="部分工時",1,0),IF(基本工資設定!$B$3&gt;$L960,1,0)),1,0)</f>
        <v>0</v>
      </c>
      <c r="W960" s="19">
        <f>IF(AND($Q960,OR(IF($G960="1.輕度",1,0),IF($G960="2.中度",1,0)),IF($K960="全時",1,0),IF($L960&gt;=基本工資設定!$B$2,1,0)),1,0)</f>
        <v>0</v>
      </c>
      <c r="X960" s="19">
        <f>IF(AND($Q960,OR(IF($G960="1.輕度",1,0),IF($G960="2.中度",1,0)),IF($K960="全時",1,0),IF(基本工資設定!$B$2&gt;$L960,1,0)),1,0)</f>
        <v>0</v>
      </c>
      <c r="Y960" s="19">
        <f>IF(AND($Q960,OR(IF($G960="1.輕度",1,0),IF($G960="2.中度",1,0)),IF($K960="部分工時",1,0),IF($L960&gt;=基本工資設定!$B$2,1,0)),1,0)</f>
        <v>0</v>
      </c>
      <c r="Z960" s="19">
        <f>IF(AND($Q960,OR(IF($G960="1.輕度",1,0),IF($G960="2.中度",1,0)),IF($K960="部分工時",1,0),IF(AND(基本工資設定!$B$2&gt;$L960,$L960&gt;=基本工資設定!$B$3),1,0)),1,0)</f>
        <v>0</v>
      </c>
      <c r="AA960" s="19">
        <f>IF(AND($Q960,OR(IF($G960="1.輕度",1,0),IF($G960="2.中度",1,0)),IF($K960="部分工時",1,0),IF(基本工資設定!$B$3&gt;$L960,1,0)),1,0)</f>
        <v>0</v>
      </c>
    </row>
    <row r="961" spans="1:27" ht="14.25">
      <c r="A961" s="19">
        <f t="shared" si="11"/>
        <v>959</v>
      </c>
      <c r="B961" s="8"/>
      <c r="C961" s="8"/>
      <c r="D961" s="9"/>
      <c r="E961" s="8"/>
      <c r="F961" s="8"/>
      <c r="G961" s="8"/>
      <c r="H961" s="9"/>
      <c r="I961" s="9"/>
      <c r="J961" s="9"/>
      <c r="K961" s="8"/>
      <c r="L961" s="10"/>
      <c r="M961" s="19" t="b">
        <f t="shared" si="9"/>
        <v>0</v>
      </c>
      <c r="N961" s="19">
        <f>IF(AND($M961,IF($H961&lt;=DATE(身障定額檢核總表!$F$7,身障定額檢核總表!$F$8,1),1,0)),1,0)</f>
        <v>0</v>
      </c>
      <c r="O961" s="19">
        <f>IF(AND(ISBLANK($I961),$M961),1,IF($E961="1.公保",
IF($I961&gt;DATE(身障定額檢核總表!$F$7,身障定額檢核總表!$F$8,1),1,0),
IF($I961&gt;=DATE(身障定額檢核總表!$F$7,身障定額檢核總表!$F$8,1),1,0)))</f>
        <v>0</v>
      </c>
      <c r="P961" s="19">
        <f>IF(AND($M961,IF($J961&lt;=DATE(身障定額檢核總表!$F$7,身障定額檢核總表!$F$8,1),1,0)),1,0)</f>
        <v>0</v>
      </c>
      <c r="Q961" s="19">
        <f t="shared" si="10"/>
        <v>0</v>
      </c>
      <c r="R961" s="19">
        <f>IF(AND($Q961,OR(IF($G961="3.重度",1,0),IF($G961="4.極重度",1,0)),IF($K961="全時",1,0),IF($L961&gt;=基本工資設定!$B$2,1,0)),1,0)</f>
        <v>0</v>
      </c>
      <c r="S961" s="19">
        <f>IF(AND($Q961,OR(IF($G961="3.重度",1,0),IF($G961="4.極重度",1,0)),IF($K961="全時",1,0),IF(基本工資設定!$B$2&gt;$L961,1,0)),1,0)</f>
        <v>0</v>
      </c>
      <c r="T961" s="19">
        <f>IF(AND($Q961,OR(IF($G961="3.重度",1,0),IF($G961="4.極重度",1,0)),IF($K961="部分工時",1,0),IF($L961&gt;=基本工資設定!$B$2,1,0)),1,0)</f>
        <v>0</v>
      </c>
      <c r="U961" s="19">
        <f>IF(AND($Q961,OR(IF($G961="3.重度",1,0),IF($G961="4.極重度",1,0)),IF($K961="部分工時",1,0),IF(AND(基本工資設定!$B$2&gt;$L961,$L961&gt;=基本工資設定!$B$3),1,0)),1,0)</f>
        <v>0</v>
      </c>
      <c r="V961" s="19">
        <f>IF(AND($Q961,OR(IF($G961="3.重度",1,0),IF($G961="4.極重度",1,0)),IF($K961="部分工時",1,0),IF(基本工資設定!$B$3&gt;$L961,1,0)),1,0)</f>
        <v>0</v>
      </c>
      <c r="W961" s="19">
        <f>IF(AND($Q961,OR(IF($G961="1.輕度",1,0),IF($G961="2.中度",1,0)),IF($K961="全時",1,0),IF($L961&gt;=基本工資設定!$B$2,1,0)),1,0)</f>
        <v>0</v>
      </c>
      <c r="X961" s="19">
        <f>IF(AND($Q961,OR(IF($G961="1.輕度",1,0),IF($G961="2.中度",1,0)),IF($K961="全時",1,0),IF(基本工資設定!$B$2&gt;$L961,1,0)),1,0)</f>
        <v>0</v>
      </c>
      <c r="Y961" s="19">
        <f>IF(AND($Q961,OR(IF($G961="1.輕度",1,0),IF($G961="2.中度",1,0)),IF($K961="部分工時",1,0),IF($L961&gt;=基本工資設定!$B$2,1,0)),1,0)</f>
        <v>0</v>
      </c>
      <c r="Z961" s="19">
        <f>IF(AND($Q961,OR(IF($G961="1.輕度",1,0),IF($G961="2.中度",1,0)),IF($K961="部分工時",1,0),IF(AND(基本工資設定!$B$2&gt;$L961,$L961&gt;=基本工資設定!$B$3),1,0)),1,0)</f>
        <v>0</v>
      </c>
      <c r="AA961" s="19">
        <f>IF(AND($Q961,OR(IF($G961="1.輕度",1,0),IF($G961="2.中度",1,0)),IF($K961="部分工時",1,0),IF(基本工資設定!$B$3&gt;$L961,1,0)),1,0)</f>
        <v>0</v>
      </c>
    </row>
    <row r="962" spans="1:27" ht="14.25">
      <c r="A962" s="19">
        <f t="shared" si="11"/>
        <v>960</v>
      </c>
      <c r="B962" s="8"/>
      <c r="C962" s="8"/>
      <c r="D962" s="9"/>
      <c r="E962" s="8"/>
      <c r="F962" s="8"/>
      <c r="G962" s="8"/>
      <c r="H962" s="9"/>
      <c r="I962" s="9"/>
      <c r="J962" s="9"/>
      <c r="K962" s="8"/>
      <c r="L962" s="10"/>
      <c r="M962" s="19" t="b">
        <f t="shared" si="9"/>
        <v>0</v>
      </c>
      <c r="N962" s="19">
        <f>IF(AND($M962,IF($H962&lt;=DATE(身障定額檢核總表!$F$7,身障定額檢核總表!$F$8,1),1,0)),1,0)</f>
        <v>0</v>
      </c>
      <c r="O962" s="19">
        <f>IF(AND(ISBLANK($I962),$M962),1,IF($E962="1.公保",
IF($I962&gt;DATE(身障定額檢核總表!$F$7,身障定額檢核總表!$F$8,1),1,0),
IF($I962&gt;=DATE(身障定額檢核總表!$F$7,身障定額檢核總表!$F$8,1),1,0)))</f>
        <v>0</v>
      </c>
      <c r="P962" s="19">
        <f>IF(AND($M962,IF($J962&lt;=DATE(身障定額檢核總表!$F$7,身障定額檢核總表!$F$8,1),1,0)),1,0)</f>
        <v>0</v>
      </c>
      <c r="Q962" s="19">
        <f t="shared" si="10"/>
        <v>0</v>
      </c>
      <c r="R962" s="19">
        <f>IF(AND($Q962,OR(IF($G962="3.重度",1,0),IF($G962="4.極重度",1,0)),IF($K962="全時",1,0),IF($L962&gt;=基本工資設定!$B$2,1,0)),1,0)</f>
        <v>0</v>
      </c>
      <c r="S962" s="19">
        <f>IF(AND($Q962,OR(IF($G962="3.重度",1,0),IF($G962="4.極重度",1,0)),IF($K962="全時",1,0),IF(基本工資設定!$B$2&gt;$L962,1,0)),1,0)</f>
        <v>0</v>
      </c>
      <c r="T962" s="19">
        <f>IF(AND($Q962,OR(IF($G962="3.重度",1,0),IF($G962="4.極重度",1,0)),IF($K962="部分工時",1,0),IF($L962&gt;=基本工資設定!$B$2,1,0)),1,0)</f>
        <v>0</v>
      </c>
      <c r="U962" s="19">
        <f>IF(AND($Q962,OR(IF($G962="3.重度",1,0),IF($G962="4.極重度",1,0)),IF($K962="部分工時",1,0),IF(AND(基本工資設定!$B$2&gt;$L962,$L962&gt;=基本工資設定!$B$3),1,0)),1,0)</f>
        <v>0</v>
      </c>
      <c r="V962" s="19">
        <f>IF(AND($Q962,OR(IF($G962="3.重度",1,0),IF($G962="4.極重度",1,0)),IF($K962="部分工時",1,0),IF(基本工資設定!$B$3&gt;$L962,1,0)),1,0)</f>
        <v>0</v>
      </c>
      <c r="W962" s="19">
        <f>IF(AND($Q962,OR(IF($G962="1.輕度",1,0),IF($G962="2.中度",1,0)),IF($K962="全時",1,0),IF($L962&gt;=基本工資設定!$B$2,1,0)),1,0)</f>
        <v>0</v>
      </c>
      <c r="X962" s="19">
        <f>IF(AND($Q962,OR(IF($G962="1.輕度",1,0),IF($G962="2.中度",1,0)),IF($K962="全時",1,0),IF(基本工資設定!$B$2&gt;$L962,1,0)),1,0)</f>
        <v>0</v>
      </c>
      <c r="Y962" s="19">
        <f>IF(AND($Q962,OR(IF($G962="1.輕度",1,0),IF($G962="2.中度",1,0)),IF($K962="部分工時",1,0),IF($L962&gt;=基本工資設定!$B$2,1,0)),1,0)</f>
        <v>0</v>
      </c>
      <c r="Z962" s="19">
        <f>IF(AND($Q962,OR(IF($G962="1.輕度",1,0),IF($G962="2.中度",1,0)),IF($K962="部分工時",1,0),IF(AND(基本工資設定!$B$2&gt;$L962,$L962&gt;=基本工資設定!$B$3),1,0)),1,0)</f>
        <v>0</v>
      </c>
      <c r="AA962" s="19">
        <f>IF(AND($Q962,OR(IF($G962="1.輕度",1,0),IF($G962="2.中度",1,0)),IF($K962="部分工時",1,0),IF(基本工資設定!$B$3&gt;$L962,1,0)),1,0)</f>
        <v>0</v>
      </c>
    </row>
    <row r="963" spans="1:27" ht="14.25">
      <c r="A963" s="19">
        <f t="shared" si="11"/>
        <v>961</v>
      </c>
      <c r="B963" s="8"/>
      <c r="C963" s="8"/>
      <c r="D963" s="9"/>
      <c r="E963" s="8"/>
      <c r="F963" s="8"/>
      <c r="G963" s="8"/>
      <c r="H963" s="9"/>
      <c r="I963" s="9"/>
      <c r="J963" s="9"/>
      <c r="K963" s="8"/>
      <c r="L963" s="10"/>
      <c r="M963" s="19" t="b">
        <f t="shared" si="9"/>
        <v>0</v>
      </c>
      <c r="N963" s="19">
        <f>IF(AND($M963,IF($H963&lt;=DATE(身障定額檢核總表!$F$7,身障定額檢核總表!$F$8,1),1,0)),1,0)</f>
        <v>0</v>
      </c>
      <c r="O963" s="19">
        <f>IF(AND(ISBLANK($I963),$M963),1,IF($E963="1.公保",
IF($I963&gt;DATE(身障定額檢核總表!$F$7,身障定額檢核總表!$F$8,1),1,0),
IF($I963&gt;=DATE(身障定額檢核總表!$F$7,身障定額檢核總表!$F$8,1),1,0)))</f>
        <v>0</v>
      </c>
      <c r="P963" s="19">
        <f>IF(AND($M963,IF($J963&lt;=DATE(身障定額檢核總表!$F$7,身障定額檢核總表!$F$8,1),1,0)),1,0)</f>
        <v>0</v>
      </c>
      <c r="Q963" s="19">
        <f t="shared" si="10"/>
        <v>0</v>
      </c>
      <c r="R963" s="19">
        <f>IF(AND($Q963,OR(IF($G963="3.重度",1,0),IF($G963="4.極重度",1,0)),IF($K963="全時",1,0),IF($L963&gt;=基本工資設定!$B$2,1,0)),1,0)</f>
        <v>0</v>
      </c>
      <c r="S963" s="19">
        <f>IF(AND($Q963,OR(IF($G963="3.重度",1,0),IF($G963="4.極重度",1,0)),IF($K963="全時",1,0),IF(基本工資設定!$B$2&gt;$L963,1,0)),1,0)</f>
        <v>0</v>
      </c>
      <c r="T963" s="19">
        <f>IF(AND($Q963,OR(IF($G963="3.重度",1,0),IF($G963="4.極重度",1,0)),IF($K963="部分工時",1,0),IF($L963&gt;=基本工資設定!$B$2,1,0)),1,0)</f>
        <v>0</v>
      </c>
      <c r="U963" s="19">
        <f>IF(AND($Q963,OR(IF($G963="3.重度",1,0),IF($G963="4.極重度",1,0)),IF($K963="部分工時",1,0),IF(AND(基本工資設定!$B$2&gt;$L963,$L963&gt;=基本工資設定!$B$3),1,0)),1,0)</f>
        <v>0</v>
      </c>
      <c r="V963" s="19">
        <f>IF(AND($Q963,OR(IF($G963="3.重度",1,0),IF($G963="4.極重度",1,0)),IF($K963="部分工時",1,0),IF(基本工資設定!$B$3&gt;$L963,1,0)),1,0)</f>
        <v>0</v>
      </c>
      <c r="W963" s="19">
        <f>IF(AND($Q963,OR(IF($G963="1.輕度",1,0),IF($G963="2.中度",1,0)),IF($K963="全時",1,0),IF($L963&gt;=基本工資設定!$B$2,1,0)),1,0)</f>
        <v>0</v>
      </c>
      <c r="X963" s="19">
        <f>IF(AND($Q963,OR(IF($G963="1.輕度",1,0),IF($G963="2.中度",1,0)),IF($K963="全時",1,0),IF(基本工資設定!$B$2&gt;$L963,1,0)),1,0)</f>
        <v>0</v>
      </c>
      <c r="Y963" s="19">
        <f>IF(AND($Q963,OR(IF($G963="1.輕度",1,0),IF($G963="2.中度",1,0)),IF($K963="部分工時",1,0),IF($L963&gt;=基本工資設定!$B$2,1,0)),1,0)</f>
        <v>0</v>
      </c>
      <c r="Z963" s="19">
        <f>IF(AND($Q963,OR(IF($G963="1.輕度",1,0),IF($G963="2.中度",1,0)),IF($K963="部分工時",1,0),IF(AND(基本工資設定!$B$2&gt;$L963,$L963&gt;=基本工資設定!$B$3),1,0)),1,0)</f>
        <v>0</v>
      </c>
      <c r="AA963" s="19">
        <f>IF(AND($Q963,OR(IF($G963="1.輕度",1,0),IF($G963="2.中度",1,0)),IF($K963="部分工時",1,0),IF(基本工資設定!$B$3&gt;$L963,1,0)),1,0)</f>
        <v>0</v>
      </c>
    </row>
    <row r="964" spans="1:27" ht="14.25">
      <c r="A964" s="19">
        <f t="shared" si="11"/>
        <v>962</v>
      </c>
      <c r="B964" s="8"/>
      <c r="C964" s="8"/>
      <c r="D964" s="9"/>
      <c r="E964" s="8"/>
      <c r="F964" s="8"/>
      <c r="G964" s="8"/>
      <c r="H964" s="9"/>
      <c r="I964" s="9"/>
      <c r="J964" s="9"/>
      <c r="K964" s="8"/>
      <c r="L964" s="10"/>
      <c r="M964" s="19" t="b">
        <f t="shared" si="9"/>
        <v>0</v>
      </c>
      <c r="N964" s="19">
        <f>IF(AND($M964,IF($H964&lt;=DATE(身障定額檢核總表!$F$7,身障定額檢核總表!$F$8,1),1,0)),1,0)</f>
        <v>0</v>
      </c>
      <c r="O964" s="19">
        <f>IF(AND(ISBLANK($I964),$M964),1,IF($E964="1.公保",
IF($I964&gt;DATE(身障定額檢核總表!$F$7,身障定額檢核總表!$F$8,1),1,0),
IF($I964&gt;=DATE(身障定額檢核總表!$F$7,身障定額檢核總表!$F$8,1),1,0)))</f>
        <v>0</v>
      </c>
      <c r="P964" s="19">
        <f>IF(AND($M964,IF($J964&lt;=DATE(身障定額檢核總表!$F$7,身障定額檢核總表!$F$8,1),1,0)),1,0)</f>
        <v>0</v>
      </c>
      <c r="Q964" s="19">
        <f t="shared" si="10"/>
        <v>0</v>
      </c>
      <c r="R964" s="19">
        <f>IF(AND($Q964,OR(IF($G964="3.重度",1,0),IF($G964="4.極重度",1,0)),IF($K964="全時",1,0),IF($L964&gt;=基本工資設定!$B$2,1,0)),1,0)</f>
        <v>0</v>
      </c>
      <c r="S964" s="19">
        <f>IF(AND($Q964,OR(IF($G964="3.重度",1,0),IF($G964="4.極重度",1,0)),IF($K964="全時",1,0),IF(基本工資設定!$B$2&gt;$L964,1,0)),1,0)</f>
        <v>0</v>
      </c>
      <c r="T964" s="19">
        <f>IF(AND($Q964,OR(IF($G964="3.重度",1,0),IF($G964="4.極重度",1,0)),IF($K964="部分工時",1,0),IF($L964&gt;=基本工資設定!$B$2,1,0)),1,0)</f>
        <v>0</v>
      </c>
      <c r="U964" s="19">
        <f>IF(AND($Q964,OR(IF($G964="3.重度",1,0),IF($G964="4.極重度",1,0)),IF($K964="部分工時",1,0),IF(AND(基本工資設定!$B$2&gt;$L964,$L964&gt;=基本工資設定!$B$3),1,0)),1,0)</f>
        <v>0</v>
      </c>
      <c r="V964" s="19">
        <f>IF(AND($Q964,OR(IF($G964="3.重度",1,0),IF($G964="4.極重度",1,0)),IF($K964="部分工時",1,0),IF(基本工資設定!$B$3&gt;$L964,1,0)),1,0)</f>
        <v>0</v>
      </c>
      <c r="W964" s="19">
        <f>IF(AND($Q964,OR(IF($G964="1.輕度",1,0),IF($G964="2.中度",1,0)),IF($K964="全時",1,0),IF($L964&gt;=基本工資設定!$B$2,1,0)),1,0)</f>
        <v>0</v>
      </c>
      <c r="X964" s="19">
        <f>IF(AND($Q964,OR(IF($G964="1.輕度",1,0),IF($G964="2.中度",1,0)),IF($K964="全時",1,0),IF(基本工資設定!$B$2&gt;$L964,1,0)),1,0)</f>
        <v>0</v>
      </c>
      <c r="Y964" s="19">
        <f>IF(AND($Q964,OR(IF($G964="1.輕度",1,0),IF($G964="2.中度",1,0)),IF($K964="部分工時",1,0),IF($L964&gt;=基本工資設定!$B$2,1,0)),1,0)</f>
        <v>0</v>
      </c>
      <c r="Z964" s="19">
        <f>IF(AND($Q964,OR(IF($G964="1.輕度",1,0),IF($G964="2.中度",1,0)),IF($K964="部分工時",1,0),IF(AND(基本工資設定!$B$2&gt;$L964,$L964&gt;=基本工資設定!$B$3),1,0)),1,0)</f>
        <v>0</v>
      </c>
      <c r="AA964" s="19">
        <f>IF(AND($Q964,OR(IF($G964="1.輕度",1,0),IF($G964="2.中度",1,0)),IF($K964="部分工時",1,0),IF(基本工資設定!$B$3&gt;$L964,1,0)),1,0)</f>
        <v>0</v>
      </c>
    </row>
    <row r="965" spans="1:27" ht="14.25">
      <c r="A965" s="19">
        <f t="shared" si="11"/>
        <v>963</v>
      </c>
      <c r="B965" s="8"/>
      <c r="C965" s="8"/>
      <c r="D965" s="9"/>
      <c r="E965" s="8"/>
      <c r="F965" s="8"/>
      <c r="G965" s="8"/>
      <c r="H965" s="9"/>
      <c r="I965" s="9"/>
      <c r="J965" s="9"/>
      <c r="K965" s="8"/>
      <c r="L965" s="10"/>
      <c r="M965" s="19" t="b">
        <f t="shared" si="9"/>
        <v>0</v>
      </c>
      <c r="N965" s="19">
        <f>IF(AND($M965,IF($H965&lt;=DATE(身障定額檢核總表!$F$7,身障定額檢核總表!$F$8,1),1,0)),1,0)</f>
        <v>0</v>
      </c>
      <c r="O965" s="19">
        <f>IF(AND(ISBLANK($I965),$M965),1,IF($E965="1.公保",
IF($I965&gt;DATE(身障定額檢核總表!$F$7,身障定額檢核總表!$F$8,1),1,0),
IF($I965&gt;=DATE(身障定額檢核總表!$F$7,身障定額檢核總表!$F$8,1),1,0)))</f>
        <v>0</v>
      </c>
      <c r="P965" s="19">
        <f>IF(AND($M965,IF($J965&lt;=DATE(身障定額檢核總表!$F$7,身障定額檢核總表!$F$8,1),1,0)),1,0)</f>
        <v>0</v>
      </c>
      <c r="Q965" s="19">
        <f t="shared" si="10"/>
        <v>0</v>
      </c>
      <c r="R965" s="19">
        <f>IF(AND($Q965,OR(IF($G965="3.重度",1,0),IF($G965="4.極重度",1,0)),IF($K965="全時",1,0),IF($L965&gt;=基本工資設定!$B$2,1,0)),1,0)</f>
        <v>0</v>
      </c>
      <c r="S965" s="19">
        <f>IF(AND($Q965,OR(IF($G965="3.重度",1,0),IF($G965="4.極重度",1,0)),IF($K965="全時",1,0),IF(基本工資設定!$B$2&gt;$L965,1,0)),1,0)</f>
        <v>0</v>
      </c>
      <c r="T965" s="19">
        <f>IF(AND($Q965,OR(IF($G965="3.重度",1,0),IF($G965="4.極重度",1,0)),IF($K965="部分工時",1,0),IF($L965&gt;=基本工資設定!$B$2,1,0)),1,0)</f>
        <v>0</v>
      </c>
      <c r="U965" s="19">
        <f>IF(AND($Q965,OR(IF($G965="3.重度",1,0),IF($G965="4.極重度",1,0)),IF($K965="部分工時",1,0),IF(AND(基本工資設定!$B$2&gt;$L965,$L965&gt;=基本工資設定!$B$3),1,0)),1,0)</f>
        <v>0</v>
      </c>
      <c r="V965" s="19">
        <f>IF(AND($Q965,OR(IF($G965="3.重度",1,0),IF($G965="4.極重度",1,0)),IF($K965="部分工時",1,0),IF(基本工資設定!$B$3&gt;$L965,1,0)),1,0)</f>
        <v>0</v>
      </c>
      <c r="W965" s="19">
        <f>IF(AND($Q965,OR(IF($G965="1.輕度",1,0),IF($G965="2.中度",1,0)),IF($K965="全時",1,0),IF($L965&gt;=基本工資設定!$B$2,1,0)),1,0)</f>
        <v>0</v>
      </c>
      <c r="X965" s="19">
        <f>IF(AND($Q965,OR(IF($G965="1.輕度",1,0),IF($G965="2.中度",1,0)),IF($K965="全時",1,0),IF(基本工資設定!$B$2&gt;$L965,1,0)),1,0)</f>
        <v>0</v>
      </c>
      <c r="Y965" s="19">
        <f>IF(AND($Q965,OR(IF($G965="1.輕度",1,0),IF($G965="2.中度",1,0)),IF($K965="部分工時",1,0),IF($L965&gt;=基本工資設定!$B$2,1,0)),1,0)</f>
        <v>0</v>
      </c>
      <c r="Z965" s="19">
        <f>IF(AND($Q965,OR(IF($G965="1.輕度",1,0),IF($G965="2.中度",1,0)),IF($K965="部分工時",1,0),IF(AND(基本工資設定!$B$2&gt;$L965,$L965&gt;=基本工資設定!$B$3),1,0)),1,0)</f>
        <v>0</v>
      </c>
      <c r="AA965" s="19">
        <f>IF(AND($Q965,OR(IF($G965="1.輕度",1,0),IF($G965="2.中度",1,0)),IF($K965="部分工時",1,0),IF(基本工資設定!$B$3&gt;$L965,1,0)),1,0)</f>
        <v>0</v>
      </c>
    </row>
    <row r="966" spans="1:27" ht="14.25">
      <c r="A966" s="19">
        <f t="shared" si="11"/>
        <v>964</v>
      </c>
      <c r="B966" s="8"/>
      <c r="C966" s="8"/>
      <c r="D966" s="9"/>
      <c r="E966" s="8"/>
      <c r="F966" s="8"/>
      <c r="G966" s="8"/>
      <c r="H966" s="9"/>
      <c r="I966" s="9"/>
      <c r="J966" s="9"/>
      <c r="K966" s="8"/>
      <c r="L966" s="10"/>
      <c r="M966" s="19" t="b">
        <f t="shared" si="9"/>
        <v>0</v>
      </c>
      <c r="N966" s="19">
        <f>IF(AND($M966,IF($H966&lt;=DATE(身障定額檢核總表!$F$7,身障定額檢核總表!$F$8,1),1,0)),1,0)</f>
        <v>0</v>
      </c>
      <c r="O966" s="19">
        <f>IF(AND(ISBLANK($I966),$M966),1,IF($E966="1.公保",
IF($I966&gt;DATE(身障定額檢核總表!$F$7,身障定額檢核總表!$F$8,1),1,0),
IF($I966&gt;=DATE(身障定額檢核總表!$F$7,身障定額檢核總表!$F$8,1),1,0)))</f>
        <v>0</v>
      </c>
      <c r="P966" s="19">
        <f>IF(AND($M966,IF($J966&lt;=DATE(身障定額檢核總表!$F$7,身障定額檢核總表!$F$8,1),1,0)),1,0)</f>
        <v>0</v>
      </c>
      <c r="Q966" s="19">
        <f t="shared" si="10"/>
        <v>0</v>
      </c>
      <c r="R966" s="19">
        <f>IF(AND($Q966,OR(IF($G966="3.重度",1,0),IF($G966="4.極重度",1,0)),IF($K966="全時",1,0),IF($L966&gt;=基本工資設定!$B$2,1,0)),1,0)</f>
        <v>0</v>
      </c>
      <c r="S966" s="19">
        <f>IF(AND($Q966,OR(IF($G966="3.重度",1,0),IF($G966="4.極重度",1,0)),IF($K966="全時",1,0),IF(基本工資設定!$B$2&gt;$L966,1,0)),1,0)</f>
        <v>0</v>
      </c>
      <c r="T966" s="19">
        <f>IF(AND($Q966,OR(IF($G966="3.重度",1,0),IF($G966="4.極重度",1,0)),IF($K966="部分工時",1,0),IF($L966&gt;=基本工資設定!$B$2,1,0)),1,0)</f>
        <v>0</v>
      </c>
      <c r="U966" s="19">
        <f>IF(AND($Q966,OR(IF($G966="3.重度",1,0),IF($G966="4.極重度",1,0)),IF($K966="部分工時",1,0),IF(AND(基本工資設定!$B$2&gt;$L966,$L966&gt;=基本工資設定!$B$3),1,0)),1,0)</f>
        <v>0</v>
      </c>
      <c r="V966" s="19">
        <f>IF(AND($Q966,OR(IF($G966="3.重度",1,0),IF($G966="4.極重度",1,0)),IF($K966="部分工時",1,0),IF(基本工資設定!$B$3&gt;$L966,1,0)),1,0)</f>
        <v>0</v>
      </c>
      <c r="W966" s="19">
        <f>IF(AND($Q966,OR(IF($G966="1.輕度",1,0),IF($G966="2.中度",1,0)),IF($K966="全時",1,0),IF($L966&gt;=基本工資設定!$B$2,1,0)),1,0)</f>
        <v>0</v>
      </c>
      <c r="X966" s="19">
        <f>IF(AND($Q966,OR(IF($G966="1.輕度",1,0),IF($G966="2.中度",1,0)),IF($K966="全時",1,0),IF(基本工資設定!$B$2&gt;$L966,1,0)),1,0)</f>
        <v>0</v>
      </c>
      <c r="Y966" s="19">
        <f>IF(AND($Q966,OR(IF($G966="1.輕度",1,0),IF($G966="2.中度",1,0)),IF($K966="部分工時",1,0),IF($L966&gt;=基本工資設定!$B$2,1,0)),1,0)</f>
        <v>0</v>
      </c>
      <c r="Z966" s="19">
        <f>IF(AND($Q966,OR(IF($G966="1.輕度",1,0),IF($G966="2.中度",1,0)),IF($K966="部分工時",1,0),IF(AND(基本工資設定!$B$2&gt;$L966,$L966&gt;=基本工資設定!$B$3),1,0)),1,0)</f>
        <v>0</v>
      </c>
      <c r="AA966" s="19">
        <f>IF(AND($Q966,OR(IF($G966="1.輕度",1,0),IF($G966="2.中度",1,0)),IF($K966="部分工時",1,0),IF(基本工資設定!$B$3&gt;$L966,1,0)),1,0)</f>
        <v>0</v>
      </c>
    </row>
    <row r="967" spans="1:27" ht="14.25">
      <c r="A967" s="19">
        <f t="shared" si="11"/>
        <v>965</v>
      </c>
      <c r="B967" s="8"/>
      <c r="C967" s="8"/>
      <c r="D967" s="9"/>
      <c r="E967" s="8"/>
      <c r="F967" s="8"/>
      <c r="G967" s="8"/>
      <c r="H967" s="9"/>
      <c r="I967" s="9"/>
      <c r="J967" s="9"/>
      <c r="K967" s="8"/>
      <c r="L967" s="10"/>
      <c r="M967" s="19" t="b">
        <f t="shared" si="9"/>
        <v>0</v>
      </c>
      <c r="N967" s="19">
        <f>IF(AND($M967,IF($H967&lt;=DATE(身障定額檢核總表!$F$7,身障定額檢核總表!$F$8,1),1,0)),1,0)</f>
        <v>0</v>
      </c>
      <c r="O967" s="19">
        <f>IF(AND(ISBLANK($I967),$M967),1,IF($E967="1.公保",
IF($I967&gt;DATE(身障定額檢核總表!$F$7,身障定額檢核總表!$F$8,1),1,0),
IF($I967&gt;=DATE(身障定額檢核總表!$F$7,身障定額檢核總表!$F$8,1),1,0)))</f>
        <v>0</v>
      </c>
      <c r="P967" s="19">
        <f>IF(AND($M967,IF($J967&lt;=DATE(身障定額檢核總表!$F$7,身障定額檢核總表!$F$8,1),1,0)),1,0)</f>
        <v>0</v>
      </c>
      <c r="Q967" s="19">
        <f t="shared" si="10"/>
        <v>0</v>
      </c>
      <c r="R967" s="19">
        <f>IF(AND($Q967,OR(IF($G967="3.重度",1,0),IF($G967="4.極重度",1,0)),IF($K967="全時",1,0),IF($L967&gt;=基本工資設定!$B$2,1,0)),1,0)</f>
        <v>0</v>
      </c>
      <c r="S967" s="19">
        <f>IF(AND($Q967,OR(IF($G967="3.重度",1,0),IF($G967="4.極重度",1,0)),IF($K967="全時",1,0),IF(基本工資設定!$B$2&gt;$L967,1,0)),1,0)</f>
        <v>0</v>
      </c>
      <c r="T967" s="19">
        <f>IF(AND($Q967,OR(IF($G967="3.重度",1,0),IF($G967="4.極重度",1,0)),IF($K967="部分工時",1,0),IF($L967&gt;=基本工資設定!$B$2,1,0)),1,0)</f>
        <v>0</v>
      </c>
      <c r="U967" s="19">
        <f>IF(AND($Q967,OR(IF($G967="3.重度",1,0),IF($G967="4.極重度",1,0)),IF($K967="部分工時",1,0),IF(AND(基本工資設定!$B$2&gt;$L967,$L967&gt;=基本工資設定!$B$3),1,0)),1,0)</f>
        <v>0</v>
      </c>
      <c r="V967" s="19">
        <f>IF(AND($Q967,OR(IF($G967="3.重度",1,0),IF($G967="4.極重度",1,0)),IF($K967="部分工時",1,0),IF(基本工資設定!$B$3&gt;$L967,1,0)),1,0)</f>
        <v>0</v>
      </c>
      <c r="W967" s="19">
        <f>IF(AND($Q967,OR(IF($G967="1.輕度",1,0),IF($G967="2.中度",1,0)),IF($K967="全時",1,0),IF($L967&gt;=基本工資設定!$B$2,1,0)),1,0)</f>
        <v>0</v>
      </c>
      <c r="X967" s="19">
        <f>IF(AND($Q967,OR(IF($G967="1.輕度",1,0),IF($G967="2.中度",1,0)),IF($K967="全時",1,0),IF(基本工資設定!$B$2&gt;$L967,1,0)),1,0)</f>
        <v>0</v>
      </c>
      <c r="Y967" s="19">
        <f>IF(AND($Q967,OR(IF($G967="1.輕度",1,0),IF($G967="2.中度",1,0)),IF($K967="部分工時",1,0),IF($L967&gt;=基本工資設定!$B$2,1,0)),1,0)</f>
        <v>0</v>
      </c>
      <c r="Z967" s="19">
        <f>IF(AND($Q967,OR(IF($G967="1.輕度",1,0),IF($G967="2.中度",1,0)),IF($K967="部分工時",1,0),IF(AND(基本工資設定!$B$2&gt;$L967,$L967&gt;=基本工資設定!$B$3),1,0)),1,0)</f>
        <v>0</v>
      </c>
      <c r="AA967" s="19">
        <f>IF(AND($Q967,OR(IF($G967="1.輕度",1,0),IF($G967="2.中度",1,0)),IF($K967="部分工時",1,0),IF(基本工資設定!$B$3&gt;$L967,1,0)),1,0)</f>
        <v>0</v>
      </c>
    </row>
    <row r="968" spans="1:27" ht="14.25">
      <c r="A968" s="19">
        <f t="shared" si="11"/>
        <v>966</v>
      </c>
      <c r="B968" s="8"/>
      <c r="C968" s="8"/>
      <c r="D968" s="9"/>
      <c r="E968" s="8"/>
      <c r="F968" s="8"/>
      <c r="G968" s="8"/>
      <c r="H968" s="9"/>
      <c r="I968" s="9"/>
      <c r="J968" s="9"/>
      <c r="K968" s="8"/>
      <c r="L968" s="10"/>
      <c r="M968" s="19" t="b">
        <f t="shared" si="9"/>
        <v>0</v>
      </c>
      <c r="N968" s="19">
        <f>IF(AND($M968,IF($H968&lt;=DATE(身障定額檢核總表!$F$7,身障定額檢核總表!$F$8,1),1,0)),1,0)</f>
        <v>0</v>
      </c>
      <c r="O968" s="19">
        <f>IF(AND(ISBLANK($I968),$M968),1,IF($E968="1.公保",
IF($I968&gt;DATE(身障定額檢核總表!$F$7,身障定額檢核總表!$F$8,1),1,0),
IF($I968&gt;=DATE(身障定額檢核總表!$F$7,身障定額檢核總表!$F$8,1),1,0)))</f>
        <v>0</v>
      </c>
      <c r="P968" s="19">
        <f>IF(AND($M968,IF($J968&lt;=DATE(身障定額檢核總表!$F$7,身障定額檢核總表!$F$8,1),1,0)),1,0)</f>
        <v>0</v>
      </c>
      <c r="Q968" s="19">
        <f t="shared" si="10"/>
        <v>0</v>
      </c>
      <c r="R968" s="19">
        <f>IF(AND($Q968,OR(IF($G968="3.重度",1,0),IF($G968="4.極重度",1,0)),IF($K968="全時",1,0),IF($L968&gt;=基本工資設定!$B$2,1,0)),1,0)</f>
        <v>0</v>
      </c>
      <c r="S968" s="19">
        <f>IF(AND($Q968,OR(IF($G968="3.重度",1,0),IF($G968="4.極重度",1,0)),IF($K968="全時",1,0),IF(基本工資設定!$B$2&gt;$L968,1,0)),1,0)</f>
        <v>0</v>
      </c>
      <c r="T968" s="19">
        <f>IF(AND($Q968,OR(IF($G968="3.重度",1,0),IF($G968="4.極重度",1,0)),IF($K968="部分工時",1,0),IF($L968&gt;=基本工資設定!$B$2,1,0)),1,0)</f>
        <v>0</v>
      </c>
      <c r="U968" s="19">
        <f>IF(AND($Q968,OR(IF($G968="3.重度",1,0),IF($G968="4.極重度",1,0)),IF($K968="部分工時",1,0),IF(AND(基本工資設定!$B$2&gt;$L968,$L968&gt;=基本工資設定!$B$3),1,0)),1,0)</f>
        <v>0</v>
      </c>
      <c r="V968" s="19">
        <f>IF(AND($Q968,OR(IF($G968="3.重度",1,0),IF($G968="4.極重度",1,0)),IF($K968="部分工時",1,0),IF(基本工資設定!$B$3&gt;$L968,1,0)),1,0)</f>
        <v>0</v>
      </c>
      <c r="W968" s="19">
        <f>IF(AND($Q968,OR(IF($G968="1.輕度",1,0),IF($G968="2.中度",1,0)),IF($K968="全時",1,0),IF($L968&gt;=基本工資設定!$B$2,1,0)),1,0)</f>
        <v>0</v>
      </c>
      <c r="X968" s="19">
        <f>IF(AND($Q968,OR(IF($G968="1.輕度",1,0),IF($G968="2.中度",1,0)),IF($K968="全時",1,0),IF(基本工資設定!$B$2&gt;$L968,1,0)),1,0)</f>
        <v>0</v>
      </c>
      <c r="Y968" s="19">
        <f>IF(AND($Q968,OR(IF($G968="1.輕度",1,0),IF($G968="2.中度",1,0)),IF($K968="部分工時",1,0),IF($L968&gt;=基本工資設定!$B$2,1,0)),1,0)</f>
        <v>0</v>
      </c>
      <c r="Z968" s="19">
        <f>IF(AND($Q968,OR(IF($G968="1.輕度",1,0),IF($G968="2.中度",1,0)),IF($K968="部分工時",1,0),IF(AND(基本工資設定!$B$2&gt;$L968,$L968&gt;=基本工資設定!$B$3),1,0)),1,0)</f>
        <v>0</v>
      </c>
      <c r="AA968" s="19">
        <f>IF(AND($Q968,OR(IF($G968="1.輕度",1,0),IF($G968="2.中度",1,0)),IF($K968="部分工時",1,0),IF(基本工資設定!$B$3&gt;$L968,1,0)),1,0)</f>
        <v>0</v>
      </c>
    </row>
    <row r="969" spans="1:27" ht="14.25">
      <c r="A969" s="19">
        <f t="shared" si="11"/>
        <v>967</v>
      </c>
      <c r="B969" s="8"/>
      <c r="C969" s="8"/>
      <c r="D969" s="9"/>
      <c r="E969" s="8"/>
      <c r="F969" s="8"/>
      <c r="G969" s="8"/>
      <c r="H969" s="9"/>
      <c r="I969" s="9"/>
      <c r="J969" s="9"/>
      <c r="K969" s="8"/>
      <c r="L969" s="10"/>
      <c r="M969" s="19" t="b">
        <f t="shared" si="9"/>
        <v>0</v>
      </c>
      <c r="N969" s="19">
        <f>IF(AND($M969,IF($H969&lt;=DATE(身障定額檢核總表!$F$7,身障定額檢核總表!$F$8,1),1,0)),1,0)</f>
        <v>0</v>
      </c>
      <c r="O969" s="19">
        <f>IF(AND(ISBLANK($I969),$M969),1,IF($E969="1.公保",
IF($I969&gt;DATE(身障定額檢核總表!$F$7,身障定額檢核總表!$F$8,1),1,0),
IF($I969&gt;=DATE(身障定額檢核總表!$F$7,身障定額檢核總表!$F$8,1),1,0)))</f>
        <v>0</v>
      </c>
      <c r="P969" s="19">
        <f>IF(AND($M969,IF($J969&lt;=DATE(身障定額檢核總表!$F$7,身障定額檢核總表!$F$8,1),1,0)),1,0)</f>
        <v>0</v>
      </c>
      <c r="Q969" s="19">
        <f t="shared" si="10"/>
        <v>0</v>
      </c>
      <c r="R969" s="19">
        <f>IF(AND($Q969,OR(IF($G969="3.重度",1,0),IF($G969="4.極重度",1,0)),IF($K969="全時",1,0),IF($L969&gt;=基本工資設定!$B$2,1,0)),1,0)</f>
        <v>0</v>
      </c>
      <c r="S969" s="19">
        <f>IF(AND($Q969,OR(IF($G969="3.重度",1,0),IF($G969="4.極重度",1,0)),IF($K969="全時",1,0),IF(基本工資設定!$B$2&gt;$L969,1,0)),1,0)</f>
        <v>0</v>
      </c>
      <c r="T969" s="19">
        <f>IF(AND($Q969,OR(IF($G969="3.重度",1,0),IF($G969="4.極重度",1,0)),IF($K969="部分工時",1,0),IF($L969&gt;=基本工資設定!$B$2,1,0)),1,0)</f>
        <v>0</v>
      </c>
      <c r="U969" s="19">
        <f>IF(AND($Q969,OR(IF($G969="3.重度",1,0),IF($G969="4.極重度",1,0)),IF($K969="部分工時",1,0),IF(AND(基本工資設定!$B$2&gt;$L969,$L969&gt;=基本工資設定!$B$3),1,0)),1,0)</f>
        <v>0</v>
      </c>
      <c r="V969" s="19">
        <f>IF(AND($Q969,OR(IF($G969="3.重度",1,0),IF($G969="4.極重度",1,0)),IF($K969="部分工時",1,0),IF(基本工資設定!$B$3&gt;$L969,1,0)),1,0)</f>
        <v>0</v>
      </c>
      <c r="W969" s="19">
        <f>IF(AND($Q969,OR(IF($G969="1.輕度",1,0),IF($G969="2.中度",1,0)),IF($K969="全時",1,0),IF($L969&gt;=基本工資設定!$B$2,1,0)),1,0)</f>
        <v>0</v>
      </c>
      <c r="X969" s="19">
        <f>IF(AND($Q969,OR(IF($G969="1.輕度",1,0),IF($G969="2.中度",1,0)),IF($K969="全時",1,0),IF(基本工資設定!$B$2&gt;$L969,1,0)),1,0)</f>
        <v>0</v>
      </c>
      <c r="Y969" s="19">
        <f>IF(AND($Q969,OR(IF($G969="1.輕度",1,0),IF($G969="2.中度",1,0)),IF($K969="部分工時",1,0),IF($L969&gt;=基本工資設定!$B$2,1,0)),1,0)</f>
        <v>0</v>
      </c>
      <c r="Z969" s="19">
        <f>IF(AND($Q969,OR(IF($G969="1.輕度",1,0),IF($G969="2.中度",1,0)),IF($K969="部分工時",1,0),IF(AND(基本工資設定!$B$2&gt;$L969,$L969&gt;=基本工資設定!$B$3),1,0)),1,0)</f>
        <v>0</v>
      </c>
      <c r="AA969" s="19">
        <f>IF(AND($Q969,OR(IF($G969="1.輕度",1,0),IF($G969="2.中度",1,0)),IF($K969="部分工時",1,0),IF(基本工資設定!$B$3&gt;$L969,1,0)),1,0)</f>
        <v>0</v>
      </c>
    </row>
    <row r="970" spans="1:27" ht="14.25">
      <c r="A970" s="19">
        <f t="shared" si="11"/>
        <v>968</v>
      </c>
      <c r="B970" s="8"/>
      <c r="C970" s="8"/>
      <c r="D970" s="9"/>
      <c r="E970" s="8"/>
      <c r="F970" s="8"/>
      <c r="G970" s="8"/>
      <c r="H970" s="9"/>
      <c r="I970" s="9"/>
      <c r="J970" s="9"/>
      <c r="K970" s="8"/>
      <c r="L970" s="10"/>
      <c r="M970" s="19" t="b">
        <f t="shared" si="9"/>
        <v>0</v>
      </c>
      <c r="N970" s="19">
        <f>IF(AND($M970,IF($H970&lt;=DATE(身障定額檢核總表!$F$7,身障定額檢核總表!$F$8,1),1,0)),1,0)</f>
        <v>0</v>
      </c>
      <c r="O970" s="19">
        <f>IF(AND(ISBLANK($I970),$M970),1,IF($E970="1.公保",
IF($I970&gt;DATE(身障定額檢核總表!$F$7,身障定額檢核總表!$F$8,1),1,0),
IF($I970&gt;=DATE(身障定額檢核總表!$F$7,身障定額檢核總表!$F$8,1),1,0)))</f>
        <v>0</v>
      </c>
      <c r="P970" s="19">
        <f>IF(AND($M970,IF($J970&lt;=DATE(身障定額檢核總表!$F$7,身障定額檢核總表!$F$8,1),1,0)),1,0)</f>
        <v>0</v>
      </c>
      <c r="Q970" s="19">
        <f t="shared" si="10"/>
        <v>0</v>
      </c>
      <c r="R970" s="19">
        <f>IF(AND($Q970,OR(IF($G970="3.重度",1,0),IF($G970="4.極重度",1,0)),IF($K970="全時",1,0),IF($L970&gt;=基本工資設定!$B$2,1,0)),1,0)</f>
        <v>0</v>
      </c>
      <c r="S970" s="19">
        <f>IF(AND($Q970,OR(IF($G970="3.重度",1,0),IF($G970="4.極重度",1,0)),IF($K970="全時",1,0),IF(基本工資設定!$B$2&gt;$L970,1,0)),1,0)</f>
        <v>0</v>
      </c>
      <c r="T970" s="19">
        <f>IF(AND($Q970,OR(IF($G970="3.重度",1,0),IF($G970="4.極重度",1,0)),IF($K970="部分工時",1,0),IF($L970&gt;=基本工資設定!$B$2,1,0)),1,0)</f>
        <v>0</v>
      </c>
      <c r="U970" s="19">
        <f>IF(AND($Q970,OR(IF($G970="3.重度",1,0),IF($G970="4.極重度",1,0)),IF($K970="部分工時",1,0),IF(AND(基本工資設定!$B$2&gt;$L970,$L970&gt;=基本工資設定!$B$3),1,0)),1,0)</f>
        <v>0</v>
      </c>
      <c r="V970" s="19">
        <f>IF(AND($Q970,OR(IF($G970="3.重度",1,0),IF($G970="4.極重度",1,0)),IF($K970="部分工時",1,0),IF(基本工資設定!$B$3&gt;$L970,1,0)),1,0)</f>
        <v>0</v>
      </c>
      <c r="W970" s="19">
        <f>IF(AND($Q970,OR(IF($G970="1.輕度",1,0),IF($G970="2.中度",1,0)),IF($K970="全時",1,0),IF($L970&gt;=基本工資設定!$B$2,1,0)),1,0)</f>
        <v>0</v>
      </c>
      <c r="X970" s="19">
        <f>IF(AND($Q970,OR(IF($G970="1.輕度",1,0),IF($G970="2.中度",1,0)),IF($K970="全時",1,0),IF(基本工資設定!$B$2&gt;$L970,1,0)),1,0)</f>
        <v>0</v>
      </c>
      <c r="Y970" s="19">
        <f>IF(AND($Q970,OR(IF($G970="1.輕度",1,0),IF($G970="2.中度",1,0)),IF($K970="部分工時",1,0),IF($L970&gt;=基本工資設定!$B$2,1,0)),1,0)</f>
        <v>0</v>
      </c>
      <c r="Z970" s="19">
        <f>IF(AND($Q970,OR(IF($G970="1.輕度",1,0),IF($G970="2.中度",1,0)),IF($K970="部分工時",1,0),IF(AND(基本工資設定!$B$2&gt;$L970,$L970&gt;=基本工資設定!$B$3),1,0)),1,0)</f>
        <v>0</v>
      </c>
      <c r="AA970" s="19">
        <f>IF(AND($Q970,OR(IF($G970="1.輕度",1,0),IF($G970="2.中度",1,0)),IF($K970="部分工時",1,0),IF(基本工資設定!$B$3&gt;$L970,1,0)),1,0)</f>
        <v>0</v>
      </c>
    </row>
    <row r="971" spans="1:27" ht="14.25">
      <c r="A971" s="19">
        <f t="shared" si="11"/>
        <v>969</v>
      </c>
      <c r="B971" s="8"/>
      <c r="C971" s="8"/>
      <c r="D971" s="9"/>
      <c r="E971" s="8"/>
      <c r="F971" s="8"/>
      <c r="G971" s="8"/>
      <c r="H971" s="9"/>
      <c r="I971" s="9"/>
      <c r="J971" s="9"/>
      <c r="K971" s="8"/>
      <c r="L971" s="10"/>
      <c r="M971" s="19" t="b">
        <f t="shared" si="9"/>
        <v>0</v>
      </c>
      <c r="N971" s="19">
        <f>IF(AND($M971,IF($H971&lt;=DATE(身障定額檢核總表!$F$7,身障定額檢核總表!$F$8,1),1,0)),1,0)</f>
        <v>0</v>
      </c>
      <c r="O971" s="19">
        <f>IF(AND(ISBLANK($I971),$M971),1,IF($E971="1.公保",
IF($I971&gt;DATE(身障定額檢核總表!$F$7,身障定額檢核總表!$F$8,1),1,0),
IF($I971&gt;=DATE(身障定額檢核總表!$F$7,身障定額檢核總表!$F$8,1),1,0)))</f>
        <v>0</v>
      </c>
      <c r="P971" s="19">
        <f>IF(AND($M971,IF($J971&lt;=DATE(身障定額檢核總表!$F$7,身障定額檢核總表!$F$8,1),1,0)),1,0)</f>
        <v>0</v>
      </c>
      <c r="Q971" s="19">
        <f t="shared" si="10"/>
        <v>0</v>
      </c>
      <c r="R971" s="19">
        <f>IF(AND($Q971,OR(IF($G971="3.重度",1,0),IF($G971="4.極重度",1,0)),IF($K971="全時",1,0),IF($L971&gt;=基本工資設定!$B$2,1,0)),1,0)</f>
        <v>0</v>
      </c>
      <c r="S971" s="19">
        <f>IF(AND($Q971,OR(IF($G971="3.重度",1,0),IF($G971="4.極重度",1,0)),IF($K971="全時",1,0),IF(基本工資設定!$B$2&gt;$L971,1,0)),1,0)</f>
        <v>0</v>
      </c>
      <c r="T971" s="19">
        <f>IF(AND($Q971,OR(IF($G971="3.重度",1,0),IF($G971="4.極重度",1,0)),IF($K971="部分工時",1,0),IF($L971&gt;=基本工資設定!$B$2,1,0)),1,0)</f>
        <v>0</v>
      </c>
      <c r="U971" s="19">
        <f>IF(AND($Q971,OR(IF($G971="3.重度",1,0),IF($G971="4.極重度",1,0)),IF($K971="部分工時",1,0),IF(AND(基本工資設定!$B$2&gt;$L971,$L971&gt;=基本工資設定!$B$3),1,0)),1,0)</f>
        <v>0</v>
      </c>
      <c r="V971" s="19">
        <f>IF(AND($Q971,OR(IF($G971="3.重度",1,0),IF($G971="4.極重度",1,0)),IF($K971="部分工時",1,0),IF(基本工資設定!$B$3&gt;$L971,1,0)),1,0)</f>
        <v>0</v>
      </c>
      <c r="W971" s="19">
        <f>IF(AND($Q971,OR(IF($G971="1.輕度",1,0),IF($G971="2.中度",1,0)),IF($K971="全時",1,0),IF($L971&gt;=基本工資設定!$B$2,1,0)),1,0)</f>
        <v>0</v>
      </c>
      <c r="X971" s="19">
        <f>IF(AND($Q971,OR(IF($G971="1.輕度",1,0),IF($G971="2.中度",1,0)),IF($K971="全時",1,0),IF(基本工資設定!$B$2&gt;$L971,1,0)),1,0)</f>
        <v>0</v>
      </c>
      <c r="Y971" s="19">
        <f>IF(AND($Q971,OR(IF($G971="1.輕度",1,0),IF($G971="2.中度",1,0)),IF($K971="部分工時",1,0),IF($L971&gt;=基本工資設定!$B$2,1,0)),1,0)</f>
        <v>0</v>
      </c>
      <c r="Z971" s="19">
        <f>IF(AND($Q971,OR(IF($G971="1.輕度",1,0),IF($G971="2.中度",1,0)),IF($K971="部分工時",1,0),IF(AND(基本工資設定!$B$2&gt;$L971,$L971&gt;=基本工資設定!$B$3),1,0)),1,0)</f>
        <v>0</v>
      </c>
      <c r="AA971" s="19">
        <f>IF(AND($Q971,OR(IF($G971="1.輕度",1,0),IF($G971="2.中度",1,0)),IF($K971="部分工時",1,0),IF(基本工資設定!$B$3&gt;$L971,1,0)),1,0)</f>
        <v>0</v>
      </c>
    </row>
    <row r="972" spans="1:27" ht="14.25">
      <c r="A972" s="19">
        <f t="shared" si="11"/>
        <v>970</v>
      </c>
      <c r="B972" s="8"/>
      <c r="C972" s="8"/>
      <c r="D972" s="9"/>
      <c r="E972" s="8"/>
      <c r="F972" s="8"/>
      <c r="G972" s="8"/>
      <c r="H972" s="9"/>
      <c r="I972" s="9"/>
      <c r="J972" s="9"/>
      <c r="K972" s="8"/>
      <c r="L972" s="10"/>
      <c r="M972" s="19" t="b">
        <f t="shared" si="9"/>
        <v>0</v>
      </c>
      <c r="N972" s="19">
        <f>IF(AND($M972,IF($H972&lt;=DATE(身障定額檢核總表!$F$7,身障定額檢核總表!$F$8,1),1,0)),1,0)</f>
        <v>0</v>
      </c>
      <c r="O972" s="19">
        <f>IF(AND(ISBLANK($I972),$M972),1,IF($E972="1.公保",
IF($I972&gt;DATE(身障定額檢核總表!$F$7,身障定額檢核總表!$F$8,1),1,0),
IF($I972&gt;=DATE(身障定額檢核總表!$F$7,身障定額檢核總表!$F$8,1),1,0)))</f>
        <v>0</v>
      </c>
      <c r="P972" s="19">
        <f>IF(AND($M972,IF($J972&lt;=DATE(身障定額檢核總表!$F$7,身障定額檢核總表!$F$8,1),1,0)),1,0)</f>
        <v>0</v>
      </c>
      <c r="Q972" s="19">
        <f t="shared" si="10"/>
        <v>0</v>
      </c>
      <c r="R972" s="19">
        <f>IF(AND($Q972,OR(IF($G972="3.重度",1,0),IF($G972="4.極重度",1,0)),IF($K972="全時",1,0),IF($L972&gt;=基本工資設定!$B$2,1,0)),1,0)</f>
        <v>0</v>
      </c>
      <c r="S972" s="19">
        <f>IF(AND($Q972,OR(IF($G972="3.重度",1,0),IF($G972="4.極重度",1,0)),IF($K972="全時",1,0),IF(基本工資設定!$B$2&gt;$L972,1,0)),1,0)</f>
        <v>0</v>
      </c>
      <c r="T972" s="19">
        <f>IF(AND($Q972,OR(IF($G972="3.重度",1,0),IF($G972="4.極重度",1,0)),IF($K972="部分工時",1,0),IF($L972&gt;=基本工資設定!$B$2,1,0)),1,0)</f>
        <v>0</v>
      </c>
      <c r="U972" s="19">
        <f>IF(AND($Q972,OR(IF($G972="3.重度",1,0),IF($G972="4.極重度",1,0)),IF($K972="部分工時",1,0),IF(AND(基本工資設定!$B$2&gt;$L972,$L972&gt;=基本工資設定!$B$3),1,0)),1,0)</f>
        <v>0</v>
      </c>
      <c r="V972" s="19">
        <f>IF(AND($Q972,OR(IF($G972="3.重度",1,0),IF($G972="4.極重度",1,0)),IF($K972="部分工時",1,0),IF(基本工資設定!$B$3&gt;$L972,1,0)),1,0)</f>
        <v>0</v>
      </c>
      <c r="W972" s="19">
        <f>IF(AND($Q972,OR(IF($G972="1.輕度",1,0),IF($G972="2.中度",1,0)),IF($K972="全時",1,0),IF($L972&gt;=基本工資設定!$B$2,1,0)),1,0)</f>
        <v>0</v>
      </c>
      <c r="X972" s="19">
        <f>IF(AND($Q972,OR(IF($G972="1.輕度",1,0),IF($G972="2.中度",1,0)),IF($K972="全時",1,0),IF(基本工資設定!$B$2&gt;$L972,1,0)),1,0)</f>
        <v>0</v>
      </c>
      <c r="Y972" s="19">
        <f>IF(AND($Q972,OR(IF($G972="1.輕度",1,0),IF($G972="2.中度",1,0)),IF($K972="部分工時",1,0),IF($L972&gt;=基本工資設定!$B$2,1,0)),1,0)</f>
        <v>0</v>
      </c>
      <c r="Z972" s="19">
        <f>IF(AND($Q972,OR(IF($G972="1.輕度",1,0),IF($G972="2.中度",1,0)),IF($K972="部分工時",1,0),IF(AND(基本工資設定!$B$2&gt;$L972,$L972&gt;=基本工資設定!$B$3),1,0)),1,0)</f>
        <v>0</v>
      </c>
      <c r="AA972" s="19">
        <f>IF(AND($Q972,OR(IF($G972="1.輕度",1,0),IF($G972="2.中度",1,0)),IF($K972="部分工時",1,0),IF(基本工資設定!$B$3&gt;$L972,1,0)),1,0)</f>
        <v>0</v>
      </c>
    </row>
    <row r="973" spans="1:27" ht="14.25">
      <c r="A973" s="19">
        <f t="shared" si="11"/>
        <v>971</v>
      </c>
      <c r="B973" s="8"/>
      <c r="C973" s="8"/>
      <c r="D973" s="9"/>
      <c r="E973" s="8"/>
      <c r="F973" s="8"/>
      <c r="G973" s="8"/>
      <c r="H973" s="9"/>
      <c r="I973" s="9"/>
      <c r="J973" s="9"/>
      <c r="K973" s="8"/>
      <c r="L973" s="10"/>
      <c r="M973" s="19" t="b">
        <f t="shared" si="9"/>
        <v>0</v>
      </c>
      <c r="N973" s="19">
        <f>IF(AND($M973,IF($H973&lt;=DATE(身障定額檢核總表!$F$7,身障定額檢核總表!$F$8,1),1,0)),1,0)</f>
        <v>0</v>
      </c>
      <c r="O973" s="19">
        <f>IF(AND(ISBLANK($I973),$M973),1,IF($E973="1.公保",
IF($I973&gt;DATE(身障定額檢核總表!$F$7,身障定額檢核總表!$F$8,1),1,0),
IF($I973&gt;=DATE(身障定額檢核總表!$F$7,身障定額檢核總表!$F$8,1),1,0)))</f>
        <v>0</v>
      </c>
      <c r="P973" s="19">
        <f>IF(AND($M973,IF($J973&lt;=DATE(身障定額檢核總表!$F$7,身障定額檢核總表!$F$8,1),1,0)),1,0)</f>
        <v>0</v>
      </c>
      <c r="Q973" s="19">
        <f t="shared" si="10"/>
        <v>0</v>
      </c>
      <c r="R973" s="19">
        <f>IF(AND($Q973,OR(IF($G973="3.重度",1,0),IF($G973="4.極重度",1,0)),IF($K973="全時",1,0),IF($L973&gt;=基本工資設定!$B$2,1,0)),1,0)</f>
        <v>0</v>
      </c>
      <c r="S973" s="19">
        <f>IF(AND($Q973,OR(IF($G973="3.重度",1,0),IF($G973="4.極重度",1,0)),IF($K973="全時",1,0),IF(基本工資設定!$B$2&gt;$L973,1,0)),1,0)</f>
        <v>0</v>
      </c>
      <c r="T973" s="19">
        <f>IF(AND($Q973,OR(IF($G973="3.重度",1,0),IF($G973="4.極重度",1,0)),IF($K973="部分工時",1,0),IF($L973&gt;=基本工資設定!$B$2,1,0)),1,0)</f>
        <v>0</v>
      </c>
      <c r="U973" s="19">
        <f>IF(AND($Q973,OR(IF($G973="3.重度",1,0),IF($G973="4.極重度",1,0)),IF($K973="部分工時",1,0),IF(AND(基本工資設定!$B$2&gt;$L973,$L973&gt;=基本工資設定!$B$3),1,0)),1,0)</f>
        <v>0</v>
      </c>
      <c r="V973" s="19">
        <f>IF(AND($Q973,OR(IF($G973="3.重度",1,0),IF($G973="4.極重度",1,0)),IF($K973="部分工時",1,0),IF(基本工資設定!$B$3&gt;$L973,1,0)),1,0)</f>
        <v>0</v>
      </c>
      <c r="W973" s="19">
        <f>IF(AND($Q973,OR(IF($G973="1.輕度",1,0),IF($G973="2.中度",1,0)),IF($K973="全時",1,0),IF($L973&gt;=基本工資設定!$B$2,1,0)),1,0)</f>
        <v>0</v>
      </c>
      <c r="X973" s="19">
        <f>IF(AND($Q973,OR(IF($G973="1.輕度",1,0),IF($G973="2.中度",1,0)),IF($K973="全時",1,0),IF(基本工資設定!$B$2&gt;$L973,1,0)),1,0)</f>
        <v>0</v>
      </c>
      <c r="Y973" s="19">
        <f>IF(AND($Q973,OR(IF($G973="1.輕度",1,0),IF($G973="2.中度",1,0)),IF($K973="部分工時",1,0),IF($L973&gt;=基本工資設定!$B$2,1,0)),1,0)</f>
        <v>0</v>
      </c>
      <c r="Z973" s="19">
        <f>IF(AND($Q973,OR(IF($G973="1.輕度",1,0),IF($G973="2.中度",1,0)),IF($K973="部分工時",1,0),IF(AND(基本工資設定!$B$2&gt;$L973,$L973&gt;=基本工資設定!$B$3),1,0)),1,0)</f>
        <v>0</v>
      </c>
      <c r="AA973" s="19">
        <f>IF(AND($Q973,OR(IF($G973="1.輕度",1,0),IF($G973="2.中度",1,0)),IF($K973="部分工時",1,0),IF(基本工資設定!$B$3&gt;$L973,1,0)),1,0)</f>
        <v>0</v>
      </c>
    </row>
    <row r="974" spans="1:27" ht="14.25">
      <c r="A974" s="19">
        <f t="shared" si="11"/>
        <v>972</v>
      </c>
      <c r="B974" s="8"/>
      <c r="C974" s="8"/>
      <c r="D974" s="9"/>
      <c r="E974" s="8"/>
      <c r="F974" s="8"/>
      <c r="G974" s="8"/>
      <c r="H974" s="9"/>
      <c r="I974" s="9"/>
      <c r="J974" s="9"/>
      <c r="K974" s="8"/>
      <c r="L974" s="10"/>
      <c r="M974" s="19" t="b">
        <f t="shared" si="9"/>
        <v>0</v>
      </c>
      <c r="N974" s="19">
        <f>IF(AND($M974,IF($H974&lt;=DATE(身障定額檢核總表!$F$7,身障定額檢核總表!$F$8,1),1,0)),1,0)</f>
        <v>0</v>
      </c>
      <c r="O974" s="19">
        <f>IF(AND(ISBLANK($I974),$M974),1,IF($E974="1.公保",
IF($I974&gt;DATE(身障定額檢核總表!$F$7,身障定額檢核總表!$F$8,1),1,0),
IF($I974&gt;=DATE(身障定額檢核總表!$F$7,身障定額檢核總表!$F$8,1),1,0)))</f>
        <v>0</v>
      </c>
      <c r="P974" s="19">
        <f>IF(AND($M974,IF($J974&lt;=DATE(身障定額檢核總表!$F$7,身障定額檢核總表!$F$8,1),1,0)),1,0)</f>
        <v>0</v>
      </c>
      <c r="Q974" s="19">
        <f t="shared" si="10"/>
        <v>0</v>
      </c>
      <c r="R974" s="19">
        <f>IF(AND($Q974,OR(IF($G974="3.重度",1,0),IF($G974="4.極重度",1,0)),IF($K974="全時",1,0),IF($L974&gt;=基本工資設定!$B$2,1,0)),1,0)</f>
        <v>0</v>
      </c>
      <c r="S974" s="19">
        <f>IF(AND($Q974,OR(IF($G974="3.重度",1,0),IF($G974="4.極重度",1,0)),IF($K974="全時",1,0),IF(基本工資設定!$B$2&gt;$L974,1,0)),1,0)</f>
        <v>0</v>
      </c>
      <c r="T974" s="19">
        <f>IF(AND($Q974,OR(IF($G974="3.重度",1,0),IF($G974="4.極重度",1,0)),IF($K974="部分工時",1,0),IF($L974&gt;=基本工資設定!$B$2,1,0)),1,0)</f>
        <v>0</v>
      </c>
      <c r="U974" s="19">
        <f>IF(AND($Q974,OR(IF($G974="3.重度",1,0),IF($G974="4.極重度",1,0)),IF($K974="部分工時",1,0),IF(AND(基本工資設定!$B$2&gt;$L974,$L974&gt;=基本工資設定!$B$3),1,0)),1,0)</f>
        <v>0</v>
      </c>
      <c r="V974" s="19">
        <f>IF(AND($Q974,OR(IF($G974="3.重度",1,0),IF($G974="4.極重度",1,0)),IF($K974="部分工時",1,0),IF(基本工資設定!$B$3&gt;$L974,1,0)),1,0)</f>
        <v>0</v>
      </c>
      <c r="W974" s="19">
        <f>IF(AND($Q974,OR(IF($G974="1.輕度",1,0),IF($G974="2.中度",1,0)),IF($K974="全時",1,0),IF($L974&gt;=基本工資設定!$B$2,1,0)),1,0)</f>
        <v>0</v>
      </c>
      <c r="X974" s="19">
        <f>IF(AND($Q974,OR(IF($G974="1.輕度",1,0),IF($G974="2.中度",1,0)),IF($K974="全時",1,0),IF(基本工資設定!$B$2&gt;$L974,1,0)),1,0)</f>
        <v>0</v>
      </c>
      <c r="Y974" s="19">
        <f>IF(AND($Q974,OR(IF($G974="1.輕度",1,0),IF($G974="2.中度",1,0)),IF($K974="部分工時",1,0),IF($L974&gt;=基本工資設定!$B$2,1,0)),1,0)</f>
        <v>0</v>
      </c>
      <c r="Z974" s="19">
        <f>IF(AND($Q974,OR(IF($G974="1.輕度",1,0),IF($G974="2.中度",1,0)),IF($K974="部分工時",1,0),IF(AND(基本工資設定!$B$2&gt;$L974,$L974&gt;=基本工資設定!$B$3),1,0)),1,0)</f>
        <v>0</v>
      </c>
      <c r="AA974" s="19">
        <f>IF(AND($Q974,OR(IF($G974="1.輕度",1,0),IF($G974="2.中度",1,0)),IF($K974="部分工時",1,0),IF(基本工資設定!$B$3&gt;$L974,1,0)),1,0)</f>
        <v>0</v>
      </c>
    </row>
    <row r="975" spans="1:27" ht="14.25">
      <c r="A975" s="19">
        <f t="shared" si="11"/>
        <v>973</v>
      </c>
      <c r="B975" s="8"/>
      <c r="C975" s="8"/>
      <c r="D975" s="9"/>
      <c r="E975" s="8"/>
      <c r="F975" s="8"/>
      <c r="G975" s="8"/>
      <c r="H975" s="9"/>
      <c r="I975" s="9"/>
      <c r="J975" s="9"/>
      <c r="K975" s="8"/>
      <c r="L975" s="10"/>
      <c r="M975" s="19" t="b">
        <f t="shared" si="9"/>
        <v>0</v>
      </c>
      <c r="N975" s="19">
        <f>IF(AND($M975,IF($H975&lt;=DATE(身障定額檢核總表!$F$7,身障定額檢核總表!$F$8,1),1,0)),1,0)</f>
        <v>0</v>
      </c>
      <c r="O975" s="19">
        <f>IF(AND(ISBLANK($I975),$M975),1,IF($E975="1.公保",
IF($I975&gt;DATE(身障定額檢核總表!$F$7,身障定額檢核總表!$F$8,1),1,0),
IF($I975&gt;=DATE(身障定額檢核總表!$F$7,身障定額檢核總表!$F$8,1),1,0)))</f>
        <v>0</v>
      </c>
      <c r="P975" s="19">
        <f>IF(AND($M975,IF($J975&lt;=DATE(身障定額檢核總表!$F$7,身障定額檢核總表!$F$8,1),1,0)),1,0)</f>
        <v>0</v>
      </c>
      <c r="Q975" s="19">
        <f t="shared" si="10"/>
        <v>0</v>
      </c>
      <c r="R975" s="19">
        <f>IF(AND($Q975,OR(IF($G975="3.重度",1,0),IF($G975="4.極重度",1,0)),IF($K975="全時",1,0),IF($L975&gt;=基本工資設定!$B$2,1,0)),1,0)</f>
        <v>0</v>
      </c>
      <c r="S975" s="19">
        <f>IF(AND($Q975,OR(IF($G975="3.重度",1,0),IF($G975="4.極重度",1,0)),IF($K975="全時",1,0),IF(基本工資設定!$B$2&gt;$L975,1,0)),1,0)</f>
        <v>0</v>
      </c>
      <c r="T975" s="19">
        <f>IF(AND($Q975,OR(IF($G975="3.重度",1,0),IF($G975="4.極重度",1,0)),IF($K975="部分工時",1,0),IF($L975&gt;=基本工資設定!$B$2,1,0)),1,0)</f>
        <v>0</v>
      </c>
      <c r="U975" s="19">
        <f>IF(AND($Q975,OR(IF($G975="3.重度",1,0),IF($G975="4.極重度",1,0)),IF($K975="部分工時",1,0),IF(AND(基本工資設定!$B$2&gt;$L975,$L975&gt;=基本工資設定!$B$3),1,0)),1,0)</f>
        <v>0</v>
      </c>
      <c r="V975" s="19">
        <f>IF(AND($Q975,OR(IF($G975="3.重度",1,0),IF($G975="4.極重度",1,0)),IF($K975="部分工時",1,0),IF(基本工資設定!$B$3&gt;$L975,1,0)),1,0)</f>
        <v>0</v>
      </c>
      <c r="W975" s="19">
        <f>IF(AND($Q975,OR(IF($G975="1.輕度",1,0),IF($G975="2.中度",1,0)),IF($K975="全時",1,0),IF($L975&gt;=基本工資設定!$B$2,1,0)),1,0)</f>
        <v>0</v>
      </c>
      <c r="X975" s="19">
        <f>IF(AND($Q975,OR(IF($G975="1.輕度",1,0),IF($G975="2.中度",1,0)),IF($K975="全時",1,0),IF(基本工資設定!$B$2&gt;$L975,1,0)),1,0)</f>
        <v>0</v>
      </c>
      <c r="Y975" s="19">
        <f>IF(AND($Q975,OR(IF($G975="1.輕度",1,0),IF($G975="2.中度",1,0)),IF($K975="部分工時",1,0),IF($L975&gt;=基本工資設定!$B$2,1,0)),1,0)</f>
        <v>0</v>
      </c>
      <c r="Z975" s="19">
        <f>IF(AND($Q975,OR(IF($G975="1.輕度",1,0),IF($G975="2.中度",1,0)),IF($K975="部分工時",1,0),IF(AND(基本工資設定!$B$2&gt;$L975,$L975&gt;=基本工資設定!$B$3),1,0)),1,0)</f>
        <v>0</v>
      </c>
      <c r="AA975" s="19">
        <f>IF(AND($Q975,OR(IF($G975="1.輕度",1,0),IF($G975="2.中度",1,0)),IF($K975="部分工時",1,0),IF(基本工資設定!$B$3&gt;$L975,1,0)),1,0)</f>
        <v>0</v>
      </c>
    </row>
    <row r="976" spans="1:27" ht="14.25">
      <c r="A976" s="19">
        <f t="shared" si="11"/>
        <v>974</v>
      </c>
      <c r="B976" s="8"/>
      <c r="C976" s="8"/>
      <c r="D976" s="9"/>
      <c r="E976" s="8"/>
      <c r="F976" s="8"/>
      <c r="G976" s="8"/>
      <c r="H976" s="9"/>
      <c r="I976" s="9"/>
      <c r="J976" s="9"/>
      <c r="K976" s="8"/>
      <c r="L976" s="10"/>
      <c r="M976" s="19" t="b">
        <f t="shared" si="9"/>
        <v>0</v>
      </c>
      <c r="N976" s="19">
        <f>IF(AND($M976,IF($H976&lt;=DATE(身障定額檢核總表!$F$7,身障定額檢核總表!$F$8,1),1,0)),1,0)</f>
        <v>0</v>
      </c>
      <c r="O976" s="19">
        <f>IF(AND(ISBLANK($I976),$M976),1,IF($E976="1.公保",
IF($I976&gt;DATE(身障定額檢核總表!$F$7,身障定額檢核總表!$F$8,1),1,0),
IF($I976&gt;=DATE(身障定額檢核總表!$F$7,身障定額檢核總表!$F$8,1),1,0)))</f>
        <v>0</v>
      </c>
      <c r="P976" s="19">
        <f>IF(AND($M976,IF($J976&lt;=DATE(身障定額檢核總表!$F$7,身障定額檢核總表!$F$8,1),1,0)),1,0)</f>
        <v>0</v>
      </c>
      <c r="Q976" s="19">
        <f t="shared" si="10"/>
        <v>0</v>
      </c>
      <c r="R976" s="19">
        <f>IF(AND($Q976,OR(IF($G976="3.重度",1,0),IF($G976="4.極重度",1,0)),IF($K976="全時",1,0),IF($L976&gt;=基本工資設定!$B$2,1,0)),1,0)</f>
        <v>0</v>
      </c>
      <c r="S976" s="19">
        <f>IF(AND($Q976,OR(IF($G976="3.重度",1,0),IF($G976="4.極重度",1,0)),IF($K976="全時",1,0),IF(基本工資設定!$B$2&gt;$L976,1,0)),1,0)</f>
        <v>0</v>
      </c>
      <c r="T976" s="19">
        <f>IF(AND($Q976,OR(IF($G976="3.重度",1,0),IF($G976="4.極重度",1,0)),IF($K976="部分工時",1,0),IF($L976&gt;=基本工資設定!$B$2,1,0)),1,0)</f>
        <v>0</v>
      </c>
      <c r="U976" s="19">
        <f>IF(AND($Q976,OR(IF($G976="3.重度",1,0),IF($G976="4.極重度",1,0)),IF($K976="部分工時",1,0),IF(AND(基本工資設定!$B$2&gt;$L976,$L976&gt;=基本工資設定!$B$3),1,0)),1,0)</f>
        <v>0</v>
      </c>
      <c r="V976" s="19">
        <f>IF(AND($Q976,OR(IF($G976="3.重度",1,0),IF($G976="4.極重度",1,0)),IF($K976="部分工時",1,0),IF(基本工資設定!$B$3&gt;$L976,1,0)),1,0)</f>
        <v>0</v>
      </c>
      <c r="W976" s="19">
        <f>IF(AND($Q976,OR(IF($G976="1.輕度",1,0),IF($G976="2.中度",1,0)),IF($K976="全時",1,0),IF($L976&gt;=基本工資設定!$B$2,1,0)),1,0)</f>
        <v>0</v>
      </c>
      <c r="X976" s="19">
        <f>IF(AND($Q976,OR(IF($G976="1.輕度",1,0),IF($G976="2.中度",1,0)),IF($K976="全時",1,0),IF(基本工資設定!$B$2&gt;$L976,1,0)),1,0)</f>
        <v>0</v>
      </c>
      <c r="Y976" s="19">
        <f>IF(AND($Q976,OR(IF($G976="1.輕度",1,0),IF($G976="2.中度",1,0)),IF($K976="部分工時",1,0),IF($L976&gt;=基本工資設定!$B$2,1,0)),1,0)</f>
        <v>0</v>
      </c>
      <c r="Z976" s="19">
        <f>IF(AND($Q976,OR(IF($G976="1.輕度",1,0),IF($G976="2.中度",1,0)),IF($K976="部分工時",1,0),IF(AND(基本工資設定!$B$2&gt;$L976,$L976&gt;=基本工資設定!$B$3),1,0)),1,0)</f>
        <v>0</v>
      </c>
      <c r="AA976" s="19">
        <f>IF(AND($Q976,OR(IF($G976="1.輕度",1,0),IF($G976="2.中度",1,0)),IF($K976="部分工時",1,0),IF(基本工資設定!$B$3&gt;$L976,1,0)),1,0)</f>
        <v>0</v>
      </c>
    </row>
    <row r="977" spans="1:27" ht="14.25">
      <c r="A977" s="19">
        <f t="shared" si="11"/>
        <v>975</v>
      </c>
      <c r="B977" s="8"/>
      <c r="C977" s="8"/>
      <c r="D977" s="9"/>
      <c r="E977" s="8"/>
      <c r="F977" s="8"/>
      <c r="G977" s="8"/>
      <c r="H977" s="9"/>
      <c r="I977" s="9"/>
      <c r="J977" s="9"/>
      <c r="K977" s="8"/>
      <c r="L977" s="10"/>
      <c r="M977" s="19" t="b">
        <f t="shared" si="9"/>
        <v>0</v>
      </c>
      <c r="N977" s="19">
        <f>IF(AND($M977,IF($H977&lt;=DATE(身障定額檢核總表!$F$7,身障定額檢核總表!$F$8,1),1,0)),1,0)</f>
        <v>0</v>
      </c>
      <c r="O977" s="19">
        <f>IF(AND(ISBLANK($I977),$M977),1,IF($E977="1.公保",
IF($I977&gt;DATE(身障定額檢核總表!$F$7,身障定額檢核總表!$F$8,1),1,0),
IF($I977&gt;=DATE(身障定額檢核總表!$F$7,身障定額檢核總表!$F$8,1),1,0)))</f>
        <v>0</v>
      </c>
      <c r="P977" s="19">
        <f>IF(AND($M977,IF($J977&lt;=DATE(身障定額檢核總表!$F$7,身障定額檢核總表!$F$8,1),1,0)),1,0)</f>
        <v>0</v>
      </c>
      <c r="Q977" s="19">
        <f t="shared" si="10"/>
        <v>0</v>
      </c>
      <c r="R977" s="19">
        <f>IF(AND($Q977,OR(IF($G977="3.重度",1,0),IF($G977="4.極重度",1,0)),IF($K977="全時",1,0),IF($L977&gt;=基本工資設定!$B$2,1,0)),1,0)</f>
        <v>0</v>
      </c>
      <c r="S977" s="19">
        <f>IF(AND($Q977,OR(IF($G977="3.重度",1,0),IF($G977="4.極重度",1,0)),IF($K977="全時",1,0),IF(基本工資設定!$B$2&gt;$L977,1,0)),1,0)</f>
        <v>0</v>
      </c>
      <c r="T977" s="19">
        <f>IF(AND($Q977,OR(IF($G977="3.重度",1,0),IF($G977="4.極重度",1,0)),IF($K977="部分工時",1,0),IF($L977&gt;=基本工資設定!$B$2,1,0)),1,0)</f>
        <v>0</v>
      </c>
      <c r="U977" s="19">
        <f>IF(AND($Q977,OR(IF($G977="3.重度",1,0),IF($G977="4.極重度",1,0)),IF($K977="部分工時",1,0),IF(AND(基本工資設定!$B$2&gt;$L977,$L977&gt;=基本工資設定!$B$3),1,0)),1,0)</f>
        <v>0</v>
      </c>
      <c r="V977" s="19">
        <f>IF(AND($Q977,OR(IF($G977="3.重度",1,0),IF($G977="4.極重度",1,0)),IF($K977="部分工時",1,0),IF(基本工資設定!$B$3&gt;$L977,1,0)),1,0)</f>
        <v>0</v>
      </c>
      <c r="W977" s="19">
        <f>IF(AND($Q977,OR(IF($G977="1.輕度",1,0),IF($G977="2.中度",1,0)),IF($K977="全時",1,0),IF($L977&gt;=基本工資設定!$B$2,1,0)),1,0)</f>
        <v>0</v>
      </c>
      <c r="X977" s="19">
        <f>IF(AND($Q977,OR(IF($G977="1.輕度",1,0),IF($G977="2.中度",1,0)),IF($K977="全時",1,0),IF(基本工資設定!$B$2&gt;$L977,1,0)),1,0)</f>
        <v>0</v>
      </c>
      <c r="Y977" s="19">
        <f>IF(AND($Q977,OR(IF($G977="1.輕度",1,0),IF($G977="2.中度",1,0)),IF($K977="部分工時",1,0),IF($L977&gt;=基本工資設定!$B$2,1,0)),1,0)</f>
        <v>0</v>
      </c>
      <c r="Z977" s="19">
        <f>IF(AND($Q977,OR(IF($G977="1.輕度",1,0),IF($G977="2.中度",1,0)),IF($K977="部分工時",1,0),IF(AND(基本工資設定!$B$2&gt;$L977,$L977&gt;=基本工資設定!$B$3),1,0)),1,0)</f>
        <v>0</v>
      </c>
      <c r="AA977" s="19">
        <f>IF(AND($Q977,OR(IF($G977="1.輕度",1,0),IF($G977="2.中度",1,0)),IF($K977="部分工時",1,0),IF(基本工資設定!$B$3&gt;$L977,1,0)),1,0)</f>
        <v>0</v>
      </c>
    </row>
    <row r="978" spans="1:27" ht="14.25">
      <c r="A978" s="19">
        <f t="shared" si="11"/>
        <v>976</v>
      </c>
      <c r="B978" s="8"/>
      <c r="C978" s="8"/>
      <c r="D978" s="9"/>
      <c r="E978" s="8"/>
      <c r="F978" s="8"/>
      <c r="G978" s="8"/>
      <c r="H978" s="9"/>
      <c r="I978" s="9"/>
      <c r="J978" s="9"/>
      <c r="K978" s="8"/>
      <c r="L978" s="10"/>
      <c r="M978" s="19" t="b">
        <f t="shared" si="9"/>
        <v>0</v>
      </c>
      <c r="N978" s="19">
        <f>IF(AND($M978,IF($H978&lt;=DATE(身障定額檢核總表!$F$7,身障定額檢核總表!$F$8,1),1,0)),1,0)</f>
        <v>0</v>
      </c>
      <c r="O978" s="19">
        <f>IF(AND(ISBLANK($I978),$M978),1,IF($E978="1.公保",
IF($I978&gt;DATE(身障定額檢核總表!$F$7,身障定額檢核總表!$F$8,1),1,0),
IF($I978&gt;=DATE(身障定額檢核總表!$F$7,身障定額檢核總表!$F$8,1),1,0)))</f>
        <v>0</v>
      </c>
      <c r="P978" s="19">
        <f>IF(AND($M978,IF($J978&lt;=DATE(身障定額檢核總表!$F$7,身障定額檢核總表!$F$8,1),1,0)),1,0)</f>
        <v>0</v>
      </c>
      <c r="Q978" s="19">
        <f t="shared" si="10"/>
        <v>0</v>
      </c>
      <c r="R978" s="19">
        <f>IF(AND($Q978,OR(IF($G978="3.重度",1,0),IF($G978="4.極重度",1,0)),IF($K978="全時",1,0),IF($L978&gt;=基本工資設定!$B$2,1,0)),1,0)</f>
        <v>0</v>
      </c>
      <c r="S978" s="19">
        <f>IF(AND($Q978,OR(IF($G978="3.重度",1,0),IF($G978="4.極重度",1,0)),IF($K978="全時",1,0),IF(基本工資設定!$B$2&gt;$L978,1,0)),1,0)</f>
        <v>0</v>
      </c>
      <c r="T978" s="19">
        <f>IF(AND($Q978,OR(IF($G978="3.重度",1,0),IF($G978="4.極重度",1,0)),IF($K978="部分工時",1,0),IF($L978&gt;=基本工資設定!$B$2,1,0)),1,0)</f>
        <v>0</v>
      </c>
      <c r="U978" s="19">
        <f>IF(AND($Q978,OR(IF($G978="3.重度",1,0),IF($G978="4.極重度",1,0)),IF($K978="部分工時",1,0),IF(AND(基本工資設定!$B$2&gt;$L978,$L978&gt;=基本工資設定!$B$3),1,0)),1,0)</f>
        <v>0</v>
      </c>
      <c r="V978" s="19">
        <f>IF(AND($Q978,OR(IF($G978="3.重度",1,0),IF($G978="4.極重度",1,0)),IF($K978="部分工時",1,0),IF(基本工資設定!$B$3&gt;$L978,1,0)),1,0)</f>
        <v>0</v>
      </c>
      <c r="W978" s="19">
        <f>IF(AND($Q978,OR(IF($G978="1.輕度",1,0),IF($G978="2.中度",1,0)),IF($K978="全時",1,0),IF($L978&gt;=基本工資設定!$B$2,1,0)),1,0)</f>
        <v>0</v>
      </c>
      <c r="X978" s="19">
        <f>IF(AND($Q978,OR(IF($G978="1.輕度",1,0),IF($G978="2.中度",1,0)),IF($K978="全時",1,0),IF(基本工資設定!$B$2&gt;$L978,1,0)),1,0)</f>
        <v>0</v>
      </c>
      <c r="Y978" s="19">
        <f>IF(AND($Q978,OR(IF($G978="1.輕度",1,0),IF($G978="2.中度",1,0)),IF($K978="部分工時",1,0),IF($L978&gt;=基本工資設定!$B$2,1,0)),1,0)</f>
        <v>0</v>
      </c>
      <c r="Z978" s="19">
        <f>IF(AND($Q978,OR(IF($G978="1.輕度",1,0),IF($G978="2.中度",1,0)),IF($K978="部分工時",1,0),IF(AND(基本工資設定!$B$2&gt;$L978,$L978&gt;=基本工資設定!$B$3),1,0)),1,0)</f>
        <v>0</v>
      </c>
      <c r="AA978" s="19">
        <f>IF(AND($Q978,OR(IF($G978="1.輕度",1,0),IF($G978="2.中度",1,0)),IF($K978="部分工時",1,0),IF(基本工資設定!$B$3&gt;$L978,1,0)),1,0)</f>
        <v>0</v>
      </c>
    </row>
    <row r="979" spans="1:27" ht="14.25">
      <c r="A979" s="19">
        <f t="shared" si="11"/>
        <v>977</v>
      </c>
      <c r="B979" s="8"/>
      <c r="C979" s="8"/>
      <c r="D979" s="9"/>
      <c r="E979" s="8"/>
      <c r="F979" s="8"/>
      <c r="G979" s="8"/>
      <c r="H979" s="9"/>
      <c r="I979" s="9"/>
      <c r="J979" s="9"/>
      <c r="K979" s="8"/>
      <c r="L979" s="10"/>
      <c r="M979" s="19" t="b">
        <f t="shared" si="9"/>
        <v>0</v>
      </c>
      <c r="N979" s="19">
        <f>IF(AND($M979,IF($H979&lt;=DATE(身障定額檢核總表!$F$7,身障定額檢核總表!$F$8,1),1,0)),1,0)</f>
        <v>0</v>
      </c>
      <c r="O979" s="19">
        <f>IF(AND(ISBLANK($I979),$M979),1,IF($E979="1.公保",
IF($I979&gt;DATE(身障定額檢核總表!$F$7,身障定額檢核總表!$F$8,1),1,0),
IF($I979&gt;=DATE(身障定額檢核總表!$F$7,身障定額檢核總表!$F$8,1),1,0)))</f>
        <v>0</v>
      </c>
      <c r="P979" s="19">
        <f>IF(AND($M979,IF($J979&lt;=DATE(身障定額檢核總表!$F$7,身障定額檢核總表!$F$8,1),1,0)),1,0)</f>
        <v>0</v>
      </c>
      <c r="Q979" s="19">
        <f t="shared" si="10"/>
        <v>0</v>
      </c>
      <c r="R979" s="19">
        <f>IF(AND($Q979,OR(IF($G979="3.重度",1,0),IF($G979="4.極重度",1,0)),IF($K979="全時",1,0),IF($L979&gt;=基本工資設定!$B$2,1,0)),1,0)</f>
        <v>0</v>
      </c>
      <c r="S979" s="19">
        <f>IF(AND($Q979,OR(IF($G979="3.重度",1,0),IF($G979="4.極重度",1,0)),IF($K979="全時",1,0),IF(基本工資設定!$B$2&gt;$L979,1,0)),1,0)</f>
        <v>0</v>
      </c>
      <c r="T979" s="19">
        <f>IF(AND($Q979,OR(IF($G979="3.重度",1,0),IF($G979="4.極重度",1,0)),IF($K979="部分工時",1,0),IF($L979&gt;=基本工資設定!$B$2,1,0)),1,0)</f>
        <v>0</v>
      </c>
      <c r="U979" s="19">
        <f>IF(AND($Q979,OR(IF($G979="3.重度",1,0),IF($G979="4.極重度",1,0)),IF($K979="部分工時",1,0),IF(AND(基本工資設定!$B$2&gt;$L979,$L979&gt;=基本工資設定!$B$3),1,0)),1,0)</f>
        <v>0</v>
      </c>
      <c r="V979" s="19">
        <f>IF(AND($Q979,OR(IF($G979="3.重度",1,0),IF($G979="4.極重度",1,0)),IF($K979="部分工時",1,0),IF(基本工資設定!$B$3&gt;$L979,1,0)),1,0)</f>
        <v>0</v>
      </c>
      <c r="W979" s="19">
        <f>IF(AND($Q979,OR(IF($G979="1.輕度",1,0),IF($G979="2.中度",1,0)),IF($K979="全時",1,0),IF($L979&gt;=基本工資設定!$B$2,1,0)),1,0)</f>
        <v>0</v>
      </c>
      <c r="X979" s="19">
        <f>IF(AND($Q979,OR(IF($G979="1.輕度",1,0),IF($G979="2.中度",1,0)),IF($K979="全時",1,0),IF(基本工資設定!$B$2&gt;$L979,1,0)),1,0)</f>
        <v>0</v>
      </c>
      <c r="Y979" s="19">
        <f>IF(AND($Q979,OR(IF($G979="1.輕度",1,0),IF($G979="2.中度",1,0)),IF($K979="部分工時",1,0),IF($L979&gt;=基本工資設定!$B$2,1,0)),1,0)</f>
        <v>0</v>
      </c>
      <c r="Z979" s="19">
        <f>IF(AND($Q979,OR(IF($G979="1.輕度",1,0),IF($G979="2.中度",1,0)),IF($K979="部分工時",1,0),IF(AND(基本工資設定!$B$2&gt;$L979,$L979&gt;=基本工資設定!$B$3),1,0)),1,0)</f>
        <v>0</v>
      </c>
      <c r="AA979" s="19">
        <f>IF(AND($Q979,OR(IF($G979="1.輕度",1,0),IF($G979="2.中度",1,0)),IF($K979="部分工時",1,0),IF(基本工資設定!$B$3&gt;$L979,1,0)),1,0)</f>
        <v>0</v>
      </c>
    </row>
    <row r="980" spans="1:27" ht="14.25">
      <c r="A980" s="19">
        <f t="shared" si="11"/>
        <v>978</v>
      </c>
      <c r="B980" s="8"/>
      <c r="C980" s="8"/>
      <c r="D980" s="9"/>
      <c r="E980" s="8"/>
      <c r="F980" s="8"/>
      <c r="G980" s="8"/>
      <c r="H980" s="9"/>
      <c r="I980" s="9"/>
      <c r="J980" s="9"/>
      <c r="K980" s="8"/>
      <c r="L980" s="10"/>
      <c r="M980" s="19" t="b">
        <f t="shared" si="9"/>
        <v>0</v>
      </c>
      <c r="N980" s="19">
        <f>IF(AND($M980,IF($H980&lt;=DATE(身障定額檢核總表!$F$7,身障定額檢核總表!$F$8,1),1,0)),1,0)</f>
        <v>0</v>
      </c>
      <c r="O980" s="19">
        <f>IF(AND(ISBLANK($I980),$M980),1,IF($E980="1.公保",
IF($I980&gt;DATE(身障定額檢核總表!$F$7,身障定額檢核總表!$F$8,1),1,0),
IF($I980&gt;=DATE(身障定額檢核總表!$F$7,身障定額檢核總表!$F$8,1),1,0)))</f>
        <v>0</v>
      </c>
      <c r="P980" s="19">
        <f>IF(AND($M980,IF($J980&lt;=DATE(身障定額檢核總表!$F$7,身障定額檢核總表!$F$8,1),1,0)),1,0)</f>
        <v>0</v>
      </c>
      <c r="Q980" s="19">
        <f t="shared" si="10"/>
        <v>0</v>
      </c>
      <c r="R980" s="19">
        <f>IF(AND($Q980,OR(IF($G980="3.重度",1,0),IF($G980="4.極重度",1,0)),IF($K980="全時",1,0),IF($L980&gt;=基本工資設定!$B$2,1,0)),1,0)</f>
        <v>0</v>
      </c>
      <c r="S980" s="19">
        <f>IF(AND($Q980,OR(IF($G980="3.重度",1,0),IF($G980="4.極重度",1,0)),IF($K980="全時",1,0),IF(基本工資設定!$B$2&gt;$L980,1,0)),1,0)</f>
        <v>0</v>
      </c>
      <c r="T980" s="19">
        <f>IF(AND($Q980,OR(IF($G980="3.重度",1,0),IF($G980="4.極重度",1,0)),IF($K980="部分工時",1,0),IF($L980&gt;=基本工資設定!$B$2,1,0)),1,0)</f>
        <v>0</v>
      </c>
      <c r="U980" s="19">
        <f>IF(AND($Q980,OR(IF($G980="3.重度",1,0),IF($G980="4.極重度",1,0)),IF($K980="部分工時",1,0),IF(AND(基本工資設定!$B$2&gt;$L980,$L980&gt;=基本工資設定!$B$3),1,0)),1,0)</f>
        <v>0</v>
      </c>
      <c r="V980" s="19">
        <f>IF(AND($Q980,OR(IF($G980="3.重度",1,0),IF($G980="4.極重度",1,0)),IF($K980="部分工時",1,0),IF(基本工資設定!$B$3&gt;$L980,1,0)),1,0)</f>
        <v>0</v>
      </c>
      <c r="W980" s="19">
        <f>IF(AND($Q980,OR(IF($G980="1.輕度",1,0),IF($G980="2.中度",1,0)),IF($K980="全時",1,0),IF($L980&gt;=基本工資設定!$B$2,1,0)),1,0)</f>
        <v>0</v>
      </c>
      <c r="X980" s="19">
        <f>IF(AND($Q980,OR(IF($G980="1.輕度",1,0),IF($G980="2.中度",1,0)),IF($K980="全時",1,0),IF(基本工資設定!$B$2&gt;$L980,1,0)),1,0)</f>
        <v>0</v>
      </c>
      <c r="Y980" s="19">
        <f>IF(AND($Q980,OR(IF($G980="1.輕度",1,0),IF($G980="2.中度",1,0)),IF($K980="部分工時",1,0),IF($L980&gt;=基本工資設定!$B$2,1,0)),1,0)</f>
        <v>0</v>
      </c>
      <c r="Z980" s="19">
        <f>IF(AND($Q980,OR(IF($G980="1.輕度",1,0),IF($G980="2.中度",1,0)),IF($K980="部分工時",1,0),IF(AND(基本工資設定!$B$2&gt;$L980,$L980&gt;=基本工資設定!$B$3),1,0)),1,0)</f>
        <v>0</v>
      </c>
      <c r="AA980" s="19">
        <f>IF(AND($Q980,OR(IF($G980="1.輕度",1,0),IF($G980="2.中度",1,0)),IF($K980="部分工時",1,0),IF(基本工資設定!$B$3&gt;$L980,1,0)),1,0)</f>
        <v>0</v>
      </c>
    </row>
  </sheetData>
  <sheetProtection algorithmName="SHA-512" hashValue="GiHucs5uDIGO+/UPZiHnHMNb+LPLPTHwabmofKFHXNWPVwFH8Bc/4ZrZC28MrogesHueLCLW+5D+fcd9ApSgQQ==" saltValue="KSUJ5Cj3Cyz6bNy6ueIpVQ==" spinCount="100000" sheet="1" objects="1" scenarios="1"/>
  <mergeCells count="1">
    <mergeCell ref="A1:L1"/>
  </mergeCells>
  <phoneticPr fontId="15" type="noConversion"/>
  <conditionalFormatting sqref="N3:AA980">
    <cfRule type="cellIs" dxfId="0" priority="1" operator="equal">
      <formula>1</formula>
    </cfRule>
  </conditionalFormatting>
  <dataValidations count="6">
    <dataValidation type="list" allowBlank="1" showInputMessage="1" showErrorMessage="1" prompt="按一下並輸入項目清單中的值 項目清單" sqref="F3:F980" xr:uid="{00000000-0002-0000-0100-000000000000}">
      <formula1>"1.視覺障礙者,2.聽覺機能障礙者,3.平衡機能障礙者,4.聲音機能或語言機能障礙者,5.肢體障礙者,6.智能障礙者,7.重要器官失去功能者,8.顏面損傷者,9.植物人,10.失智症者,11.自閉症者,12.慢性精神病患者,13.多重障礙者,14.頑性 (難治型) 癲癇症者,15.罕見疾病,16.其它,17.新制第一類,18.新制第二類,19.新制第三類,20.新制第四類,21.新制第五類,22.新制第六類,23.新制第七類,24.新制第八類"</formula1>
    </dataValidation>
    <dataValidation type="decimal" operator="greaterThanOrEqual" allowBlank="1" showDropDown="1" showInputMessage="1" showErrorMessage="1" prompt="輸入數字 大於或等於 1" sqref="L3:L980" xr:uid="{00000000-0002-0000-0100-000001000000}">
      <formula1>1</formula1>
    </dataValidation>
    <dataValidation type="custom" allowBlank="1" showDropDown="1" showInputMessage="1" showErrorMessage="1" prompt="日期格式:YYYY/MM/DD   (如:2022/08/01)" sqref="D3:D980 H3:J980" xr:uid="{00000000-0002-0000-0100-000002000000}">
      <formula1>OR(NOT(ISERROR(DATEVALUE(D3))), AND(ISNUMBER(D3), LEFT(CELL("format", D3))="D"))</formula1>
    </dataValidation>
    <dataValidation type="list" allowBlank="1" showInputMessage="1" showErrorMessage="1" prompt="按一下並輸入項目清單中的值 項目清單" sqref="E3:E980" xr:uid="{00000000-0002-0000-0100-000003000000}">
      <formula1>"1.公保,2.勞保"</formula1>
    </dataValidation>
    <dataValidation type="list" allowBlank="1" showInputMessage="1" showErrorMessage="1" prompt="按一下並輸入項目清單中的值 項目清單" sqref="G3:G980" xr:uid="{00000000-0002-0000-0100-000004000000}">
      <formula1>"1.輕度,2.中度,3.重度,4.極重度"</formula1>
    </dataValidation>
    <dataValidation type="list" allowBlank="1" showInputMessage="1" showErrorMessage="1" prompt="按一下並輸入項目清單中的值 項目清單" sqref="K3:K980" xr:uid="{00000000-0002-0000-0100-000005000000}">
      <formula1>"全時,部分工時"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0"/>
  <sheetViews>
    <sheetView workbookViewId="0">
      <selection activeCell="A2" sqref="A2"/>
    </sheetView>
  </sheetViews>
  <sheetFormatPr defaultColWidth="12.5703125" defaultRowHeight="15.75" customHeight="1"/>
  <cols>
    <col min="1" max="1" width="16.28515625" style="1" customWidth="1"/>
    <col min="2" max="2" width="30.5703125" style="1" customWidth="1"/>
    <col min="3" max="16384" width="12.5703125" style="1"/>
  </cols>
  <sheetData>
    <row r="1" spans="1:2">
      <c r="A1" s="22" t="s">
        <v>53</v>
      </c>
      <c r="B1" s="23" t="s">
        <v>54</v>
      </c>
    </row>
    <row r="2" spans="1:2">
      <c r="A2" s="23" t="s">
        <v>28</v>
      </c>
      <c r="B2" s="20">
        <v>29500</v>
      </c>
    </row>
    <row r="3" spans="1:2">
      <c r="A3" s="23" t="s">
        <v>55</v>
      </c>
      <c r="B3" s="20">
        <v>14750</v>
      </c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B15" s="21"/>
    </row>
    <row r="16" spans="1:2">
      <c r="B16" s="21"/>
    </row>
    <row r="17" spans="2:2">
      <c r="B17" s="21"/>
    </row>
    <row r="18" spans="2:2">
      <c r="B18" s="21"/>
    </row>
    <row r="19" spans="2:2">
      <c r="B19" s="21"/>
    </row>
    <row r="20" spans="2:2">
      <c r="B20" s="21"/>
    </row>
    <row r="21" spans="2:2">
      <c r="B21" s="21"/>
    </row>
    <row r="22" spans="2:2">
      <c r="B22" s="21"/>
    </row>
    <row r="23" spans="2:2">
      <c r="B23" s="21"/>
    </row>
    <row r="24" spans="2:2">
      <c r="B24" s="21"/>
    </row>
    <row r="25" spans="2:2">
      <c r="B25" s="21"/>
    </row>
    <row r="26" spans="2:2">
      <c r="B26" s="21"/>
    </row>
    <row r="27" spans="2:2">
      <c r="B27" s="21"/>
    </row>
    <row r="28" spans="2:2">
      <c r="B28" s="21"/>
    </row>
    <row r="29" spans="2:2">
      <c r="B29" s="21"/>
    </row>
    <row r="30" spans="2:2">
      <c r="B30" s="21"/>
    </row>
    <row r="31" spans="2:2">
      <c r="B31" s="21"/>
    </row>
    <row r="32" spans="2:2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  <row r="38" spans="2:2">
      <c r="B38" s="21"/>
    </row>
    <row r="39" spans="2:2">
      <c r="B39" s="21"/>
    </row>
    <row r="40" spans="2:2">
      <c r="B40" s="21"/>
    </row>
    <row r="41" spans="2:2">
      <c r="B41" s="21"/>
    </row>
    <row r="42" spans="2:2">
      <c r="B42" s="21"/>
    </row>
    <row r="43" spans="2:2">
      <c r="B43" s="21"/>
    </row>
    <row r="44" spans="2:2">
      <c r="B44" s="21"/>
    </row>
    <row r="45" spans="2:2">
      <c r="B45" s="21"/>
    </row>
    <row r="46" spans="2:2">
      <c r="B46" s="21"/>
    </row>
    <row r="47" spans="2:2">
      <c r="B47" s="21"/>
    </row>
    <row r="48" spans="2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  <row r="62" spans="2:2">
      <c r="B62" s="21"/>
    </row>
    <row r="63" spans="2:2">
      <c r="B63" s="21"/>
    </row>
    <row r="64" spans="2:2">
      <c r="B64" s="21"/>
    </row>
    <row r="65" spans="2:2">
      <c r="B65" s="21"/>
    </row>
    <row r="66" spans="2:2">
      <c r="B66" s="21"/>
    </row>
    <row r="67" spans="2:2">
      <c r="B67" s="21"/>
    </row>
    <row r="68" spans="2:2">
      <c r="B68" s="21"/>
    </row>
    <row r="69" spans="2:2">
      <c r="B69" s="21"/>
    </row>
    <row r="70" spans="2:2">
      <c r="B70" s="21"/>
    </row>
    <row r="71" spans="2:2">
      <c r="B71" s="21"/>
    </row>
    <row r="72" spans="2:2">
      <c r="B72" s="21"/>
    </row>
    <row r="73" spans="2:2">
      <c r="B73" s="21"/>
    </row>
    <row r="74" spans="2:2">
      <c r="B74" s="21"/>
    </row>
    <row r="75" spans="2:2">
      <c r="B75" s="21"/>
    </row>
    <row r="76" spans="2:2">
      <c r="B76" s="21"/>
    </row>
    <row r="77" spans="2:2">
      <c r="B77" s="21"/>
    </row>
    <row r="78" spans="2:2">
      <c r="B78" s="21"/>
    </row>
    <row r="79" spans="2:2">
      <c r="B79" s="21"/>
    </row>
    <row r="80" spans="2:2">
      <c r="B80" s="21"/>
    </row>
    <row r="81" spans="2:2">
      <c r="B81" s="21"/>
    </row>
    <row r="82" spans="2:2">
      <c r="B82" s="21"/>
    </row>
    <row r="83" spans="2:2">
      <c r="B83" s="21"/>
    </row>
    <row r="84" spans="2:2">
      <c r="B84" s="21"/>
    </row>
    <row r="85" spans="2:2">
      <c r="B85" s="21"/>
    </row>
    <row r="86" spans="2:2">
      <c r="B86" s="21"/>
    </row>
    <row r="87" spans="2:2">
      <c r="B87" s="21"/>
    </row>
    <row r="88" spans="2:2">
      <c r="B88" s="21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/>
    </row>
    <row r="104" spans="2:2">
      <c r="B104" s="21"/>
    </row>
    <row r="105" spans="2:2">
      <c r="B105" s="21"/>
    </row>
    <row r="106" spans="2:2">
      <c r="B106" s="21"/>
    </row>
    <row r="107" spans="2:2">
      <c r="B107" s="21"/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  <row r="119" spans="2:2">
      <c r="B119" s="21"/>
    </row>
    <row r="120" spans="2:2">
      <c r="B120" s="21"/>
    </row>
    <row r="121" spans="2:2">
      <c r="B121" s="21"/>
    </row>
    <row r="122" spans="2:2">
      <c r="B122" s="21"/>
    </row>
    <row r="123" spans="2:2">
      <c r="B123" s="21"/>
    </row>
    <row r="124" spans="2:2">
      <c r="B124" s="21"/>
    </row>
    <row r="125" spans="2:2">
      <c r="B125" s="21"/>
    </row>
    <row r="126" spans="2:2">
      <c r="B126" s="21"/>
    </row>
    <row r="127" spans="2:2">
      <c r="B127" s="21"/>
    </row>
    <row r="128" spans="2:2">
      <c r="B128" s="21"/>
    </row>
    <row r="129" spans="2:2">
      <c r="B129" s="21"/>
    </row>
    <row r="130" spans="2:2">
      <c r="B130" s="21"/>
    </row>
    <row r="131" spans="2:2">
      <c r="B131" s="21"/>
    </row>
    <row r="132" spans="2:2">
      <c r="B132" s="21"/>
    </row>
    <row r="133" spans="2:2">
      <c r="B133" s="21"/>
    </row>
    <row r="134" spans="2:2">
      <c r="B134" s="21"/>
    </row>
    <row r="135" spans="2:2">
      <c r="B135" s="21"/>
    </row>
    <row r="136" spans="2:2">
      <c r="B136" s="21"/>
    </row>
    <row r="137" spans="2:2">
      <c r="B137" s="21"/>
    </row>
    <row r="138" spans="2:2">
      <c r="B138" s="21"/>
    </row>
    <row r="139" spans="2:2">
      <c r="B139" s="21"/>
    </row>
    <row r="140" spans="2:2">
      <c r="B140" s="21"/>
    </row>
    <row r="141" spans="2:2">
      <c r="B141" s="21"/>
    </row>
    <row r="142" spans="2:2">
      <c r="B142" s="21"/>
    </row>
    <row r="143" spans="2:2">
      <c r="B143" s="21"/>
    </row>
    <row r="144" spans="2:2">
      <c r="B144" s="21"/>
    </row>
    <row r="145" spans="2:2">
      <c r="B145" s="21"/>
    </row>
    <row r="146" spans="2:2">
      <c r="B146" s="21"/>
    </row>
    <row r="147" spans="2:2">
      <c r="B147" s="21"/>
    </row>
    <row r="148" spans="2:2">
      <c r="B148" s="21"/>
    </row>
    <row r="149" spans="2:2">
      <c r="B149" s="21"/>
    </row>
    <row r="150" spans="2:2">
      <c r="B150" s="21"/>
    </row>
    <row r="151" spans="2:2">
      <c r="B151" s="21"/>
    </row>
    <row r="152" spans="2:2">
      <c r="B152" s="21"/>
    </row>
    <row r="153" spans="2:2">
      <c r="B153" s="21"/>
    </row>
    <row r="154" spans="2:2">
      <c r="B154" s="21"/>
    </row>
    <row r="155" spans="2:2">
      <c r="B155" s="21"/>
    </row>
    <row r="156" spans="2:2">
      <c r="B156" s="21"/>
    </row>
    <row r="157" spans="2:2">
      <c r="B157" s="21"/>
    </row>
    <row r="158" spans="2:2">
      <c r="B158" s="21"/>
    </row>
    <row r="159" spans="2:2">
      <c r="B159" s="21"/>
    </row>
    <row r="160" spans="2:2">
      <c r="B160" s="21"/>
    </row>
    <row r="161" spans="2:2">
      <c r="B161" s="21"/>
    </row>
    <row r="162" spans="2:2">
      <c r="B162" s="21"/>
    </row>
    <row r="163" spans="2:2">
      <c r="B163" s="21"/>
    </row>
    <row r="164" spans="2:2">
      <c r="B164" s="21"/>
    </row>
    <row r="165" spans="2:2">
      <c r="B165" s="21"/>
    </row>
    <row r="166" spans="2:2">
      <c r="B166" s="21"/>
    </row>
    <row r="167" spans="2:2">
      <c r="B167" s="21"/>
    </row>
    <row r="168" spans="2:2">
      <c r="B168" s="21"/>
    </row>
    <row r="169" spans="2:2">
      <c r="B169" s="21"/>
    </row>
    <row r="170" spans="2:2">
      <c r="B170" s="21"/>
    </row>
    <row r="171" spans="2:2">
      <c r="B171" s="21"/>
    </row>
    <row r="172" spans="2:2">
      <c r="B172" s="21"/>
    </row>
    <row r="173" spans="2:2">
      <c r="B173" s="21"/>
    </row>
    <row r="174" spans="2:2">
      <c r="B174" s="21"/>
    </row>
    <row r="175" spans="2:2">
      <c r="B175" s="21"/>
    </row>
    <row r="176" spans="2:2">
      <c r="B176" s="21"/>
    </row>
    <row r="177" spans="2:2">
      <c r="B177" s="21"/>
    </row>
    <row r="178" spans="2:2">
      <c r="B178" s="21"/>
    </row>
    <row r="179" spans="2:2">
      <c r="B179" s="21"/>
    </row>
    <row r="180" spans="2:2">
      <c r="B180" s="21"/>
    </row>
    <row r="181" spans="2:2">
      <c r="B181" s="21"/>
    </row>
    <row r="182" spans="2:2">
      <c r="B182" s="21"/>
    </row>
    <row r="183" spans="2:2">
      <c r="B183" s="21"/>
    </row>
    <row r="184" spans="2:2">
      <c r="B184" s="21"/>
    </row>
    <row r="185" spans="2:2">
      <c r="B185" s="21"/>
    </row>
    <row r="186" spans="2:2">
      <c r="B186" s="21"/>
    </row>
    <row r="187" spans="2:2">
      <c r="B187" s="21"/>
    </row>
    <row r="188" spans="2:2">
      <c r="B188" s="21"/>
    </row>
    <row r="189" spans="2:2">
      <c r="B189" s="21"/>
    </row>
    <row r="190" spans="2:2">
      <c r="B190" s="21"/>
    </row>
    <row r="191" spans="2:2">
      <c r="B191" s="21"/>
    </row>
    <row r="192" spans="2:2">
      <c r="B192" s="21"/>
    </row>
    <row r="193" spans="2:2">
      <c r="B193" s="21"/>
    </row>
    <row r="194" spans="2:2">
      <c r="B194" s="21"/>
    </row>
    <row r="195" spans="2:2">
      <c r="B195" s="21"/>
    </row>
    <row r="196" spans="2:2">
      <c r="B196" s="21"/>
    </row>
    <row r="197" spans="2:2">
      <c r="B197" s="21"/>
    </row>
    <row r="198" spans="2:2">
      <c r="B198" s="21"/>
    </row>
    <row r="199" spans="2:2">
      <c r="B199" s="21"/>
    </row>
    <row r="200" spans="2:2">
      <c r="B200" s="21"/>
    </row>
    <row r="201" spans="2:2">
      <c r="B201" s="21"/>
    </row>
    <row r="202" spans="2:2">
      <c r="B202" s="21"/>
    </row>
    <row r="203" spans="2:2">
      <c r="B203" s="21"/>
    </row>
    <row r="204" spans="2:2">
      <c r="B204" s="21"/>
    </row>
    <row r="205" spans="2:2">
      <c r="B205" s="21"/>
    </row>
    <row r="206" spans="2:2">
      <c r="B206" s="21"/>
    </row>
    <row r="207" spans="2:2">
      <c r="B207" s="21"/>
    </row>
    <row r="208" spans="2:2">
      <c r="B208" s="21"/>
    </row>
    <row r="209" spans="2:2">
      <c r="B209" s="21"/>
    </row>
    <row r="210" spans="2:2">
      <c r="B210" s="21"/>
    </row>
    <row r="211" spans="2:2">
      <c r="B211" s="21"/>
    </row>
    <row r="212" spans="2:2">
      <c r="B212" s="21"/>
    </row>
    <row r="213" spans="2:2">
      <c r="B213" s="21"/>
    </row>
    <row r="214" spans="2:2">
      <c r="B214" s="21"/>
    </row>
    <row r="215" spans="2:2">
      <c r="B215" s="21"/>
    </row>
    <row r="216" spans="2:2">
      <c r="B216" s="21"/>
    </row>
    <row r="217" spans="2:2">
      <c r="B217" s="21"/>
    </row>
    <row r="218" spans="2:2">
      <c r="B218" s="21"/>
    </row>
    <row r="219" spans="2:2">
      <c r="B219" s="21"/>
    </row>
    <row r="220" spans="2:2">
      <c r="B220" s="21"/>
    </row>
    <row r="221" spans="2:2">
      <c r="B221" s="21"/>
    </row>
    <row r="222" spans="2:2">
      <c r="B222" s="21"/>
    </row>
    <row r="223" spans="2:2">
      <c r="B223" s="21"/>
    </row>
    <row r="224" spans="2:2">
      <c r="B224" s="21"/>
    </row>
    <row r="225" spans="2:2">
      <c r="B225" s="21"/>
    </row>
    <row r="226" spans="2:2">
      <c r="B226" s="21"/>
    </row>
    <row r="227" spans="2:2">
      <c r="B227" s="21"/>
    </row>
    <row r="228" spans="2:2">
      <c r="B228" s="21"/>
    </row>
    <row r="229" spans="2:2">
      <c r="B229" s="21"/>
    </row>
    <row r="230" spans="2:2">
      <c r="B230" s="21"/>
    </row>
    <row r="231" spans="2:2">
      <c r="B231" s="21"/>
    </row>
    <row r="232" spans="2:2">
      <c r="B232" s="21"/>
    </row>
    <row r="233" spans="2:2">
      <c r="B233" s="21"/>
    </row>
    <row r="234" spans="2:2">
      <c r="B234" s="21"/>
    </row>
    <row r="235" spans="2:2">
      <c r="B235" s="21"/>
    </row>
    <row r="236" spans="2:2">
      <c r="B236" s="21"/>
    </row>
    <row r="237" spans="2:2">
      <c r="B237" s="21"/>
    </row>
    <row r="238" spans="2:2">
      <c r="B238" s="21"/>
    </row>
    <row r="239" spans="2:2">
      <c r="B239" s="21"/>
    </row>
    <row r="240" spans="2:2">
      <c r="B240" s="21"/>
    </row>
    <row r="241" spans="2:2">
      <c r="B241" s="21"/>
    </row>
    <row r="242" spans="2:2">
      <c r="B242" s="21"/>
    </row>
    <row r="243" spans="2:2">
      <c r="B243" s="21"/>
    </row>
    <row r="244" spans="2:2">
      <c r="B244" s="21"/>
    </row>
    <row r="245" spans="2:2">
      <c r="B245" s="21"/>
    </row>
    <row r="246" spans="2:2">
      <c r="B246" s="21"/>
    </row>
    <row r="247" spans="2:2">
      <c r="B247" s="21"/>
    </row>
    <row r="248" spans="2:2">
      <c r="B248" s="21"/>
    </row>
    <row r="249" spans="2:2">
      <c r="B249" s="21"/>
    </row>
    <row r="250" spans="2:2">
      <c r="B250" s="21"/>
    </row>
    <row r="251" spans="2:2">
      <c r="B251" s="21"/>
    </row>
    <row r="252" spans="2:2">
      <c r="B252" s="21"/>
    </row>
    <row r="253" spans="2:2">
      <c r="B253" s="21"/>
    </row>
    <row r="254" spans="2:2">
      <c r="B254" s="21"/>
    </row>
    <row r="255" spans="2:2">
      <c r="B255" s="21"/>
    </row>
    <row r="256" spans="2:2">
      <c r="B256" s="21"/>
    </row>
    <row r="257" spans="2:2">
      <c r="B257" s="21"/>
    </row>
    <row r="258" spans="2:2">
      <c r="B258" s="21"/>
    </row>
    <row r="259" spans="2:2">
      <c r="B259" s="21"/>
    </row>
    <row r="260" spans="2:2">
      <c r="B260" s="21"/>
    </row>
    <row r="261" spans="2:2">
      <c r="B261" s="21"/>
    </row>
    <row r="262" spans="2:2">
      <c r="B262" s="21"/>
    </row>
    <row r="263" spans="2:2">
      <c r="B263" s="21"/>
    </row>
    <row r="264" spans="2:2">
      <c r="B264" s="21"/>
    </row>
    <row r="265" spans="2:2">
      <c r="B265" s="21"/>
    </row>
    <row r="266" spans="2:2">
      <c r="B266" s="21"/>
    </row>
    <row r="267" spans="2:2">
      <c r="B267" s="21"/>
    </row>
    <row r="268" spans="2:2">
      <c r="B268" s="21"/>
    </row>
    <row r="269" spans="2:2">
      <c r="B269" s="21"/>
    </row>
    <row r="270" spans="2:2">
      <c r="B270" s="21"/>
    </row>
    <row r="271" spans="2:2">
      <c r="B271" s="21"/>
    </row>
    <row r="272" spans="2:2">
      <c r="B272" s="21"/>
    </row>
    <row r="273" spans="2:2">
      <c r="B273" s="21"/>
    </row>
    <row r="274" spans="2:2">
      <c r="B274" s="21"/>
    </row>
    <row r="275" spans="2:2">
      <c r="B275" s="21"/>
    </row>
    <row r="276" spans="2:2">
      <c r="B276" s="21"/>
    </row>
    <row r="277" spans="2:2">
      <c r="B277" s="21"/>
    </row>
    <row r="278" spans="2:2">
      <c r="B278" s="21"/>
    </row>
    <row r="279" spans="2:2">
      <c r="B279" s="21"/>
    </row>
    <row r="280" spans="2:2">
      <c r="B280" s="21"/>
    </row>
    <row r="281" spans="2:2">
      <c r="B281" s="21"/>
    </row>
    <row r="282" spans="2:2">
      <c r="B282" s="21"/>
    </row>
    <row r="283" spans="2:2">
      <c r="B283" s="21"/>
    </row>
    <row r="284" spans="2:2">
      <c r="B284" s="21"/>
    </row>
    <row r="285" spans="2:2">
      <c r="B285" s="21"/>
    </row>
    <row r="286" spans="2:2">
      <c r="B286" s="21"/>
    </row>
    <row r="287" spans="2:2">
      <c r="B287" s="21"/>
    </row>
    <row r="288" spans="2:2">
      <c r="B288" s="21"/>
    </row>
    <row r="289" spans="2:2">
      <c r="B289" s="21"/>
    </row>
    <row r="290" spans="2:2">
      <c r="B290" s="21"/>
    </row>
    <row r="291" spans="2:2">
      <c r="B291" s="21"/>
    </row>
    <row r="292" spans="2:2">
      <c r="B292" s="21"/>
    </row>
    <row r="293" spans="2:2">
      <c r="B293" s="21"/>
    </row>
    <row r="294" spans="2:2">
      <c r="B294" s="21"/>
    </row>
    <row r="295" spans="2:2">
      <c r="B295" s="21"/>
    </row>
    <row r="296" spans="2:2">
      <c r="B296" s="21"/>
    </row>
    <row r="297" spans="2:2">
      <c r="B297" s="21"/>
    </row>
    <row r="298" spans="2:2">
      <c r="B298" s="21"/>
    </row>
    <row r="299" spans="2:2">
      <c r="B299" s="21"/>
    </row>
    <row r="300" spans="2:2">
      <c r="B300" s="21"/>
    </row>
    <row r="301" spans="2:2">
      <c r="B301" s="21"/>
    </row>
    <row r="302" spans="2:2">
      <c r="B302" s="21"/>
    </row>
    <row r="303" spans="2:2">
      <c r="B303" s="21"/>
    </row>
    <row r="304" spans="2:2">
      <c r="B304" s="21"/>
    </row>
    <row r="305" spans="2:2">
      <c r="B305" s="21"/>
    </row>
    <row r="306" spans="2:2">
      <c r="B306" s="21"/>
    </row>
    <row r="307" spans="2:2">
      <c r="B307" s="21"/>
    </row>
    <row r="308" spans="2:2">
      <c r="B308" s="21"/>
    </row>
    <row r="309" spans="2:2">
      <c r="B309" s="21"/>
    </row>
    <row r="310" spans="2:2">
      <c r="B310" s="21"/>
    </row>
    <row r="311" spans="2:2">
      <c r="B311" s="21"/>
    </row>
    <row r="312" spans="2:2">
      <c r="B312" s="21"/>
    </row>
    <row r="313" spans="2:2">
      <c r="B313" s="21"/>
    </row>
    <row r="314" spans="2:2">
      <c r="B314" s="21"/>
    </row>
    <row r="315" spans="2:2">
      <c r="B315" s="21"/>
    </row>
    <row r="316" spans="2:2">
      <c r="B316" s="21"/>
    </row>
    <row r="317" spans="2:2">
      <c r="B317" s="21"/>
    </row>
    <row r="318" spans="2:2">
      <c r="B318" s="21"/>
    </row>
    <row r="319" spans="2:2">
      <c r="B319" s="21"/>
    </row>
    <row r="320" spans="2:2">
      <c r="B320" s="21"/>
    </row>
    <row r="321" spans="2:2">
      <c r="B321" s="21"/>
    </row>
    <row r="322" spans="2:2">
      <c r="B322" s="21"/>
    </row>
    <row r="323" spans="2:2">
      <c r="B323" s="21"/>
    </row>
    <row r="324" spans="2:2">
      <c r="B324" s="21"/>
    </row>
    <row r="325" spans="2:2">
      <c r="B325" s="21"/>
    </row>
    <row r="326" spans="2:2">
      <c r="B326" s="21"/>
    </row>
    <row r="327" spans="2:2">
      <c r="B327" s="21"/>
    </row>
    <row r="328" spans="2:2">
      <c r="B328" s="21"/>
    </row>
    <row r="329" spans="2:2">
      <c r="B329" s="21"/>
    </row>
    <row r="330" spans="2:2">
      <c r="B330" s="21"/>
    </row>
    <row r="331" spans="2:2">
      <c r="B331" s="21"/>
    </row>
    <row r="332" spans="2:2">
      <c r="B332" s="21"/>
    </row>
    <row r="333" spans="2:2">
      <c r="B333" s="21"/>
    </row>
    <row r="334" spans="2:2">
      <c r="B334" s="21"/>
    </row>
    <row r="335" spans="2:2">
      <c r="B335" s="21"/>
    </row>
    <row r="336" spans="2:2">
      <c r="B336" s="21"/>
    </row>
    <row r="337" spans="2:2">
      <c r="B337" s="21"/>
    </row>
    <row r="338" spans="2:2">
      <c r="B338" s="21"/>
    </row>
    <row r="339" spans="2:2">
      <c r="B339" s="21"/>
    </row>
    <row r="340" spans="2:2">
      <c r="B340" s="21"/>
    </row>
    <row r="341" spans="2:2">
      <c r="B341" s="21"/>
    </row>
    <row r="342" spans="2:2">
      <c r="B342" s="21"/>
    </row>
    <row r="343" spans="2:2">
      <c r="B343" s="21"/>
    </row>
    <row r="344" spans="2:2">
      <c r="B344" s="21"/>
    </row>
    <row r="345" spans="2:2">
      <c r="B345" s="21"/>
    </row>
    <row r="346" spans="2:2">
      <c r="B346" s="21"/>
    </row>
    <row r="347" spans="2:2">
      <c r="B347" s="21"/>
    </row>
    <row r="348" spans="2:2">
      <c r="B348" s="21"/>
    </row>
    <row r="349" spans="2:2">
      <c r="B349" s="21"/>
    </row>
    <row r="350" spans="2:2">
      <c r="B350" s="21"/>
    </row>
    <row r="351" spans="2:2">
      <c r="B351" s="21"/>
    </row>
    <row r="352" spans="2:2">
      <c r="B352" s="21"/>
    </row>
    <row r="353" spans="2:2">
      <c r="B353" s="21"/>
    </row>
    <row r="354" spans="2:2">
      <c r="B354" s="21"/>
    </row>
    <row r="355" spans="2:2">
      <c r="B355" s="21"/>
    </row>
    <row r="356" spans="2:2">
      <c r="B356" s="21"/>
    </row>
    <row r="357" spans="2:2">
      <c r="B357" s="21"/>
    </row>
    <row r="358" spans="2:2">
      <c r="B358" s="21"/>
    </row>
    <row r="359" spans="2:2">
      <c r="B359" s="21"/>
    </row>
    <row r="360" spans="2:2">
      <c r="B360" s="21"/>
    </row>
    <row r="361" spans="2:2">
      <c r="B361" s="21"/>
    </row>
    <row r="362" spans="2:2">
      <c r="B362" s="21"/>
    </row>
    <row r="363" spans="2:2">
      <c r="B363" s="21"/>
    </row>
    <row r="364" spans="2:2">
      <c r="B364" s="21"/>
    </row>
    <row r="365" spans="2:2">
      <c r="B365" s="21"/>
    </row>
    <row r="366" spans="2:2">
      <c r="B366" s="21"/>
    </row>
    <row r="367" spans="2:2">
      <c r="B367" s="21"/>
    </row>
    <row r="368" spans="2:2">
      <c r="B368" s="21"/>
    </row>
    <row r="369" spans="2:2">
      <c r="B369" s="21"/>
    </row>
    <row r="370" spans="2:2">
      <c r="B370" s="21"/>
    </row>
    <row r="371" spans="2:2">
      <c r="B371" s="21"/>
    </row>
    <row r="372" spans="2:2">
      <c r="B372" s="21"/>
    </row>
    <row r="373" spans="2:2">
      <c r="B373" s="21"/>
    </row>
    <row r="374" spans="2:2">
      <c r="B374" s="21"/>
    </row>
    <row r="375" spans="2:2">
      <c r="B375" s="21"/>
    </row>
    <row r="376" spans="2:2">
      <c r="B376" s="21"/>
    </row>
    <row r="377" spans="2:2">
      <c r="B377" s="21"/>
    </row>
    <row r="378" spans="2:2">
      <c r="B378" s="21"/>
    </row>
    <row r="379" spans="2:2">
      <c r="B379" s="21"/>
    </row>
    <row r="380" spans="2:2">
      <c r="B380" s="21"/>
    </row>
    <row r="381" spans="2:2">
      <c r="B381" s="21"/>
    </row>
    <row r="382" spans="2:2">
      <c r="B382" s="21"/>
    </row>
    <row r="383" spans="2:2">
      <c r="B383" s="21"/>
    </row>
    <row r="384" spans="2:2">
      <c r="B384" s="21"/>
    </row>
    <row r="385" spans="2:2">
      <c r="B385" s="21"/>
    </row>
    <row r="386" spans="2:2">
      <c r="B386" s="21"/>
    </row>
    <row r="387" spans="2:2">
      <c r="B387" s="21"/>
    </row>
    <row r="388" spans="2:2">
      <c r="B388" s="21"/>
    </row>
    <row r="389" spans="2:2">
      <c r="B389" s="21"/>
    </row>
    <row r="390" spans="2:2">
      <c r="B390" s="21"/>
    </row>
    <row r="391" spans="2:2">
      <c r="B391" s="21"/>
    </row>
    <row r="392" spans="2:2">
      <c r="B392" s="21"/>
    </row>
    <row r="393" spans="2:2">
      <c r="B393" s="21"/>
    </row>
    <row r="394" spans="2:2">
      <c r="B394" s="21"/>
    </row>
    <row r="395" spans="2:2">
      <c r="B395" s="21"/>
    </row>
    <row r="396" spans="2:2">
      <c r="B396" s="21"/>
    </row>
    <row r="397" spans="2:2">
      <c r="B397" s="21"/>
    </row>
    <row r="398" spans="2:2">
      <c r="B398" s="21"/>
    </row>
    <row r="399" spans="2:2">
      <c r="B399" s="21"/>
    </row>
    <row r="400" spans="2:2">
      <c r="B400" s="21"/>
    </row>
    <row r="401" spans="2:2">
      <c r="B401" s="21"/>
    </row>
    <row r="402" spans="2:2">
      <c r="B402" s="21"/>
    </row>
    <row r="403" spans="2:2">
      <c r="B403" s="21"/>
    </row>
    <row r="404" spans="2:2">
      <c r="B404" s="21"/>
    </row>
    <row r="405" spans="2:2">
      <c r="B405" s="21"/>
    </row>
    <row r="406" spans="2:2">
      <c r="B406" s="21"/>
    </row>
    <row r="407" spans="2:2">
      <c r="B407" s="21"/>
    </row>
    <row r="408" spans="2:2">
      <c r="B408" s="21"/>
    </row>
    <row r="409" spans="2:2">
      <c r="B409" s="21"/>
    </row>
    <row r="410" spans="2:2">
      <c r="B410" s="21"/>
    </row>
    <row r="411" spans="2:2">
      <c r="B411" s="21"/>
    </row>
    <row r="412" spans="2:2">
      <c r="B412" s="21"/>
    </row>
    <row r="413" spans="2:2">
      <c r="B413" s="21"/>
    </row>
    <row r="414" spans="2:2">
      <c r="B414" s="21"/>
    </row>
    <row r="415" spans="2:2">
      <c r="B415" s="21"/>
    </row>
    <row r="416" spans="2:2">
      <c r="B416" s="21"/>
    </row>
    <row r="417" spans="2:2">
      <c r="B417" s="21"/>
    </row>
    <row r="418" spans="2:2">
      <c r="B418" s="21"/>
    </row>
    <row r="419" spans="2:2">
      <c r="B419" s="21"/>
    </row>
    <row r="420" spans="2:2">
      <c r="B420" s="21"/>
    </row>
    <row r="421" spans="2:2">
      <c r="B421" s="21"/>
    </row>
    <row r="422" spans="2:2">
      <c r="B422" s="21"/>
    </row>
    <row r="423" spans="2:2">
      <c r="B423" s="21"/>
    </row>
    <row r="424" spans="2:2">
      <c r="B424" s="21"/>
    </row>
    <row r="425" spans="2:2">
      <c r="B425" s="21"/>
    </row>
    <row r="426" spans="2:2">
      <c r="B426" s="21"/>
    </row>
    <row r="427" spans="2:2">
      <c r="B427" s="21"/>
    </row>
    <row r="428" spans="2:2">
      <c r="B428" s="21"/>
    </row>
    <row r="429" spans="2:2">
      <c r="B429" s="21"/>
    </row>
    <row r="430" spans="2:2">
      <c r="B430" s="21"/>
    </row>
    <row r="431" spans="2:2">
      <c r="B431" s="21"/>
    </row>
    <row r="432" spans="2:2">
      <c r="B432" s="21"/>
    </row>
    <row r="433" spans="2:2">
      <c r="B433" s="21"/>
    </row>
    <row r="434" spans="2:2">
      <c r="B434" s="21"/>
    </row>
    <row r="435" spans="2:2">
      <c r="B435" s="21"/>
    </row>
    <row r="436" spans="2:2">
      <c r="B436" s="21"/>
    </row>
    <row r="437" spans="2:2">
      <c r="B437" s="21"/>
    </row>
    <row r="438" spans="2:2">
      <c r="B438" s="21"/>
    </row>
    <row r="439" spans="2:2">
      <c r="B439" s="21"/>
    </row>
    <row r="440" spans="2:2">
      <c r="B440" s="21"/>
    </row>
    <row r="441" spans="2:2">
      <c r="B441" s="21"/>
    </row>
    <row r="442" spans="2:2">
      <c r="B442" s="21"/>
    </row>
    <row r="443" spans="2:2">
      <c r="B443" s="21"/>
    </row>
    <row r="444" spans="2:2">
      <c r="B444" s="21"/>
    </row>
    <row r="445" spans="2:2">
      <c r="B445" s="21"/>
    </row>
    <row r="446" spans="2:2">
      <c r="B446" s="21"/>
    </row>
    <row r="447" spans="2:2">
      <c r="B447" s="21"/>
    </row>
    <row r="448" spans="2:2">
      <c r="B448" s="21"/>
    </row>
    <row r="449" spans="2:2">
      <c r="B449" s="21"/>
    </row>
    <row r="450" spans="2:2">
      <c r="B450" s="21"/>
    </row>
    <row r="451" spans="2:2">
      <c r="B451" s="21"/>
    </row>
    <row r="452" spans="2:2">
      <c r="B452" s="21"/>
    </row>
    <row r="453" spans="2:2">
      <c r="B453" s="21"/>
    </row>
    <row r="454" spans="2:2">
      <c r="B454" s="21"/>
    </row>
    <row r="455" spans="2:2">
      <c r="B455" s="21"/>
    </row>
    <row r="456" spans="2:2">
      <c r="B456" s="21"/>
    </row>
    <row r="457" spans="2:2">
      <c r="B457" s="21"/>
    </row>
    <row r="458" spans="2:2">
      <c r="B458" s="21"/>
    </row>
    <row r="459" spans="2:2">
      <c r="B459" s="21"/>
    </row>
    <row r="460" spans="2:2">
      <c r="B460" s="21"/>
    </row>
    <row r="461" spans="2:2">
      <c r="B461" s="21"/>
    </row>
    <row r="462" spans="2:2">
      <c r="B462" s="21"/>
    </row>
    <row r="463" spans="2:2">
      <c r="B463" s="21"/>
    </row>
    <row r="464" spans="2:2">
      <c r="B464" s="21"/>
    </row>
    <row r="465" spans="2:2">
      <c r="B465" s="21"/>
    </row>
    <row r="466" spans="2:2">
      <c r="B466" s="21"/>
    </row>
    <row r="467" spans="2:2">
      <c r="B467" s="21"/>
    </row>
    <row r="468" spans="2:2">
      <c r="B468" s="21"/>
    </row>
    <row r="469" spans="2:2">
      <c r="B469" s="21"/>
    </row>
    <row r="470" spans="2:2">
      <c r="B470" s="21"/>
    </row>
    <row r="471" spans="2:2">
      <c r="B471" s="21"/>
    </row>
    <row r="472" spans="2:2">
      <c r="B472" s="21"/>
    </row>
    <row r="473" spans="2:2">
      <c r="B473" s="21"/>
    </row>
    <row r="474" spans="2:2">
      <c r="B474" s="21"/>
    </row>
    <row r="475" spans="2:2">
      <c r="B475" s="21"/>
    </row>
    <row r="476" spans="2:2">
      <c r="B476" s="21"/>
    </row>
    <row r="477" spans="2:2">
      <c r="B477" s="21"/>
    </row>
    <row r="478" spans="2:2">
      <c r="B478" s="21"/>
    </row>
    <row r="479" spans="2:2">
      <c r="B479" s="21"/>
    </row>
    <row r="480" spans="2:2">
      <c r="B480" s="21"/>
    </row>
    <row r="481" spans="2:2">
      <c r="B481" s="21"/>
    </row>
    <row r="482" spans="2:2">
      <c r="B482" s="21"/>
    </row>
    <row r="483" spans="2:2">
      <c r="B483" s="21"/>
    </row>
    <row r="484" spans="2:2">
      <c r="B484" s="21"/>
    </row>
    <row r="485" spans="2:2">
      <c r="B485" s="21"/>
    </row>
    <row r="486" spans="2:2">
      <c r="B486" s="21"/>
    </row>
    <row r="487" spans="2:2">
      <c r="B487" s="21"/>
    </row>
    <row r="488" spans="2:2">
      <c r="B488" s="21"/>
    </row>
    <row r="489" spans="2:2">
      <c r="B489" s="21"/>
    </row>
    <row r="490" spans="2:2">
      <c r="B490" s="21"/>
    </row>
    <row r="491" spans="2:2">
      <c r="B491" s="21"/>
    </row>
    <row r="492" spans="2:2">
      <c r="B492" s="21"/>
    </row>
    <row r="493" spans="2:2">
      <c r="B493" s="21"/>
    </row>
    <row r="494" spans="2:2">
      <c r="B494" s="21"/>
    </row>
    <row r="495" spans="2:2">
      <c r="B495" s="21"/>
    </row>
    <row r="496" spans="2:2">
      <c r="B496" s="21"/>
    </row>
    <row r="497" spans="2:2">
      <c r="B497" s="21"/>
    </row>
    <row r="498" spans="2:2">
      <c r="B498" s="21"/>
    </row>
    <row r="499" spans="2:2">
      <c r="B499" s="21"/>
    </row>
    <row r="500" spans="2:2">
      <c r="B500" s="21"/>
    </row>
    <row r="501" spans="2:2">
      <c r="B501" s="21"/>
    </row>
    <row r="502" spans="2:2">
      <c r="B502" s="21"/>
    </row>
    <row r="503" spans="2:2">
      <c r="B503" s="21"/>
    </row>
    <row r="504" spans="2:2">
      <c r="B504" s="21"/>
    </row>
    <row r="505" spans="2:2">
      <c r="B505" s="21"/>
    </row>
    <row r="506" spans="2:2">
      <c r="B506" s="21"/>
    </row>
    <row r="507" spans="2:2">
      <c r="B507" s="21"/>
    </row>
    <row r="508" spans="2:2">
      <c r="B508" s="21"/>
    </row>
    <row r="509" spans="2:2">
      <c r="B509" s="21"/>
    </row>
    <row r="510" spans="2:2">
      <c r="B510" s="21"/>
    </row>
    <row r="511" spans="2:2">
      <c r="B511" s="21"/>
    </row>
    <row r="512" spans="2:2">
      <c r="B512" s="21"/>
    </row>
    <row r="513" spans="2:2">
      <c r="B513" s="21"/>
    </row>
    <row r="514" spans="2:2">
      <c r="B514" s="21"/>
    </row>
    <row r="515" spans="2:2">
      <c r="B515" s="21"/>
    </row>
    <row r="516" spans="2:2">
      <c r="B516" s="21"/>
    </row>
    <row r="517" spans="2:2">
      <c r="B517" s="21"/>
    </row>
    <row r="518" spans="2:2">
      <c r="B518" s="21"/>
    </row>
    <row r="519" spans="2:2">
      <c r="B519" s="21"/>
    </row>
    <row r="520" spans="2:2">
      <c r="B520" s="21"/>
    </row>
    <row r="521" spans="2:2">
      <c r="B521" s="21"/>
    </row>
    <row r="522" spans="2:2">
      <c r="B522" s="21"/>
    </row>
    <row r="523" spans="2:2">
      <c r="B523" s="21"/>
    </row>
    <row r="524" spans="2:2">
      <c r="B524" s="21"/>
    </row>
    <row r="525" spans="2:2">
      <c r="B525" s="21"/>
    </row>
    <row r="526" spans="2:2">
      <c r="B526" s="21"/>
    </row>
    <row r="527" spans="2:2">
      <c r="B527" s="21"/>
    </row>
    <row r="528" spans="2:2">
      <c r="B528" s="21"/>
    </row>
    <row r="529" spans="2:2">
      <c r="B529" s="21"/>
    </row>
    <row r="530" spans="2:2">
      <c r="B530" s="21"/>
    </row>
    <row r="531" spans="2:2">
      <c r="B531" s="21"/>
    </row>
    <row r="532" spans="2:2">
      <c r="B532" s="21"/>
    </row>
    <row r="533" spans="2:2">
      <c r="B533" s="21"/>
    </row>
    <row r="534" spans="2:2">
      <c r="B534" s="21"/>
    </row>
    <row r="535" spans="2:2">
      <c r="B535" s="21"/>
    </row>
    <row r="536" spans="2:2">
      <c r="B536" s="21"/>
    </row>
    <row r="537" spans="2:2">
      <c r="B537" s="21"/>
    </row>
    <row r="538" spans="2:2">
      <c r="B538" s="21"/>
    </row>
    <row r="539" spans="2:2">
      <c r="B539" s="21"/>
    </row>
    <row r="540" spans="2:2">
      <c r="B540" s="21"/>
    </row>
    <row r="541" spans="2:2">
      <c r="B541" s="21"/>
    </row>
    <row r="542" spans="2:2">
      <c r="B542" s="21"/>
    </row>
    <row r="543" spans="2:2">
      <c r="B543" s="21"/>
    </row>
    <row r="544" spans="2:2">
      <c r="B544" s="21"/>
    </row>
    <row r="545" spans="2:2">
      <c r="B545" s="21"/>
    </row>
    <row r="546" spans="2:2">
      <c r="B546" s="21"/>
    </row>
    <row r="547" spans="2:2">
      <c r="B547" s="21"/>
    </row>
    <row r="548" spans="2:2">
      <c r="B548" s="21"/>
    </row>
    <row r="549" spans="2:2">
      <c r="B549" s="21"/>
    </row>
    <row r="550" spans="2:2">
      <c r="B550" s="21"/>
    </row>
    <row r="551" spans="2:2">
      <c r="B551" s="21"/>
    </row>
    <row r="552" spans="2:2">
      <c r="B552" s="21"/>
    </row>
    <row r="553" spans="2:2">
      <c r="B553" s="21"/>
    </row>
    <row r="554" spans="2:2">
      <c r="B554" s="21"/>
    </row>
    <row r="555" spans="2:2">
      <c r="B555" s="21"/>
    </row>
    <row r="556" spans="2:2">
      <c r="B556" s="21"/>
    </row>
    <row r="557" spans="2:2">
      <c r="B557" s="21"/>
    </row>
    <row r="558" spans="2:2">
      <c r="B558" s="21"/>
    </row>
    <row r="559" spans="2:2">
      <c r="B559" s="21"/>
    </row>
    <row r="560" spans="2:2">
      <c r="B560" s="21"/>
    </row>
    <row r="561" spans="2:2">
      <c r="B561" s="21"/>
    </row>
    <row r="562" spans="2:2">
      <c r="B562" s="21"/>
    </row>
    <row r="563" spans="2:2">
      <c r="B563" s="21"/>
    </row>
    <row r="564" spans="2:2">
      <c r="B564" s="21"/>
    </row>
    <row r="565" spans="2:2">
      <c r="B565" s="21"/>
    </row>
    <row r="566" spans="2:2">
      <c r="B566" s="21"/>
    </row>
    <row r="567" spans="2:2">
      <c r="B567" s="21"/>
    </row>
    <row r="568" spans="2:2">
      <c r="B568" s="21"/>
    </row>
    <row r="569" spans="2:2">
      <c r="B569" s="21"/>
    </row>
    <row r="570" spans="2:2">
      <c r="B570" s="21"/>
    </row>
    <row r="571" spans="2:2">
      <c r="B571" s="21"/>
    </row>
    <row r="572" spans="2:2">
      <c r="B572" s="21"/>
    </row>
    <row r="573" spans="2:2">
      <c r="B573" s="21"/>
    </row>
    <row r="574" spans="2:2">
      <c r="B574" s="21"/>
    </row>
    <row r="575" spans="2:2">
      <c r="B575" s="21"/>
    </row>
    <row r="576" spans="2:2">
      <c r="B576" s="21"/>
    </row>
    <row r="577" spans="2:2">
      <c r="B577" s="21"/>
    </row>
    <row r="578" spans="2:2">
      <c r="B578" s="21"/>
    </row>
    <row r="579" spans="2:2">
      <c r="B579" s="21"/>
    </row>
    <row r="580" spans="2:2">
      <c r="B580" s="21"/>
    </row>
    <row r="581" spans="2:2">
      <c r="B581" s="21"/>
    </row>
    <row r="582" spans="2:2">
      <c r="B582" s="21"/>
    </row>
    <row r="583" spans="2:2">
      <c r="B583" s="21"/>
    </row>
    <row r="584" spans="2:2">
      <c r="B584" s="21"/>
    </row>
    <row r="585" spans="2:2">
      <c r="B585" s="21"/>
    </row>
    <row r="586" spans="2:2">
      <c r="B586" s="21"/>
    </row>
    <row r="587" spans="2:2">
      <c r="B587" s="21"/>
    </row>
    <row r="588" spans="2:2">
      <c r="B588" s="21"/>
    </row>
    <row r="589" spans="2:2">
      <c r="B589" s="21"/>
    </row>
    <row r="590" spans="2:2">
      <c r="B590" s="21"/>
    </row>
    <row r="591" spans="2:2">
      <c r="B591" s="21"/>
    </row>
    <row r="592" spans="2:2">
      <c r="B592" s="21"/>
    </row>
    <row r="593" spans="2:2">
      <c r="B593" s="21"/>
    </row>
    <row r="594" spans="2:2">
      <c r="B594" s="21"/>
    </row>
    <row r="595" spans="2:2">
      <c r="B595" s="21"/>
    </row>
    <row r="596" spans="2:2">
      <c r="B596" s="21"/>
    </row>
    <row r="597" spans="2:2">
      <c r="B597" s="21"/>
    </row>
    <row r="598" spans="2:2">
      <c r="B598" s="21"/>
    </row>
    <row r="599" spans="2:2">
      <c r="B599" s="21"/>
    </row>
    <row r="600" spans="2:2">
      <c r="B600" s="21"/>
    </row>
    <row r="601" spans="2:2">
      <c r="B601" s="21"/>
    </row>
    <row r="602" spans="2:2">
      <c r="B602" s="21"/>
    </row>
    <row r="603" spans="2:2">
      <c r="B603" s="21"/>
    </row>
    <row r="604" spans="2:2">
      <c r="B604" s="21"/>
    </row>
    <row r="605" spans="2:2">
      <c r="B605" s="21"/>
    </row>
    <row r="606" spans="2:2">
      <c r="B606" s="21"/>
    </row>
    <row r="607" spans="2:2">
      <c r="B607" s="21"/>
    </row>
    <row r="608" spans="2:2">
      <c r="B608" s="21"/>
    </row>
    <row r="609" spans="2:2">
      <c r="B609" s="21"/>
    </row>
    <row r="610" spans="2:2">
      <c r="B610" s="21"/>
    </row>
    <row r="611" spans="2:2">
      <c r="B611" s="21"/>
    </row>
    <row r="612" spans="2:2">
      <c r="B612" s="21"/>
    </row>
    <row r="613" spans="2:2">
      <c r="B613" s="21"/>
    </row>
    <row r="614" spans="2:2">
      <c r="B614" s="21"/>
    </row>
    <row r="615" spans="2:2">
      <c r="B615" s="21"/>
    </row>
    <row r="616" spans="2:2">
      <c r="B616" s="21"/>
    </row>
    <row r="617" spans="2:2">
      <c r="B617" s="21"/>
    </row>
    <row r="618" spans="2:2">
      <c r="B618" s="21"/>
    </row>
    <row r="619" spans="2:2">
      <c r="B619" s="21"/>
    </row>
    <row r="620" spans="2:2">
      <c r="B620" s="21"/>
    </row>
    <row r="621" spans="2:2">
      <c r="B621" s="21"/>
    </row>
    <row r="622" spans="2:2">
      <c r="B622" s="21"/>
    </row>
    <row r="623" spans="2:2">
      <c r="B623" s="21"/>
    </row>
    <row r="624" spans="2:2">
      <c r="B624" s="21"/>
    </row>
    <row r="625" spans="2:2">
      <c r="B625" s="21"/>
    </row>
    <row r="626" spans="2:2">
      <c r="B626" s="21"/>
    </row>
    <row r="627" spans="2:2">
      <c r="B627" s="21"/>
    </row>
    <row r="628" spans="2:2">
      <c r="B628" s="21"/>
    </row>
    <row r="629" spans="2:2">
      <c r="B629" s="21"/>
    </row>
    <row r="630" spans="2:2">
      <c r="B630" s="21"/>
    </row>
    <row r="631" spans="2:2">
      <c r="B631" s="21"/>
    </row>
    <row r="632" spans="2:2">
      <c r="B632" s="21"/>
    </row>
    <row r="633" spans="2:2">
      <c r="B633" s="21"/>
    </row>
    <row r="634" spans="2:2">
      <c r="B634" s="21"/>
    </row>
    <row r="635" spans="2:2">
      <c r="B635" s="21"/>
    </row>
    <row r="636" spans="2:2">
      <c r="B636" s="21"/>
    </row>
    <row r="637" spans="2:2">
      <c r="B637" s="21"/>
    </row>
    <row r="638" spans="2:2">
      <c r="B638" s="21"/>
    </row>
    <row r="639" spans="2:2">
      <c r="B639" s="21"/>
    </row>
    <row r="640" spans="2:2">
      <c r="B640" s="21"/>
    </row>
    <row r="641" spans="2:2">
      <c r="B641" s="21"/>
    </row>
    <row r="642" spans="2:2">
      <c r="B642" s="21"/>
    </row>
    <row r="643" spans="2:2">
      <c r="B643" s="21"/>
    </row>
    <row r="644" spans="2:2">
      <c r="B644" s="21"/>
    </row>
    <row r="645" spans="2:2">
      <c r="B645" s="21"/>
    </row>
    <row r="646" spans="2:2">
      <c r="B646" s="21"/>
    </row>
    <row r="647" spans="2:2">
      <c r="B647" s="21"/>
    </row>
    <row r="648" spans="2:2">
      <c r="B648" s="21"/>
    </row>
    <row r="649" spans="2:2">
      <c r="B649" s="21"/>
    </row>
    <row r="650" spans="2:2">
      <c r="B650" s="21"/>
    </row>
    <row r="651" spans="2:2">
      <c r="B651" s="21"/>
    </row>
    <row r="652" spans="2:2">
      <c r="B652" s="21"/>
    </row>
    <row r="653" spans="2:2">
      <c r="B653" s="21"/>
    </row>
    <row r="654" spans="2:2">
      <c r="B654" s="21"/>
    </row>
    <row r="655" spans="2:2">
      <c r="B655" s="21"/>
    </row>
    <row r="656" spans="2:2">
      <c r="B656" s="21"/>
    </row>
    <row r="657" spans="2:2">
      <c r="B657" s="21"/>
    </row>
    <row r="658" spans="2:2">
      <c r="B658" s="21"/>
    </row>
    <row r="659" spans="2:2">
      <c r="B659" s="21"/>
    </row>
    <row r="660" spans="2:2">
      <c r="B660" s="21"/>
    </row>
    <row r="661" spans="2:2">
      <c r="B661" s="21"/>
    </row>
    <row r="662" spans="2:2">
      <c r="B662" s="21"/>
    </row>
    <row r="663" spans="2:2">
      <c r="B663" s="21"/>
    </row>
    <row r="664" spans="2:2">
      <c r="B664" s="21"/>
    </row>
    <row r="665" spans="2:2">
      <c r="B665" s="21"/>
    </row>
    <row r="666" spans="2:2">
      <c r="B666" s="21"/>
    </row>
    <row r="667" spans="2:2">
      <c r="B667" s="21"/>
    </row>
    <row r="668" spans="2:2">
      <c r="B668" s="21"/>
    </row>
    <row r="669" spans="2:2">
      <c r="B669" s="21"/>
    </row>
    <row r="670" spans="2:2">
      <c r="B670" s="21"/>
    </row>
    <row r="671" spans="2:2">
      <c r="B671" s="21"/>
    </row>
    <row r="672" spans="2:2">
      <c r="B672" s="21"/>
    </row>
    <row r="673" spans="2:2">
      <c r="B673" s="21"/>
    </row>
    <row r="674" spans="2:2">
      <c r="B674" s="21"/>
    </row>
    <row r="675" spans="2:2">
      <c r="B675" s="21"/>
    </row>
    <row r="676" spans="2:2">
      <c r="B676" s="21"/>
    </row>
    <row r="677" spans="2:2">
      <c r="B677" s="21"/>
    </row>
    <row r="678" spans="2:2">
      <c r="B678" s="21"/>
    </row>
    <row r="679" spans="2:2">
      <c r="B679" s="21"/>
    </row>
    <row r="680" spans="2:2">
      <c r="B680" s="21"/>
    </row>
    <row r="681" spans="2:2">
      <c r="B681" s="21"/>
    </row>
    <row r="682" spans="2:2">
      <c r="B682" s="21"/>
    </row>
    <row r="683" spans="2:2">
      <c r="B683" s="21"/>
    </row>
    <row r="684" spans="2:2">
      <c r="B684" s="21"/>
    </row>
    <row r="685" spans="2:2">
      <c r="B685" s="21"/>
    </row>
    <row r="686" spans="2:2">
      <c r="B686" s="21"/>
    </row>
    <row r="687" spans="2:2">
      <c r="B687" s="21"/>
    </row>
    <row r="688" spans="2:2">
      <c r="B688" s="21"/>
    </row>
    <row r="689" spans="2:2">
      <c r="B689" s="21"/>
    </row>
    <row r="690" spans="2:2">
      <c r="B690" s="21"/>
    </row>
    <row r="691" spans="2:2">
      <c r="B691" s="21"/>
    </row>
    <row r="692" spans="2:2">
      <c r="B692" s="21"/>
    </row>
    <row r="693" spans="2:2">
      <c r="B693" s="21"/>
    </row>
    <row r="694" spans="2:2">
      <c r="B694" s="21"/>
    </row>
    <row r="695" spans="2:2">
      <c r="B695" s="21"/>
    </row>
    <row r="696" spans="2:2">
      <c r="B696" s="21"/>
    </row>
    <row r="697" spans="2:2">
      <c r="B697" s="21"/>
    </row>
    <row r="698" spans="2:2">
      <c r="B698" s="21"/>
    </row>
    <row r="699" spans="2:2">
      <c r="B699" s="21"/>
    </row>
    <row r="700" spans="2:2">
      <c r="B700" s="21"/>
    </row>
    <row r="701" spans="2:2">
      <c r="B701" s="21"/>
    </row>
    <row r="702" spans="2:2">
      <c r="B702" s="21"/>
    </row>
    <row r="703" spans="2:2">
      <c r="B703" s="21"/>
    </row>
    <row r="704" spans="2:2">
      <c r="B704" s="21"/>
    </row>
    <row r="705" spans="2:2">
      <c r="B705" s="21"/>
    </row>
    <row r="706" spans="2:2">
      <c r="B706" s="21"/>
    </row>
    <row r="707" spans="2:2">
      <c r="B707" s="21"/>
    </row>
    <row r="708" spans="2:2">
      <c r="B708" s="21"/>
    </row>
    <row r="709" spans="2:2">
      <c r="B709" s="21"/>
    </row>
    <row r="710" spans="2:2">
      <c r="B710" s="21"/>
    </row>
    <row r="711" spans="2:2">
      <c r="B711" s="21"/>
    </row>
    <row r="712" spans="2:2">
      <c r="B712" s="21"/>
    </row>
    <row r="713" spans="2:2">
      <c r="B713" s="21"/>
    </row>
    <row r="714" spans="2:2">
      <c r="B714" s="21"/>
    </row>
    <row r="715" spans="2:2">
      <c r="B715" s="21"/>
    </row>
    <row r="716" spans="2:2">
      <c r="B716" s="21"/>
    </row>
    <row r="717" spans="2:2">
      <c r="B717" s="21"/>
    </row>
    <row r="718" spans="2:2">
      <c r="B718" s="21"/>
    </row>
    <row r="719" spans="2:2">
      <c r="B719" s="21"/>
    </row>
    <row r="720" spans="2:2">
      <c r="B720" s="21"/>
    </row>
    <row r="721" spans="2:2">
      <c r="B721" s="21"/>
    </row>
    <row r="722" spans="2:2">
      <c r="B722" s="21"/>
    </row>
    <row r="723" spans="2:2">
      <c r="B723" s="21"/>
    </row>
    <row r="724" spans="2:2">
      <c r="B724" s="21"/>
    </row>
    <row r="725" spans="2:2">
      <c r="B725" s="21"/>
    </row>
    <row r="726" spans="2:2">
      <c r="B726" s="21"/>
    </row>
    <row r="727" spans="2:2">
      <c r="B727" s="21"/>
    </row>
    <row r="728" spans="2:2">
      <c r="B728" s="21"/>
    </row>
    <row r="729" spans="2:2">
      <c r="B729" s="21"/>
    </row>
    <row r="730" spans="2:2">
      <c r="B730" s="21"/>
    </row>
    <row r="731" spans="2:2">
      <c r="B731" s="21"/>
    </row>
    <row r="732" spans="2:2">
      <c r="B732" s="21"/>
    </row>
    <row r="733" spans="2:2">
      <c r="B733" s="21"/>
    </row>
    <row r="734" spans="2:2">
      <c r="B734" s="21"/>
    </row>
    <row r="735" spans="2:2">
      <c r="B735" s="21"/>
    </row>
    <row r="736" spans="2:2">
      <c r="B736" s="21"/>
    </row>
    <row r="737" spans="2:2">
      <c r="B737" s="21"/>
    </row>
    <row r="738" spans="2:2">
      <c r="B738" s="21"/>
    </row>
    <row r="739" spans="2:2">
      <c r="B739" s="21"/>
    </row>
    <row r="740" spans="2:2">
      <c r="B740" s="21"/>
    </row>
    <row r="741" spans="2:2">
      <c r="B741" s="21"/>
    </row>
    <row r="742" spans="2:2">
      <c r="B742" s="21"/>
    </row>
    <row r="743" spans="2:2">
      <c r="B743" s="21"/>
    </row>
    <row r="744" spans="2:2">
      <c r="B744" s="21"/>
    </row>
    <row r="745" spans="2:2">
      <c r="B745" s="21"/>
    </row>
    <row r="746" spans="2:2">
      <c r="B746" s="21"/>
    </row>
    <row r="747" spans="2:2">
      <c r="B747" s="21"/>
    </row>
    <row r="748" spans="2:2">
      <c r="B748" s="21"/>
    </row>
    <row r="749" spans="2:2">
      <c r="B749" s="21"/>
    </row>
    <row r="750" spans="2:2">
      <c r="B750" s="21"/>
    </row>
    <row r="751" spans="2:2">
      <c r="B751" s="21"/>
    </row>
    <row r="752" spans="2:2">
      <c r="B752" s="21"/>
    </row>
    <row r="753" spans="2:2">
      <c r="B753" s="21"/>
    </row>
    <row r="754" spans="2:2">
      <c r="B754" s="21"/>
    </row>
    <row r="755" spans="2:2">
      <c r="B755" s="21"/>
    </row>
    <row r="756" spans="2:2">
      <c r="B756" s="21"/>
    </row>
    <row r="757" spans="2:2">
      <c r="B757" s="21"/>
    </row>
    <row r="758" spans="2:2">
      <c r="B758" s="21"/>
    </row>
    <row r="759" spans="2:2">
      <c r="B759" s="21"/>
    </row>
    <row r="760" spans="2:2">
      <c r="B760" s="21"/>
    </row>
    <row r="761" spans="2:2">
      <c r="B761" s="21"/>
    </row>
    <row r="762" spans="2:2">
      <c r="B762" s="21"/>
    </row>
    <row r="763" spans="2:2">
      <c r="B763" s="21"/>
    </row>
    <row r="764" spans="2:2">
      <c r="B764" s="21"/>
    </row>
    <row r="765" spans="2:2">
      <c r="B765" s="21"/>
    </row>
    <row r="766" spans="2:2">
      <c r="B766" s="21"/>
    </row>
    <row r="767" spans="2:2">
      <c r="B767" s="21"/>
    </row>
    <row r="768" spans="2:2">
      <c r="B768" s="21"/>
    </row>
    <row r="769" spans="2:2">
      <c r="B769" s="21"/>
    </row>
    <row r="770" spans="2:2">
      <c r="B770" s="21"/>
    </row>
    <row r="771" spans="2:2">
      <c r="B771" s="21"/>
    </row>
    <row r="772" spans="2:2">
      <c r="B772" s="21"/>
    </row>
    <row r="773" spans="2:2">
      <c r="B773" s="21"/>
    </row>
    <row r="774" spans="2:2">
      <c r="B774" s="21"/>
    </row>
    <row r="775" spans="2:2">
      <c r="B775" s="21"/>
    </row>
    <row r="776" spans="2:2">
      <c r="B776" s="21"/>
    </row>
    <row r="777" spans="2:2">
      <c r="B777" s="21"/>
    </row>
    <row r="778" spans="2:2">
      <c r="B778" s="21"/>
    </row>
    <row r="779" spans="2:2">
      <c r="B779" s="21"/>
    </row>
    <row r="780" spans="2:2">
      <c r="B780" s="21"/>
    </row>
    <row r="781" spans="2:2">
      <c r="B781" s="21"/>
    </row>
    <row r="782" spans="2:2">
      <c r="B782" s="21"/>
    </row>
    <row r="783" spans="2:2">
      <c r="B783" s="21"/>
    </row>
    <row r="784" spans="2:2">
      <c r="B784" s="21"/>
    </row>
    <row r="785" spans="2:2">
      <c r="B785" s="21"/>
    </row>
    <row r="786" spans="2:2">
      <c r="B786" s="21"/>
    </row>
    <row r="787" spans="2:2">
      <c r="B787" s="21"/>
    </row>
    <row r="788" spans="2:2">
      <c r="B788" s="21"/>
    </row>
    <row r="789" spans="2:2">
      <c r="B789" s="21"/>
    </row>
    <row r="790" spans="2:2">
      <c r="B790" s="21"/>
    </row>
    <row r="791" spans="2:2">
      <c r="B791" s="21"/>
    </row>
    <row r="792" spans="2:2">
      <c r="B792" s="21"/>
    </row>
    <row r="793" spans="2:2">
      <c r="B793" s="21"/>
    </row>
    <row r="794" spans="2:2">
      <c r="B794" s="21"/>
    </row>
    <row r="795" spans="2:2">
      <c r="B795" s="21"/>
    </row>
    <row r="796" spans="2:2">
      <c r="B796" s="21"/>
    </row>
    <row r="797" spans="2:2">
      <c r="B797" s="21"/>
    </row>
    <row r="798" spans="2:2">
      <c r="B798" s="21"/>
    </row>
    <row r="799" spans="2:2">
      <c r="B799" s="21"/>
    </row>
    <row r="800" spans="2:2">
      <c r="B800" s="21"/>
    </row>
    <row r="801" spans="2:2">
      <c r="B801" s="21"/>
    </row>
    <row r="802" spans="2:2">
      <c r="B802" s="21"/>
    </row>
    <row r="803" spans="2:2">
      <c r="B803" s="21"/>
    </row>
    <row r="804" spans="2:2">
      <c r="B804" s="21"/>
    </row>
    <row r="805" spans="2:2">
      <c r="B805" s="21"/>
    </row>
    <row r="806" spans="2:2">
      <c r="B806" s="21"/>
    </row>
    <row r="807" spans="2:2">
      <c r="B807" s="21"/>
    </row>
    <row r="808" spans="2:2">
      <c r="B808" s="21"/>
    </row>
    <row r="809" spans="2:2">
      <c r="B809" s="21"/>
    </row>
    <row r="810" spans="2:2">
      <c r="B810" s="21"/>
    </row>
    <row r="811" spans="2:2">
      <c r="B811" s="21"/>
    </row>
    <row r="812" spans="2:2">
      <c r="B812" s="21"/>
    </row>
    <row r="813" spans="2:2">
      <c r="B813" s="21"/>
    </row>
    <row r="814" spans="2:2">
      <c r="B814" s="21"/>
    </row>
    <row r="815" spans="2:2">
      <c r="B815" s="21"/>
    </row>
    <row r="816" spans="2:2">
      <c r="B816" s="21"/>
    </row>
    <row r="817" spans="2:2">
      <c r="B817" s="21"/>
    </row>
    <row r="818" spans="2:2">
      <c r="B818" s="21"/>
    </row>
    <row r="819" spans="2:2">
      <c r="B819" s="21"/>
    </row>
    <row r="820" spans="2:2">
      <c r="B820" s="21"/>
    </row>
    <row r="821" spans="2:2">
      <c r="B821" s="21"/>
    </row>
    <row r="822" spans="2:2">
      <c r="B822" s="21"/>
    </row>
    <row r="823" spans="2:2">
      <c r="B823" s="21"/>
    </row>
    <row r="824" spans="2:2">
      <c r="B824" s="21"/>
    </row>
    <row r="825" spans="2:2">
      <c r="B825" s="21"/>
    </row>
    <row r="826" spans="2:2">
      <c r="B826" s="21"/>
    </row>
    <row r="827" spans="2:2">
      <c r="B827" s="21"/>
    </row>
    <row r="828" spans="2:2">
      <c r="B828" s="21"/>
    </row>
    <row r="829" spans="2:2">
      <c r="B829" s="21"/>
    </row>
    <row r="830" spans="2:2">
      <c r="B830" s="21"/>
    </row>
    <row r="831" spans="2:2">
      <c r="B831" s="21"/>
    </row>
    <row r="832" spans="2:2">
      <c r="B832" s="21"/>
    </row>
    <row r="833" spans="2:2">
      <c r="B833" s="21"/>
    </row>
    <row r="834" spans="2:2">
      <c r="B834" s="21"/>
    </row>
    <row r="835" spans="2:2">
      <c r="B835" s="21"/>
    </row>
    <row r="836" spans="2:2">
      <c r="B836" s="21"/>
    </row>
    <row r="837" spans="2:2">
      <c r="B837" s="21"/>
    </row>
    <row r="838" spans="2:2">
      <c r="B838" s="21"/>
    </row>
    <row r="839" spans="2:2">
      <c r="B839" s="21"/>
    </row>
    <row r="840" spans="2:2">
      <c r="B840" s="21"/>
    </row>
    <row r="841" spans="2:2">
      <c r="B841" s="21"/>
    </row>
    <row r="842" spans="2:2">
      <c r="B842" s="21"/>
    </row>
    <row r="843" spans="2:2">
      <c r="B843" s="21"/>
    </row>
    <row r="844" spans="2:2">
      <c r="B844" s="21"/>
    </row>
    <row r="845" spans="2:2">
      <c r="B845" s="21"/>
    </row>
    <row r="846" spans="2:2">
      <c r="B846" s="21"/>
    </row>
    <row r="847" spans="2:2">
      <c r="B847" s="21"/>
    </row>
    <row r="848" spans="2:2">
      <c r="B848" s="21"/>
    </row>
    <row r="849" spans="2:2">
      <c r="B849" s="21"/>
    </row>
    <row r="850" spans="2:2">
      <c r="B850" s="21"/>
    </row>
    <row r="851" spans="2:2">
      <c r="B851" s="21"/>
    </row>
    <row r="852" spans="2:2">
      <c r="B852" s="21"/>
    </row>
    <row r="853" spans="2:2">
      <c r="B853" s="21"/>
    </row>
    <row r="854" spans="2:2">
      <c r="B854" s="21"/>
    </row>
    <row r="855" spans="2:2">
      <c r="B855" s="21"/>
    </row>
    <row r="856" spans="2:2">
      <c r="B856" s="21"/>
    </row>
    <row r="857" spans="2:2">
      <c r="B857" s="21"/>
    </row>
    <row r="858" spans="2:2">
      <c r="B858" s="21"/>
    </row>
    <row r="859" spans="2:2">
      <c r="B859" s="21"/>
    </row>
    <row r="860" spans="2:2">
      <c r="B860" s="21"/>
    </row>
    <row r="861" spans="2:2">
      <c r="B861" s="21"/>
    </row>
    <row r="862" spans="2:2">
      <c r="B862" s="21"/>
    </row>
    <row r="863" spans="2:2">
      <c r="B863" s="21"/>
    </row>
    <row r="864" spans="2:2">
      <c r="B864" s="21"/>
    </row>
    <row r="865" spans="2:2">
      <c r="B865" s="21"/>
    </row>
    <row r="866" spans="2:2">
      <c r="B866" s="21"/>
    </row>
    <row r="867" spans="2:2">
      <c r="B867" s="21"/>
    </row>
    <row r="868" spans="2:2">
      <c r="B868" s="21"/>
    </row>
    <row r="869" spans="2:2">
      <c r="B869" s="21"/>
    </row>
    <row r="870" spans="2:2">
      <c r="B870" s="21"/>
    </row>
    <row r="871" spans="2:2">
      <c r="B871" s="21"/>
    </row>
    <row r="872" spans="2:2">
      <c r="B872" s="21"/>
    </row>
    <row r="873" spans="2:2">
      <c r="B873" s="21"/>
    </row>
    <row r="874" spans="2:2">
      <c r="B874" s="21"/>
    </row>
    <row r="875" spans="2:2">
      <c r="B875" s="21"/>
    </row>
    <row r="876" spans="2:2">
      <c r="B876" s="21"/>
    </row>
    <row r="877" spans="2:2">
      <c r="B877" s="21"/>
    </row>
    <row r="878" spans="2:2">
      <c r="B878" s="21"/>
    </row>
    <row r="879" spans="2:2">
      <c r="B879" s="21"/>
    </row>
    <row r="880" spans="2:2">
      <c r="B880" s="21"/>
    </row>
    <row r="881" spans="2:2">
      <c r="B881" s="21"/>
    </row>
    <row r="882" spans="2:2">
      <c r="B882" s="21"/>
    </row>
    <row r="883" spans="2:2">
      <c r="B883" s="21"/>
    </row>
    <row r="884" spans="2:2">
      <c r="B884" s="21"/>
    </row>
    <row r="885" spans="2:2">
      <c r="B885" s="21"/>
    </row>
    <row r="886" spans="2:2">
      <c r="B886" s="21"/>
    </row>
    <row r="887" spans="2:2">
      <c r="B887" s="21"/>
    </row>
    <row r="888" spans="2:2">
      <c r="B888" s="21"/>
    </row>
    <row r="889" spans="2:2">
      <c r="B889" s="21"/>
    </row>
    <row r="890" spans="2:2">
      <c r="B890" s="21"/>
    </row>
    <row r="891" spans="2:2">
      <c r="B891" s="21"/>
    </row>
    <row r="892" spans="2:2">
      <c r="B892" s="21"/>
    </row>
    <row r="893" spans="2:2">
      <c r="B893" s="21"/>
    </row>
    <row r="894" spans="2:2">
      <c r="B894" s="21"/>
    </row>
    <row r="895" spans="2:2">
      <c r="B895" s="21"/>
    </row>
    <row r="896" spans="2:2">
      <c r="B896" s="21"/>
    </row>
    <row r="897" spans="2:2">
      <c r="B897" s="21"/>
    </row>
    <row r="898" spans="2:2">
      <c r="B898" s="21"/>
    </row>
    <row r="899" spans="2:2">
      <c r="B899" s="21"/>
    </row>
    <row r="900" spans="2:2">
      <c r="B900" s="21"/>
    </row>
    <row r="901" spans="2:2">
      <c r="B901" s="21"/>
    </row>
    <row r="902" spans="2:2">
      <c r="B902" s="21"/>
    </row>
    <row r="903" spans="2:2">
      <c r="B903" s="21"/>
    </row>
    <row r="904" spans="2:2">
      <c r="B904" s="21"/>
    </row>
    <row r="905" spans="2:2">
      <c r="B905" s="21"/>
    </row>
    <row r="906" spans="2:2">
      <c r="B906" s="21"/>
    </row>
    <row r="907" spans="2:2">
      <c r="B907" s="21"/>
    </row>
    <row r="908" spans="2:2">
      <c r="B908" s="21"/>
    </row>
    <row r="909" spans="2:2">
      <c r="B909" s="21"/>
    </row>
    <row r="910" spans="2:2">
      <c r="B910" s="21"/>
    </row>
    <row r="911" spans="2:2">
      <c r="B911" s="21"/>
    </row>
    <row r="912" spans="2:2">
      <c r="B912" s="21"/>
    </row>
    <row r="913" spans="2:2">
      <c r="B913" s="21"/>
    </row>
    <row r="914" spans="2:2">
      <c r="B914" s="21"/>
    </row>
    <row r="915" spans="2:2">
      <c r="B915" s="21"/>
    </row>
    <row r="916" spans="2:2">
      <c r="B916" s="21"/>
    </row>
    <row r="917" spans="2:2">
      <c r="B917" s="21"/>
    </row>
    <row r="918" spans="2:2">
      <c r="B918" s="21"/>
    </row>
    <row r="919" spans="2:2">
      <c r="B919" s="21"/>
    </row>
    <row r="920" spans="2:2">
      <c r="B920" s="21"/>
    </row>
    <row r="921" spans="2:2">
      <c r="B921" s="21"/>
    </row>
    <row r="922" spans="2:2">
      <c r="B922" s="21"/>
    </row>
    <row r="923" spans="2:2">
      <c r="B923" s="21"/>
    </row>
    <row r="924" spans="2:2">
      <c r="B924" s="21"/>
    </row>
    <row r="925" spans="2:2">
      <c r="B925" s="21"/>
    </row>
    <row r="926" spans="2:2">
      <c r="B926" s="21"/>
    </row>
    <row r="927" spans="2:2">
      <c r="B927" s="21"/>
    </row>
    <row r="928" spans="2:2">
      <c r="B928" s="21"/>
    </row>
    <row r="929" spans="2:2">
      <c r="B929" s="21"/>
    </row>
    <row r="930" spans="2:2">
      <c r="B930" s="21"/>
    </row>
    <row r="931" spans="2:2">
      <c r="B931" s="21"/>
    </row>
    <row r="932" spans="2:2">
      <c r="B932" s="21"/>
    </row>
    <row r="933" spans="2:2">
      <c r="B933" s="21"/>
    </row>
    <row r="934" spans="2:2">
      <c r="B934" s="21"/>
    </row>
    <row r="935" spans="2:2">
      <c r="B935" s="21"/>
    </row>
    <row r="936" spans="2:2">
      <c r="B936" s="21"/>
    </row>
    <row r="937" spans="2:2">
      <c r="B937" s="21"/>
    </row>
    <row r="938" spans="2:2">
      <c r="B938" s="21"/>
    </row>
    <row r="939" spans="2:2">
      <c r="B939" s="21"/>
    </row>
    <row r="940" spans="2:2">
      <c r="B940" s="21"/>
    </row>
    <row r="941" spans="2:2">
      <c r="B941" s="21"/>
    </row>
    <row r="942" spans="2:2">
      <c r="B942" s="21"/>
    </row>
    <row r="943" spans="2:2">
      <c r="B943" s="21"/>
    </row>
    <row r="944" spans="2:2">
      <c r="B944" s="21"/>
    </row>
    <row r="945" spans="2:2">
      <c r="B945" s="21"/>
    </row>
    <row r="946" spans="2:2">
      <c r="B946" s="21"/>
    </row>
    <row r="947" spans="2:2">
      <c r="B947" s="21"/>
    </row>
    <row r="948" spans="2:2">
      <c r="B948" s="21"/>
    </row>
    <row r="949" spans="2:2">
      <c r="B949" s="21"/>
    </row>
    <row r="950" spans="2:2">
      <c r="B950" s="21"/>
    </row>
    <row r="951" spans="2:2">
      <c r="B951" s="21"/>
    </row>
    <row r="952" spans="2:2">
      <c r="B952" s="21"/>
    </row>
    <row r="953" spans="2:2">
      <c r="B953" s="21"/>
    </row>
    <row r="954" spans="2:2">
      <c r="B954" s="21"/>
    </row>
    <row r="955" spans="2:2">
      <c r="B955" s="21"/>
    </row>
    <row r="956" spans="2:2">
      <c r="B956" s="21"/>
    </row>
    <row r="957" spans="2:2">
      <c r="B957" s="21"/>
    </row>
    <row r="958" spans="2:2">
      <c r="B958" s="21"/>
    </row>
    <row r="959" spans="2:2">
      <c r="B959" s="21"/>
    </row>
    <row r="960" spans="2:2">
      <c r="B960" s="21"/>
    </row>
    <row r="961" spans="2:2">
      <c r="B961" s="21"/>
    </row>
    <row r="962" spans="2:2">
      <c r="B962" s="21"/>
    </row>
    <row r="963" spans="2:2">
      <c r="B963" s="21"/>
    </row>
    <row r="964" spans="2:2">
      <c r="B964" s="21"/>
    </row>
    <row r="965" spans="2:2">
      <c r="B965" s="21"/>
    </row>
    <row r="966" spans="2:2">
      <c r="B966" s="21"/>
    </row>
    <row r="967" spans="2:2">
      <c r="B967" s="21"/>
    </row>
    <row r="968" spans="2:2">
      <c r="B968" s="21"/>
    </row>
    <row r="969" spans="2:2">
      <c r="B969" s="21"/>
    </row>
    <row r="970" spans="2:2">
      <c r="B970" s="21"/>
    </row>
    <row r="971" spans="2:2">
      <c r="B971" s="21"/>
    </row>
    <row r="972" spans="2:2">
      <c r="B972" s="21"/>
    </row>
    <row r="973" spans="2:2">
      <c r="B973" s="21"/>
    </row>
    <row r="974" spans="2:2">
      <c r="B974" s="21"/>
    </row>
    <row r="975" spans="2:2">
      <c r="B975" s="21"/>
    </row>
    <row r="976" spans="2:2">
      <c r="B976" s="21"/>
    </row>
    <row r="977" spans="2:2">
      <c r="B977" s="21"/>
    </row>
    <row r="978" spans="2:2">
      <c r="B978" s="21"/>
    </row>
    <row r="979" spans="2:2">
      <c r="B979" s="21"/>
    </row>
    <row r="980" spans="2:2">
      <c r="B980" s="21"/>
    </row>
    <row r="981" spans="2:2">
      <c r="B981" s="21"/>
    </row>
    <row r="982" spans="2:2">
      <c r="B982" s="21"/>
    </row>
    <row r="983" spans="2:2">
      <c r="B983" s="21"/>
    </row>
    <row r="984" spans="2:2">
      <c r="B984" s="21"/>
    </row>
    <row r="985" spans="2:2">
      <c r="B985" s="21"/>
    </row>
    <row r="986" spans="2:2">
      <c r="B986" s="21"/>
    </row>
    <row r="987" spans="2:2">
      <c r="B987" s="21"/>
    </row>
    <row r="988" spans="2:2">
      <c r="B988" s="21"/>
    </row>
    <row r="989" spans="2:2">
      <c r="B989" s="21"/>
    </row>
    <row r="990" spans="2:2">
      <c r="B990" s="21"/>
    </row>
    <row r="991" spans="2:2">
      <c r="B991" s="21"/>
    </row>
    <row r="992" spans="2:2">
      <c r="B992" s="21"/>
    </row>
    <row r="993" spans="2:2">
      <c r="B993" s="21"/>
    </row>
    <row r="994" spans="2:2">
      <c r="B994" s="21"/>
    </row>
    <row r="995" spans="2:2">
      <c r="B995" s="21"/>
    </row>
    <row r="996" spans="2:2">
      <c r="B996" s="21"/>
    </row>
    <row r="997" spans="2:2">
      <c r="B997" s="21"/>
    </row>
    <row r="998" spans="2:2">
      <c r="B998" s="21"/>
    </row>
    <row r="999" spans="2:2">
      <c r="B999" s="21"/>
    </row>
    <row r="1000" spans="2:2">
      <c r="B1000" s="21"/>
    </row>
  </sheetData>
  <sheetProtection algorithmName="SHA-512" hashValue="C/xreZ7WVDEG7C+082Mvd4Qvco9oXTgPL9nxKkGKUKvlYSqw3LWhsHV1ltCcQQgDA2H1KudBOC9Qw2wHkKCtkQ==" saltValue="F3Ry6/K9UHWg0VHwq6qYLg==" spinCount="100000" sheet="1" objects="1" scenarios="1"/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身障定額檢核總表</vt:lpstr>
      <vt:lpstr>實際進用身心障礙員工名冊</vt:lpstr>
      <vt:lpstr>基本工資設定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高雄市政府勞工局-職重科18</cp:lastModifiedBy>
  <dcterms:created xsi:type="dcterms:W3CDTF">2022-09-20T08:48:50Z</dcterms:created>
  <dcterms:modified xsi:type="dcterms:W3CDTF">2025-12-31T07:22:25Z</dcterms:modified>
</cp:coreProperties>
</file>