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研考資料\03市議會\110年3-7定期大會\00基本資料(市議會)\111年3-7定期大會(至110.12.31)\0\"/>
    </mc:Choice>
  </mc:AlternateContent>
  <xr:revisionPtr revIDLastSave="0" documentId="13_ncr:1_{4C96CB3E-F009-4025-B97F-A7B394024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殯儀館 " sheetId="4" r:id="rId1"/>
  </sheets>
  <definedNames>
    <definedName name="_xlnm.Print_Area" localSheetId="0">'殯儀館 '!$A$1:$V$55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4" l="1"/>
  <c r="H55" i="4" l="1"/>
  <c r="J52" i="4" l="1"/>
  <c r="J51" i="4"/>
  <c r="J50" i="4"/>
  <c r="J46" i="4"/>
  <c r="J45" i="4"/>
  <c r="J44" i="4"/>
  <c r="J43" i="4"/>
  <c r="J42" i="4"/>
  <c r="J40" i="4"/>
  <c r="I5" i="4"/>
  <c r="I4" i="4"/>
  <c r="V8" i="4"/>
  <c r="V7" i="4"/>
  <c r="V6" i="4" l="1"/>
  <c r="J55" i="4" l="1"/>
  <c r="K9" i="4"/>
  <c r="K15" i="4"/>
  <c r="M9" i="4"/>
  <c r="K16" i="4" l="1"/>
  <c r="O15" i="4"/>
  <c r="I15" i="4" s="1"/>
  <c r="O9" i="4"/>
  <c r="P55" i="4"/>
  <c r="O55" i="4"/>
  <c r="N55" i="4"/>
  <c r="M55" i="4"/>
  <c r="L55" i="4"/>
  <c r="I55" i="4"/>
  <c r="I49" i="4"/>
  <c r="J48" i="4"/>
  <c r="I48" i="4"/>
  <c r="J47" i="4"/>
  <c r="I47" i="4"/>
  <c r="J41" i="4"/>
  <c r="I41" i="4"/>
  <c r="G55" i="4" l="1"/>
  <c r="I7" i="4" l="1"/>
  <c r="I8" i="4"/>
  <c r="I6" i="4"/>
  <c r="H22" i="4" l="1"/>
  <c r="I34" i="4" l="1"/>
  <c r="I33" i="4"/>
  <c r="I32" i="4"/>
  <c r="I31" i="4"/>
  <c r="I30" i="4"/>
  <c r="I11" i="4"/>
  <c r="I10" i="4"/>
  <c r="I9" i="4"/>
  <c r="I16" i="4" l="1"/>
  <c r="O16" i="4"/>
  <c r="M16" i="4"/>
  <c r="G9" i="4"/>
  <c r="I18" i="4" l="1"/>
  <c r="F49" i="4" l="1"/>
  <c r="F54" i="4" l="1"/>
  <c r="E54" i="4"/>
  <c r="F53" i="4"/>
  <c r="F52" i="4"/>
  <c r="E52" i="4"/>
  <c r="F51" i="4"/>
  <c r="E51" i="4"/>
  <c r="F50" i="4"/>
  <c r="E50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I38" i="4"/>
  <c r="E38" i="4" s="1"/>
  <c r="I37" i="4"/>
  <c r="E37" i="4" s="1"/>
  <c r="I36" i="4"/>
  <c r="E36" i="4" s="1"/>
  <c r="I35" i="4"/>
  <c r="E35" i="4" s="1"/>
  <c r="E34" i="4"/>
  <c r="E33" i="4"/>
  <c r="E32" i="4"/>
  <c r="E31" i="4"/>
  <c r="E30" i="4"/>
  <c r="I29" i="4"/>
  <c r="E29" i="4" s="1"/>
  <c r="I28" i="4"/>
  <c r="E28" i="4" s="1"/>
  <c r="I27" i="4"/>
  <c r="E27" i="4" s="1"/>
  <c r="I25" i="4"/>
  <c r="E25" i="4" s="1"/>
  <c r="I24" i="4"/>
  <c r="E24" i="4" s="1"/>
  <c r="I23" i="4"/>
  <c r="E23" i="4" s="1"/>
  <c r="I17" i="4"/>
  <c r="E17" i="4" s="1"/>
  <c r="U15" i="4"/>
  <c r="T15" i="4"/>
  <c r="S15" i="4"/>
  <c r="G15" i="4"/>
  <c r="V14" i="4"/>
  <c r="E14" i="4"/>
  <c r="V13" i="4"/>
  <c r="E13" i="4"/>
  <c r="V12" i="4"/>
  <c r="E12" i="4"/>
  <c r="V11" i="4"/>
  <c r="E11" i="4"/>
  <c r="V10" i="4"/>
  <c r="E10" i="4"/>
  <c r="V9" i="4"/>
  <c r="E8" i="4"/>
  <c r="E6" i="4"/>
  <c r="V5" i="4"/>
  <c r="E5" i="4"/>
  <c r="V4" i="4"/>
  <c r="E4" i="4"/>
  <c r="F55" i="4" l="1"/>
  <c r="E15" i="4"/>
  <c r="E18" i="4"/>
  <c r="G16" i="4"/>
  <c r="E53" i="4"/>
  <c r="E55" i="4" s="1"/>
  <c r="V15" i="4"/>
  <c r="E7" i="4"/>
  <c r="E9" i="4" s="1"/>
  <c r="E16" i="4" l="1"/>
</calcChain>
</file>

<file path=xl/sharedStrings.xml><?xml version="1.0" encoding="utf-8"?>
<sst xmlns="http://schemas.openxmlformats.org/spreadsheetml/2006/main" count="144" uniqueCount="112">
  <si>
    <t>一館</t>
    <phoneticPr fontId="1" type="noConversion"/>
  </si>
  <si>
    <t>職工</t>
    <phoneticPr fontId="1" type="noConversion"/>
  </si>
  <si>
    <t>約僱</t>
    <phoneticPr fontId="1" type="noConversion"/>
  </si>
  <si>
    <t>業助</t>
    <phoneticPr fontId="1" type="noConversion"/>
  </si>
  <si>
    <t>小計</t>
    <phoneticPr fontId="1" type="noConversion"/>
  </si>
  <si>
    <t>職員</t>
    <phoneticPr fontId="1" type="noConversion"/>
  </si>
  <si>
    <t>處長室</t>
    <phoneticPr fontId="1" type="noConversion"/>
  </si>
  <si>
    <t>冷凍</t>
    <phoneticPr fontId="1" type="noConversion"/>
  </si>
  <si>
    <t>第一殯儀館</t>
    <phoneticPr fontId="1" type="noConversion"/>
  </si>
  <si>
    <t>合計</t>
    <phoneticPr fontId="1" type="noConversion"/>
  </si>
  <si>
    <t>櫃台</t>
    <phoneticPr fontId="1" type="noConversion"/>
  </si>
  <si>
    <t>禮儀課</t>
    <phoneticPr fontId="1" type="noConversion"/>
  </si>
  <si>
    <t>會計室</t>
    <phoneticPr fontId="1" type="noConversion"/>
  </si>
  <si>
    <t>殯儀館設備</t>
    <phoneticPr fontId="1" type="noConversion"/>
  </si>
  <si>
    <t>面積(m2)</t>
    <phoneticPr fontId="1" type="noConversion"/>
  </si>
  <si>
    <t>往生室</t>
    <phoneticPr fontId="1" type="noConversion"/>
  </si>
  <si>
    <t>冷凍室</t>
    <phoneticPr fontId="1" type="noConversion"/>
  </si>
  <si>
    <t>停柩室</t>
    <phoneticPr fontId="1" type="noConversion"/>
  </si>
  <si>
    <t>神主牌位室</t>
    <phoneticPr fontId="1" type="noConversion"/>
  </si>
  <si>
    <t>禮廳明細</t>
    <phoneticPr fontId="1" type="noConversion"/>
  </si>
  <si>
    <t>火化設備</t>
    <phoneticPr fontId="1" type="noConversion"/>
  </si>
  <si>
    <t>空污防制設備</t>
    <phoneticPr fontId="1" type="noConversion"/>
  </si>
  <si>
    <t>最大作業量/日</t>
    <phoneticPr fontId="1" type="noConversion"/>
  </si>
  <si>
    <t>年度</t>
    <phoneticPr fontId="1" type="noConversion"/>
  </si>
  <si>
    <t>接運屍體</t>
    <phoneticPr fontId="1" type="noConversion"/>
  </si>
  <si>
    <t>丙種</t>
    <phoneticPr fontId="1" type="noConversion"/>
  </si>
  <si>
    <t>懷超堂</t>
    <phoneticPr fontId="1" type="noConversion"/>
  </si>
  <si>
    <t>一館禮廳</t>
    <phoneticPr fontId="1" type="noConversion"/>
  </si>
  <si>
    <t>懷寧堂</t>
    <phoneticPr fontId="1" type="noConversion"/>
  </si>
  <si>
    <t>特種</t>
    <phoneticPr fontId="1" type="noConversion"/>
  </si>
  <si>
    <t>景行廳</t>
    <phoneticPr fontId="1" type="noConversion"/>
  </si>
  <si>
    <t>神主牌位</t>
    <phoneticPr fontId="1" type="noConversion"/>
  </si>
  <si>
    <t>甲種</t>
    <phoneticPr fontId="1" type="noConversion"/>
  </si>
  <si>
    <t>景福廳</t>
    <phoneticPr fontId="1" type="noConversion"/>
  </si>
  <si>
    <t>暫厝區</t>
    <phoneticPr fontId="1" type="noConversion"/>
  </si>
  <si>
    <t>懷慈堂</t>
    <phoneticPr fontId="1" type="noConversion"/>
  </si>
  <si>
    <t>永安堂</t>
    <phoneticPr fontId="1" type="noConversion"/>
  </si>
  <si>
    <t>-</t>
    <phoneticPr fontId="1" type="noConversion"/>
  </si>
  <si>
    <t>高雄市殯葬管理處基本資料表(本處及殯儀館業務)</t>
    <phoneticPr fontId="1" type="noConversion"/>
  </si>
  <si>
    <t>殯儀館合計</t>
    <phoneticPr fontId="1" type="noConversion"/>
  </si>
  <si>
    <t>二館(合計)</t>
    <phoneticPr fontId="1" type="noConversion"/>
  </si>
  <si>
    <t>二館(仁武本館)</t>
    <phoneticPr fontId="1" type="noConversion"/>
  </si>
  <si>
    <t>多功能祭拜廳</t>
    <phoneticPr fontId="1" type="noConversion"/>
  </si>
  <si>
    <t>規費(元)</t>
    <phoneticPr fontId="1" type="noConversion"/>
  </si>
  <si>
    <t>乙種(64人)</t>
    <phoneticPr fontId="1" type="noConversion"/>
  </si>
  <si>
    <t>丙種(48人)</t>
    <phoneticPr fontId="1" type="noConversion"/>
  </si>
  <si>
    <t>永懷堂</t>
    <phoneticPr fontId="1" type="noConversion"/>
  </si>
  <si>
    <t>永思堂</t>
    <phoneticPr fontId="1" type="noConversion"/>
  </si>
  <si>
    <t>福安堂</t>
    <phoneticPr fontId="1" type="noConversion"/>
  </si>
  <si>
    <t>福德堂</t>
    <phoneticPr fontId="1" type="noConversion"/>
  </si>
  <si>
    <t>祭拜廳</t>
    <phoneticPr fontId="1" type="noConversion"/>
  </si>
  <si>
    <t>詳見明細</t>
    <phoneticPr fontId="1" type="noConversion"/>
  </si>
  <si>
    <t>電子
輓聯</t>
    <phoneticPr fontId="1" type="noConversion"/>
  </si>
  <si>
    <t>尚未收費</t>
    <phoneticPr fontId="1" type="noConversion"/>
  </si>
  <si>
    <t>懷澤廳</t>
    <phoneticPr fontId="1" type="noConversion"/>
  </si>
  <si>
    <t>107年</t>
    <phoneticPr fontId="1" type="noConversion"/>
  </si>
  <si>
    <t>大社分館</t>
    <phoneticPr fontId="1" type="noConversion"/>
  </si>
  <si>
    <t>橋頭分館</t>
    <phoneticPr fontId="1" type="noConversion"/>
  </si>
  <si>
    <t>單位</t>
    <phoneticPr fontId="1" type="noConversion"/>
  </si>
  <si>
    <t>殯儀館員額配置</t>
    <phoneticPr fontId="1" type="noConversion"/>
  </si>
  <si>
    <t>火化場</t>
    <phoneticPr fontId="1" type="noConversion"/>
  </si>
  <si>
    <t>秘書辦公室</t>
    <phoneticPr fontId="1" type="noConversion"/>
  </si>
  <si>
    <t>禮廳</t>
    <phoneticPr fontId="1" type="noConversion"/>
  </si>
  <si>
    <t>第二殯儀館</t>
    <phoneticPr fontId="1" type="noConversion"/>
  </si>
  <si>
    <t>墓政課</t>
    <phoneticPr fontId="1" type="noConversion"/>
  </si>
  <si>
    <t>綜企課</t>
    <phoneticPr fontId="1" type="noConversion"/>
  </si>
  <si>
    <t>人事室</t>
    <phoneticPr fontId="1" type="noConversion"/>
  </si>
  <si>
    <t>政風室</t>
    <phoneticPr fontId="1" type="noConversion"/>
  </si>
  <si>
    <t>秘書室</t>
    <phoneticPr fontId="1" type="noConversion"/>
  </si>
  <si>
    <t>法事間</t>
    <phoneticPr fontId="1" type="noConversion"/>
  </si>
  <si>
    <t>特種(432人)</t>
    <phoneticPr fontId="1" type="noConversion"/>
  </si>
  <si>
    <t>甲種(216人)</t>
    <phoneticPr fontId="1" type="noConversion"/>
  </si>
  <si>
    <t>火化爐數</t>
    <phoneticPr fontId="1" type="noConversion"/>
  </si>
  <si>
    <t>景德廳</t>
    <phoneticPr fontId="1" type="noConversion"/>
  </si>
  <si>
    <t>乙種</t>
    <phoneticPr fontId="1" type="noConversion"/>
  </si>
  <si>
    <t>永寧堂</t>
    <phoneticPr fontId="1" type="noConversion"/>
  </si>
  <si>
    <t>每月平均</t>
    <phoneticPr fontId="1" type="noConversion"/>
  </si>
  <si>
    <t>入館人數</t>
    <phoneticPr fontId="1" type="noConversion"/>
  </si>
  <si>
    <t>福寧堂</t>
    <phoneticPr fontId="1" type="noConversion"/>
  </si>
  <si>
    <t>二館禮廳</t>
    <phoneticPr fontId="1" type="noConversion"/>
  </si>
  <si>
    <t>停柩(甲700、乙500、丙300)</t>
    <phoneticPr fontId="1" type="noConversion"/>
  </si>
  <si>
    <t>入殮室</t>
    <phoneticPr fontId="1" type="noConversion"/>
  </si>
  <si>
    <t>懷德廳</t>
    <phoneticPr fontId="1" type="noConversion"/>
  </si>
  <si>
    <t>場次</t>
    <phoneticPr fontId="1" type="noConversion"/>
  </si>
  <si>
    <t>件數</t>
    <phoneticPr fontId="1" type="noConversion"/>
  </si>
  <si>
    <t>懷恩廳</t>
    <phoneticPr fontId="1" type="noConversion"/>
  </si>
  <si>
    <t>殯葬服務業管理</t>
    <phoneticPr fontId="1" type="noConversion"/>
  </si>
  <si>
    <t>火化
(不含殘肢)</t>
    <phoneticPr fontId="1" type="noConversion"/>
  </si>
  <si>
    <t>本市</t>
    <phoneticPr fontId="1" type="noConversion"/>
  </si>
  <si>
    <t>本市設立許可</t>
    <phoneticPr fontId="1" type="noConversion"/>
  </si>
  <si>
    <t>外縣市</t>
    <phoneticPr fontId="1" type="noConversion"/>
  </si>
  <si>
    <t>思親廳</t>
    <phoneticPr fontId="1" type="noConversion"/>
  </si>
  <si>
    <t>外縣市備查</t>
    <phoneticPr fontId="1" type="noConversion"/>
  </si>
  <si>
    <t>松鶴廳</t>
    <phoneticPr fontId="1" type="noConversion"/>
  </si>
  <si>
    <t>生前契約核准</t>
    <phoneticPr fontId="1" type="noConversion"/>
  </si>
  <si>
    <t xml:space="preserve">  </t>
    <phoneticPr fontId="1" type="noConversion"/>
  </si>
  <si>
    <t>懷恩堂</t>
    <phoneticPr fontId="1" type="noConversion"/>
  </si>
  <si>
    <t>108年1-3月</t>
    <phoneticPr fontId="1" type="noConversion"/>
  </si>
  <si>
    <t>殯儀館設施申請件數</t>
    <phoneticPr fontId="1" type="noConversion"/>
  </si>
  <si>
    <t>洽公停車場</t>
    <phoneticPr fontId="1" type="noConversion"/>
  </si>
  <si>
    <t>化妝入殮室</t>
    <phoneticPr fontId="1" type="noConversion"/>
  </si>
  <si>
    <t xml:space="preserve"> </t>
    <phoneticPr fontId="1" type="noConversion"/>
  </si>
  <si>
    <t>第二停車場</t>
    <phoneticPr fontId="1" type="noConversion"/>
  </si>
  <si>
    <t>覆鼎金停車場</t>
    <phoneticPr fontId="1" type="noConversion"/>
  </si>
  <si>
    <t>冷凍(屜)</t>
    <phoneticPr fontId="1" type="noConversion"/>
  </si>
  <si>
    <t>冷凍(屜)、櫃台</t>
    <phoneticPr fontId="1" type="noConversion"/>
  </si>
  <si>
    <t>第一停車場</t>
    <phoneticPr fontId="1" type="noConversion"/>
  </si>
  <si>
    <t>停車場第一殯儀館第一停車場自106年1月16日起委託交通局收費，收費時間每日上午7時至下午1時，每6小時計費1次，每次收費30元。</t>
    <phoneticPr fontId="1" type="noConversion"/>
  </si>
  <si>
    <t>丙種</t>
    <phoneticPr fontId="1" type="noConversion"/>
  </si>
  <si>
    <t>109年</t>
    <phoneticPr fontId="1" type="noConversion"/>
  </si>
  <si>
    <t>統計至110年12月31日資料</t>
    <phoneticPr fontId="1" type="noConversion"/>
  </si>
  <si>
    <t>110年1-12月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</si>
</sst>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?_-;_-@_-"/>
    <numFmt numFmtId="177" formatCode="0_);[Red]\(0\)"/>
    <numFmt numFmtId="178" formatCode="#,##0_);[Red]\(#,##0\)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2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1" fontId="2" fillId="0" borderId="26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1" fontId="2" fillId="0" borderId="37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16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72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178" fontId="2" fillId="0" borderId="21" xfId="0" applyNumberFormat="1" applyFon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horizontal="center" vertical="center"/>
    </xf>
    <xf numFmtId="41" fontId="2" fillId="0" borderId="3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1" fontId="2" fillId="0" borderId="26" xfId="0" applyNumberFormat="1" applyFont="1" applyFill="1" applyBorder="1">
      <alignment vertical="center"/>
    </xf>
    <xf numFmtId="41" fontId="2" fillId="0" borderId="5" xfId="0" applyNumberFormat="1" applyFont="1" applyFill="1" applyBorder="1">
      <alignment vertical="center"/>
    </xf>
    <xf numFmtId="0" fontId="2" fillId="0" borderId="47" xfId="0" applyFont="1" applyFill="1" applyBorder="1" applyAlignment="1">
      <alignment horizontal="center" vertical="center"/>
    </xf>
    <xf numFmtId="41" fontId="2" fillId="0" borderId="9" xfId="0" applyNumberFormat="1" applyFont="1" applyFill="1" applyBorder="1">
      <alignment vertical="center"/>
    </xf>
    <xf numFmtId="41" fontId="2" fillId="0" borderId="23" xfId="0" applyNumberFormat="1" applyFont="1" applyFill="1" applyBorder="1">
      <alignment vertical="center"/>
    </xf>
    <xf numFmtId="49" fontId="2" fillId="0" borderId="35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49" fontId="2" fillId="0" borderId="33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2" fillId="0" borderId="75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48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1" fontId="2" fillId="0" borderId="32" xfId="0" applyNumberFormat="1" applyFont="1" applyFill="1" applyBorder="1" applyAlignment="1">
      <alignment horizontal="center" vertical="center"/>
    </xf>
    <xf numFmtId="41" fontId="2" fillId="0" borderId="35" xfId="0" applyNumberFormat="1" applyFont="1" applyFill="1" applyBorder="1" applyAlignment="1">
      <alignment horizontal="center" vertical="center"/>
    </xf>
    <xf numFmtId="41" fontId="2" fillId="0" borderId="38" xfId="0" applyNumberFormat="1" applyFont="1" applyFill="1" applyBorder="1" applyAlignment="1">
      <alignment horizontal="center" vertical="center"/>
    </xf>
    <xf numFmtId="41" fontId="2" fillId="0" borderId="30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2" fillId="0" borderId="83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3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37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" fillId="0" borderId="87" xfId="0" applyFont="1" applyFill="1" applyBorder="1" applyAlignment="1">
      <alignment horizontal="center" vertical="center"/>
    </xf>
    <xf numFmtId="41" fontId="2" fillId="0" borderId="68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41" fontId="2" fillId="0" borderId="53" xfId="0" applyNumberFormat="1" applyFont="1" applyFill="1" applyBorder="1" applyAlignment="1">
      <alignment horizontal="center" vertical="center"/>
    </xf>
    <xf numFmtId="41" fontId="2" fillId="0" borderId="56" xfId="0" applyNumberFormat="1" applyFont="1" applyFill="1" applyBorder="1" applyAlignment="1">
      <alignment horizontal="center" vertical="center"/>
    </xf>
    <xf numFmtId="41" fontId="2" fillId="0" borderId="5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1" fontId="2" fillId="0" borderId="33" xfId="0" applyNumberFormat="1" applyFont="1" applyFill="1" applyBorder="1" applyAlignment="1">
      <alignment horizontal="center" vertical="center"/>
    </xf>
    <xf numFmtId="41" fontId="2" fillId="0" borderId="19" xfId="0" applyNumberFormat="1" applyFont="1" applyFill="1" applyBorder="1" applyAlignment="1">
      <alignment horizontal="center" vertical="center"/>
    </xf>
    <xf numFmtId="41" fontId="2" fillId="0" borderId="71" xfId="0" applyNumberFormat="1" applyFont="1" applyFill="1" applyBorder="1" applyAlignment="1">
      <alignment horizontal="center" vertical="center"/>
    </xf>
    <xf numFmtId="41" fontId="2" fillId="0" borderId="75" xfId="0" applyNumberFormat="1" applyFont="1" applyFill="1" applyBorder="1" applyAlignment="1">
      <alignment horizontal="center" vertical="center"/>
    </xf>
    <xf numFmtId="41" fontId="2" fillId="0" borderId="24" xfId="0" applyNumberFormat="1" applyFont="1" applyFill="1" applyBorder="1" applyAlignment="1">
      <alignment horizontal="center" vertical="center"/>
    </xf>
    <xf numFmtId="41" fontId="2" fillId="0" borderId="27" xfId="0" applyNumberFormat="1" applyFont="1" applyFill="1" applyBorder="1" applyAlignment="1">
      <alignment horizontal="center" vertical="center"/>
    </xf>
    <xf numFmtId="41" fontId="2" fillId="0" borderId="88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1" xfId="0" applyFont="1" applyFill="1" applyBorder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4" xfId="0" applyFont="1" applyFill="1" applyBorder="1">
      <alignment vertical="center"/>
    </xf>
    <xf numFmtId="0" fontId="2" fillId="0" borderId="43" xfId="0" applyFont="1" applyFill="1" applyBorder="1" applyAlignment="1">
      <alignment horizontal="center" vertical="center" wrapText="1"/>
    </xf>
    <xf numFmtId="41" fontId="2" fillId="0" borderId="86" xfId="0" applyNumberFormat="1" applyFont="1" applyFill="1" applyBorder="1" applyAlignment="1">
      <alignment horizontal="center" vertical="center" wrapText="1"/>
    </xf>
    <xf numFmtId="41" fontId="2" fillId="0" borderId="84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>
      <alignment vertical="center"/>
    </xf>
    <xf numFmtId="0" fontId="2" fillId="0" borderId="46" xfId="0" applyFont="1" applyFill="1" applyBorder="1" applyAlignment="1">
      <alignment horizontal="center" vertical="center" textRotation="255" wrapText="1"/>
    </xf>
    <xf numFmtId="0" fontId="2" fillId="0" borderId="6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70" xfId="0" applyFont="1" applyFill="1" applyBorder="1" applyAlignment="1">
      <alignment horizontal="center" vertical="center"/>
    </xf>
    <xf numFmtId="41" fontId="2" fillId="0" borderId="55" xfId="0" applyNumberFormat="1" applyFont="1" applyFill="1" applyBorder="1" applyAlignment="1">
      <alignment horizontal="center" vertical="center"/>
    </xf>
    <xf numFmtId="41" fontId="2" fillId="0" borderId="70" xfId="0" applyNumberFormat="1" applyFont="1" applyFill="1" applyBorder="1" applyAlignment="1">
      <alignment horizontal="center" vertical="center"/>
    </xf>
    <xf numFmtId="41" fontId="2" fillId="0" borderId="53" xfId="0" applyNumberFormat="1" applyFont="1" applyFill="1" applyBorder="1" applyAlignment="1">
      <alignment horizontal="center" vertical="center"/>
    </xf>
    <xf numFmtId="41" fontId="2" fillId="0" borderId="56" xfId="0" applyNumberFormat="1" applyFont="1" applyFill="1" applyBorder="1" applyAlignment="1">
      <alignment horizontal="center" vertical="center"/>
    </xf>
    <xf numFmtId="41" fontId="2" fillId="0" borderId="54" xfId="0" applyNumberFormat="1" applyFont="1" applyFill="1" applyBorder="1" applyAlignment="1">
      <alignment horizontal="center" vertical="center"/>
    </xf>
    <xf numFmtId="41" fontId="2" fillId="0" borderId="52" xfId="0" applyNumberFormat="1" applyFont="1" applyFill="1" applyBorder="1" applyAlignment="1">
      <alignment horizontal="center" vertical="center"/>
    </xf>
    <xf numFmtId="41" fontId="2" fillId="0" borderId="88" xfId="0" applyNumberFormat="1" applyFont="1" applyFill="1" applyBorder="1" applyAlignment="1">
      <alignment horizontal="center" vertical="center"/>
    </xf>
    <xf numFmtId="41" fontId="2" fillId="0" borderId="63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 wrapText="1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73" xfId="0" applyFont="1" applyFill="1" applyBorder="1" applyAlignment="1">
      <alignment horizontal="center" vertical="center"/>
    </xf>
    <xf numFmtId="41" fontId="2" fillId="0" borderId="67" xfId="0" applyNumberFormat="1" applyFont="1" applyFill="1" applyBorder="1" applyAlignment="1">
      <alignment horizontal="center" vertical="center"/>
    </xf>
    <xf numFmtId="41" fontId="2" fillId="0" borderId="73" xfId="0" applyNumberFormat="1" applyFont="1" applyFill="1" applyBorder="1" applyAlignment="1">
      <alignment horizontal="center" vertical="center"/>
    </xf>
    <xf numFmtId="41" fontId="2" fillId="0" borderId="68" xfId="0" applyNumberFormat="1" applyFont="1" applyFill="1" applyBorder="1" applyAlignment="1">
      <alignment horizontal="center" vertical="center"/>
    </xf>
    <xf numFmtId="41" fontId="2" fillId="0" borderId="62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41" fontId="2" fillId="0" borderId="53" xfId="0" applyNumberFormat="1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41" fontId="2" fillId="0" borderId="75" xfId="0" applyNumberFormat="1" applyFont="1" applyFill="1" applyBorder="1" applyAlignment="1">
      <alignment horizontal="center" vertical="center"/>
    </xf>
    <xf numFmtId="41" fontId="2" fillId="0" borderId="24" xfId="0" applyNumberFormat="1" applyFont="1" applyFill="1" applyBorder="1" applyAlignment="1">
      <alignment horizontal="center" vertical="center"/>
    </xf>
    <xf numFmtId="41" fontId="2" fillId="0" borderId="27" xfId="0" applyNumberFormat="1" applyFont="1" applyFill="1" applyBorder="1" applyAlignment="1">
      <alignment horizontal="center" vertical="center"/>
    </xf>
    <xf numFmtId="41" fontId="2" fillId="0" borderId="64" xfId="0" applyNumberFormat="1" applyFont="1" applyFill="1" applyBorder="1" applyAlignment="1">
      <alignment horizontal="center" vertical="center"/>
    </xf>
    <xf numFmtId="41" fontId="2" fillId="0" borderId="23" xfId="0" applyNumberFormat="1" applyFont="1" applyFill="1" applyBorder="1" applyAlignment="1">
      <alignment horizontal="center" vertical="center"/>
    </xf>
    <xf numFmtId="41" fontId="2" fillId="0" borderId="57" xfId="0" applyNumberFormat="1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41" fontId="2" fillId="0" borderId="57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41" fontId="2" fillId="0" borderId="81" xfId="0" applyNumberFormat="1" applyFont="1" applyFill="1" applyBorder="1" applyAlignment="1">
      <alignment horizontal="center" vertical="center"/>
    </xf>
    <xf numFmtId="41" fontId="6" fillId="0" borderId="53" xfId="0" applyNumberFormat="1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41" fontId="2" fillId="0" borderId="34" xfId="0" applyNumberFormat="1" applyFont="1" applyFill="1" applyBorder="1" applyAlignment="1">
      <alignment horizontal="center" vertical="center"/>
    </xf>
    <xf numFmtId="41" fontId="2" fillId="0" borderId="71" xfId="0" applyNumberFormat="1" applyFont="1" applyFill="1" applyBorder="1" applyAlignment="1">
      <alignment horizontal="center" vertical="center"/>
    </xf>
    <xf numFmtId="41" fontId="2" fillId="0" borderId="33" xfId="0" applyNumberFormat="1" applyFont="1" applyFill="1" applyBorder="1" applyAlignment="1">
      <alignment horizontal="center" vertical="center"/>
    </xf>
    <xf numFmtId="41" fontId="2" fillId="0" borderId="20" xfId="0" applyNumberFormat="1" applyFont="1" applyFill="1" applyBorder="1" applyAlignment="1">
      <alignment horizontal="center" vertical="center"/>
    </xf>
    <xf numFmtId="41" fontId="2" fillId="0" borderId="93" xfId="0" applyNumberFormat="1" applyFont="1" applyFill="1" applyBorder="1" applyAlignment="1">
      <alignment horizontal="center" vertical="center"/>
    </xf>
    <xf numFmtId="41" fontId="2" fillId="0" borderId="94" xfId="0" applyNumberFormat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13" xfId="0" applyNumberFormat="1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12" xfId="0" applyNumberFormat="1" applyFont="1" applyFill="1" applyBorder="1" applyAlignment="1">
      <alignment horizontal="center" vertical="center"/>
    </xf>
    <xf numFmtId="41" fontId="2" fillId="0" borderId="87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52" xfId="0" applyNumberFormat="1" applyFont="1" applyFill="1" applyBorder="1" applyAlignment="1">
      <alignment vertical="center"/>
    </xf>
    <xf numFmtId="177" fontId="2" fillId="0" borderId="53" xfId="0" applyNumberFormat="1" applyFont="1" applyFill="1" applyBorder="1" applyAlignment="1">
      <alignment vertical="center"/>
    </xf>
    <xf numFmtId="177" fontId="2" fillId="0" borderId="5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1" fontId="2" fillId="0" borderId="67" xfId="0" applyNumberFormat="1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41" fontId="2" fillId="0" borderId="62" xfId="0" applyNumberFormat="1" applyFont="1" applyFill="1" applyBorder="1" applyAlignment="1">
      <alignment vertical="center"/>
    </xf>
    <xf numFmtId="176" fontId="2" fillId="0" borderId="67" xfId="0" applyNumberFormat="1" applyFont="1" applyFill="1" applyBorder="1" applyAlignment="1">
      <alignment vertical="center"/>
    </xf>
    <xf numFmtId="0" fontId="2" fillId="0" borderId="76" xfId="0" applyFont="1" applyFill="1" applyBorder="1" applyAlignment="1">
      <alignment horizontal="center" vertical="center" textRotation="255" wrapText="1"/>
    </xf>
    <xf numFmtId="0" fontId="2" fillId="0" borderId="3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77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41" fontId="2" fillId="0" borderId="19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right" vertical="center"/>
    </xf>
    <xf numFmtId="0" fontId="2" fillId="0" borderId="85" xfId="0" applyFont="1" applyFill="1" applyBorder="1" applyAlignment="1">
      <alignment horizontal="right" vertical="center"/>
    </xf>
    <xf numFmtId="0" fontId="2" fillId="0" borderId="81" xfId="0" applyFont="1" applyFill="1" applyBorder="1" applyAlignment="1">
      <alignment vertical="center"/>
    </xf>
    <xf numFmtId="0" fontId="2" fillId="0" borderId="82" xfId="0" applyFont="1" applyFill="1" applyBorder="1" applyAlignment="1">
      <alignment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1" fontId="2" fillId="0" borderId="95" xfId="0" applyNumberFormat="1" applyFont="1" applyFill="1" applyBorder="1" applyAlignment="1">
      <alignment horizontal="center" vertical="center"/>
    </xf>
    <xf numFmtId="41" fontId="2" fillId="0" borderId="108" xfId="0" applyNumberFormat="1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41" fontId="2" fillId="0" borderId="91" xfId="0" applyNumberFormat="1" applyFont="1" applyFill="1" applyBorder="1" applyAlignment="1">
      <alignment horizontal="center" vertical="center"/>
    </xf>
    <xf numFmtId="41" fontId="2" fillId="0" borderId="49" xfId="0" applyNumberFormat="1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41" fontId="2" fillId="0" borderId="90" xfId="0" applyNumberFormat="1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41" fontId="2" fillId="0" borderId="51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41" fontId="2" fillId="0" borderId="91" xfId="0" applyNumberFormat="1" applyFont="1" applyFill="1" applyBorder="1" applyAlignment="1">
      <alignment horizontal="right" vertical="center"/>
    </xf>
    <xf numFmtId="41" fontId="2" fillId="0" borderId="90" xfId="0" applyNumberFormat="1" applyFont="1" applyFill="1" applyBorder="1" applyAlignment="1">
      <alignment horizontal="right" vertical="center"/>
    </xf>
    <xf numFmtId="0" fontId="4" fillId="0" borderId="96" xfId="0" applyFont="1" applyFill="1" applyBorder="1" applyAlignment="1">
      <alignment horizontal="right" vertical="center"/>
    </xf>
    <xf numFmtId="0" fontId="4" fillId="0" borderId="97" xfId="0" applyFont="1" applyFill="1" applyBorder="1" applyAlignment="1">
      <alignment horizontal="right" vertical="center"/>
    </xf>
    <xf numFmtId="0" fontId="4" fillId="0" borderId="98" xfId="0" applyFont="1" applyFill="1" applyBorder="1" applyAlignment="1">
      <alignment horizontal="right" vertical="center"/>
    </xf>
    <xf numFmtId="0" fontId="4" fillId="0" borderId="99" xfId="0" applyFont="1" applyFill="1" applyBorder="1" applyAlignment="1">
      <alignment horizontal="right" vertical="center"/>
    </xf>
    <xf numFmtId="0" fontId="2" fillId="0" borderId="89" xfId="0" applyFont="1" applyFill="1" applyBorder="1" applyAlignment="1">
      <alignment horizontal="left" vertical="center" wrapText="1"/>
    </xf>
    <xf numFmtId="0" fontId="2" fillId="0" borderId="9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97" xfId="0" applyFont="1" applyFill="1" applyBorder="1" applyAlignment="1">
      <alignment horizontal="left" vertical="center"/>
    </xf>
    <xf numFmtId="0" fontId="4" fillId="0" borderId="100" xfId="0" applyFont="1" applyFill="1" applyBorder="1" applyAlignment="1">
      <alignment horizontal="left" vertical="center"/>
    </xf>
    <xf numFmtId="0" fontId="4" fillId="0" borderId="99" xfId="0" applyFont="1" applyFill="1" applyBorder="1" applyAlignment="1">
      <alignment horizontal="left" vertical="center"/>
    </xf>
    <xf numFmtId="0" fontId="2" fillId="0" borderId="79" xfId="0" applyFont="1" applyFill="1" applyBorder="1" applyAlignment="1">
      <alignment horizontal="right" vertical="center"/>
    </xf>
    <xf numFmtId="178" fontId="2" fillId="0" borderId="26" xfId="0" applyNumberFormat="1" applyFont="1" applyFill="1" applyBorder="1">
      <alignment vertical="center"/>
    </xf>
    <xf numFmtId="178" fontId="2" fillId="0" borderId="25" xfId="0" applyNumberFormat="1" applyFont="1" applyFill="1" applyBorder="1">
      <alignment vertical="center"/>
    </xf>
    <xf numFmtId="178" fontId="2" fillId="0" borderId="30" xfId="0" applyNumberFormat="1" applyFont="1" applyFill="1" applyBorder="1">
      <alignment vertical="center"/>
    </xf>
    <xf numFmtId="41" fontId="2" fillId="0" borderId="22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1"/>
  <sheetViews>
    <sheetView tabSelected="1" topLeftCell="H1" zoomScale="90" zoomScaleNormal="90" workbookViewId="0">
      <selection activeCell="M6" sqref="A1:V55"/>
    </sheetView>
  </sheetViews>
  <sheetFormatPr defaultColWidth="5.125" defaultRowHeight="15.75" x14ac:dyDescent="0.25"/>
  <cols>
    <col min="1" max="1" width="19.125" style="30" bestFit="1" customWidth="1"/>
    <col min="2" max="2" width="15.625" style="30" bestFit="1" customWidth="1"/>
    <col min="3" max="3" width="21.125" style="30" bestFit="1" customWidth="1"/>
    <col min="4" max="4" width="19.5" style="30" customWidth="1"/>
    <col min="5" max="5" width="0.125" style="30" customWidth="1"/>
    <col min="6" max="6" width="19.5" style="30" hidden="1" customWidth="1"/>
    <col min="7" max="7" width="19.5" style="30" customWidth="1"/>
    <col min="8" max="8" width="19.375" style="30" customWidth="1"/>
    <col min="9" max="9" width="15.75" style="30" bestFit="1" customWidth="1"/>
    <col min="10" max="10" width="19.5" style="30" bestFit="1" customWidth="1"/>
    <col min="11" max="11" width="14" style="30" bestFit="1" customWidth="1"/>
    <col min="12" max="12" width="19.5" style="30" bestFit="1" customWidth="1"/>
    <col min="13" max="13" width="15.25" style="30" bestFit="1" customWidth="1"/>
    <col min="14" max="14" width="19.5" style="30" bestFit="1" customWidth="1"/>
    <col min="15" max="15" width="15.25" style="30" bestFit="1" customWidth="1"/>
    <col min="16" max="16" width="19.5" style="30" bestFit="1" customWidth="1"/>
    <col min="17" max="17" width="19.375" style="30" bestFit="1" customWidth="1"/>
    <col min="18" max="18" width="12" style="30" bestFit="1" customWidth="1"/>
    <col min="19" max="21" width="9" style="30" bestFit="1" customWidth="1"/>
    <col min="22" max="23" width="10.5" style="30" bestFit="1" customWidth="1"/>
    <col min="24" max="16384" width="5.125" style="30"/>
  </cols>
  <sheetData>
    <row r="1" spans="1:22" ht="27.75" thickTop="1" thickBot="1" x14ac:dyDescent="0.3">
      <c r="A1" s="197" t="s">
        <v>38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/>
    </row>
    <row r="2" spans="1:22" ht="22.5" thickTop="1" thickBot="1" x14ac:dyDescent="0.3">
      <c r="A2" s="236" t="s">
        <v>110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3" spans="1:22" ht="22.5" thickTop="1" thickBot="1" x14ac:dyDescent="0.3">
      <c r="A3" s="202"/>
      <c r="B3" s="203"/>
      <c r="C3" s="158"/>
      <c r="D3" s="159"/>
      <c r="E3" s="204" t="s">
        <v>39</v>
      </c>
      <c r="F3" s="205"/>
      <c r="G3" s="204" t="s">
        <v>0</v>
      </c>
      <c r="H3" s="158"/>
      <c r="I3" s="127" t="s">
        <v>40</v>
      </c>
      <c r="J3" s="205"/>
      <c r="K3" s="204" t="s">
        <v>41</v>
      </c>
      <c r="L3" s="205"/>
      <c r="M3" s="206" t="s">
        <v>56</v>
      </c>
      <c r="N3" s="158"/>
      <c r="O3" s="204" t="s">
        <v>57</v>
      </c>
      <c r="P3" s="207"/>
      <c r="Q3" s="71" t="s">
        <v>58</v>
      </c>
      <c r="R3" s="22" t="s">
        <v>5</v>
      </c>
      <c r="S3" s="22" t="s">
        <v>2</v>
      </c>
      <c r="T3" s="22" t="s">
        <v>1</v>
      </c>
      <c r="U3" s="22" t="s">
        <v>3</v>
      </c>
      <c r="V3" s="72" t="s">
        <v>4</v>
      </c>
    </row>
    <row r="4" spans="1:22" ht="22.5" thickTop="1" thickBot="1" x14ac:dyDescent="0.3">
      <c r="A4" s="188" t="s">
        <v>59</v>
      </c>
      <c r="B4" s="189"/>
      <c r="C4" s="193" t="s">
        <v>5</v>
      </c>
      <c r="D4" s="194"/>
      <c r="E4" s="167">
        <f>SUM(G4:J4)</f>
        <v>11</v>
      </c>
      <c r="F4" s="195"/>
      <c r="G4" s="167">
        <v>7</v>
      </c>
      <c r="H4" s="166"/>
      <c r="I4" s="186">
        <f>K4+M4+O4</f>
        <v>4</v>
      </c>
      <c r="J4" s="184"/>
      <c r="K4" s="167">
        <v>2</v>
      </c>
      <c r="L4" s="195"/>
      <c r="M4" s="165">
        <v>1</v>
      </c>
      <c r="N4" s="166"/>
      <c r="O4" s="167">
        <v>1</v>
      </c>
      <c r="P4" s="168"/>
      <c r="Q4" s="81" t="s">
        <v>6</v>
      </c>
      <c r="R4" s="23">
        <v>1</v>
      </c>
      <c r="S4" s="23">
        <v>0</v>
      </c>
      <c r="T4" s="23">
        <v>0</v>
      </c>
      <c r="U4" s="23">
        <v>0</v>
      </c>
      <c r="V4" s="24">
        <f>SUM(R4:U4)</f>
        <v>1</v>
      </c>
    </row>
    <row r="5" spans="1:22" ht="21.75" thickTop="1" x14ac:dyDescent="0.25">
      <c r="A5" s="147"/>
      <c r="B5" s="190"/>
      <c r="C5" s="112" t="s">
        <v>1</v>
      </c>
      <c r="D5" s="52" t="s">
        <v>60</v>
      </c>
      <c r="E5" s="183">
        <f>SUM(G5:J5)</f>
        <v>15</v>
      </c>
      <c r="F5" s="184"/>
      <c r="G5" s="183">
        <v>12</v>
      </c>
      <c r="H5" s="185"/>
      <c r="I5" s="186">
        <f>K5+M5+O5</f>
        <v>3</v>
      </c>
      <c r="J5" s="184"/>
      <c r="K5" s="183">
        <v>3</v>
      </c>
      <c r="L5" s="184"/>
      <c r="M5" s="187">
        <v>0</v>
      </c>
      <c r="N5" s="184"/>
      <c r="O5" s="183">
        <v>0</v>
      </c>
      <c r="P5" s="185"/>
      <c r="Q5" s="81" t="s">
        <v>61</v>
      </c>
      <c r="R5" s="23">
        <v>1</v>
      </c>
      <c r="S5" s="23">
        <v>0</v>
      </c>
      <c r="T5" s="23">
        <v>0</v>
      </c>
      <c r="U5" s="23">
        <v>0</v>
      </c>
      <c r="V5" s="24">
        <f>SUM(R5:U5)</f>
        <v>1</v>
      </c>
    </row>
    <row r="6" spans="1:22" ht="21" x14ac:dyDescent="0.25">
      <c r="A6" s="147"/>
      <c r="B6" s="190"/>
      <c r="C6" s="181"/>
      <c r="D6" s="53" t="s">
        <v>104</v>
      </c>
      <c r="E6" s="145">
        <f>SUM(G6:J6)</f>
        <v>4</v>
      </c>
      <c r="F6" s="117"/>
      <c r="G6" s="145">
        <v>2</v>
      </c>
      <c r="H6" s="146"/>
      <c r="I6" s="178">
        <f>K6+M6+O6</f>
        <v>2</v>
      </c>
      <c r="J6" s="117"/>
      <c r="K6" s="145">
        <v>1</v>
      </c>
      <c r="L6" s="117"/>
      <c r="M6" s="179">
        <v>0</v>
      </c>
      <c r="N6" s="180"/>
      <c r="O6" s="145">
        <v>1</v>
      </c>
      <c r="P6" s="146"/>
      <c r="Q6" s="81" t="s">
        <v>8</v>
      </c>
      <c r="R6" s="23">
        <v>7</v>
      </c>
      <c r="S6" s="23">
        <v>2</v>
      </c>
      <c r="T6" s="23">
        <v>18</v>
      </c>
      <c r="U6" s="23">
        <v>0</v>
      </c>
      <c r="V6" s="24">
        <f>SUM(R6:U6)</f>
        <v>27</v>
      </c>
    </row>
    <row r="7" spans="1:22" ht="21" x14ac:dyDescent="0.25">
      <c r="A7" s="147"/>
      <c r="B7" s="190"/>
      <c r="C7" s="181"/>
      <c r="D7" s="53" t="s">
        <v>62</v>
      </c>
      <c r="E7" s="145">
        <f>SUM(G7:J7)</f>
        <v>3</v>
      </c>
      <c r="F7" s="117"/>
      <c r="G7" s="145">
        <v>2</v>
      </c>
      <c r="H7" s="146"/>
      <c r="I7" s="178">
        <f t="shared" ref="I7:I9" si="0">K7+M7+O7</f>
        <v>1</v>
      </c>
      <c r="J7" s="117"/>
      <c r="K7" s="163"/>
      <c r="L7" s="196"/>
      <c r="M7" s="145">
        <v>1</v>
      </c>
      <c r="N7" s="117"/>
      <c r="O7" s="163">
        <v>0</v>
      </c>
      <c r="P7" s="164"/>
      <c r="Q7" s="81" t="s">
        <v>63</v>
      </c>
      <c r="R7" s="23">
        <v>4</v>
      </c>
      <c r="S7" s="23">
        <v>1</v>
      </c>
      <c r="T7" s="23">
        <v>7</v>
      </c>
      <c r="U7" s="23">
        <v>14</v>
      </c>
      <c r="V7" s="24">
        <f>SUM(R7:U7)</f>
        <v>26</v>
      </c>
    </row>
    <row r="8" spans="1:22" ht="21" x14ac:dyDescent="0.25">
      <c r="A8" s="147"/>
      <c r="B8" s="190"/>
      <c r="C8" s="181"/>
      <c r="D8" s="53" t="s">
        <v>10</v>
      </c>
      <c r="E8" s="145">
        <f>SUM(G8:J8)</f>
        <v>3</v>
      </c>
      <c r="F8" s="117"/>
      <c r="G8" s="145">
        <v>2</v>
      </c>
      <c r="H8" s="146"/>
      <c r="I8" s="178">
        <f t="shared" si="0"/>
        <v>1</v>
      </c>
      <c r="J8" s="117"/>
      <c r="K8" s="145">
        <v>1</v>
      </c>
      <c r="L8" s="117"/>
      <c r="M8" s="179"/>
      <c r="N8" s="180"/>
      <c r="O8" s="145">
        <v>0</v>
      </c>
      <c r="P8" s="146"/>
      <c r="Q8" s="81" t="s">
        <v>64</v>
      </c>
      <c r="R8" s="23">
        <v>13</v>
      </c>
      <c r="S8" s="23">
        <v>22</v>
      </c>
      <c r="T8" s="23">
        <v>7</v>
      </c>
      <c r="U8" s="23">
        <v>44</v>
      </c>
      <c r="V8" s="24">
        <f t="shared" ref="V8" si="1">SUM(R8:U8)</f>
        <v>86</v>
      </c>
    </row>
    <row r="9" spans="1:22" ht="21.75" thickBot="1" x14ac:dyDescent="0.3">
      <c r="A9" s="147"/>
      <c r="B9" s="190"/>
      <c r="C9" s="182"/>
      <c r="D9" s="76" t="s">
        <v>4</v>
      </c>
      <c r="E9" s="119">
        <f>SUM(E5:F8)</f>
        <v>25</v>
      </c>
      <c r="F9" s="118"/>
      <c r="G9" s="119">
        <f>SUM(G5:G8)</f>
        <v>18</v>
      </c>
      <c r="H9" s="137"/>
      <c r="I9" s="178">
        <f t="shared" si="0"/>
        <v>7</v>
      </c>
      <c r="J9" s="117"/>
      <c r="K9" s="119">
        <f>SUM(K5:L8)</f>
        <v>5</v>
      </c>
      <c r="L9" s="118"/>
      <c r="M9" s="119">
        <f>SUM(M5:N8)</f>
        <v>1</v>
      </c>
      <c r="N9" s="118"/>
      <c r="O9" s="119">
        <f>SUM(O5:P8)</f>
        <v>1</v>
      </c>
      <c r="P9" s="137"/>
      <c r="Q9" s="81" t="s">
        <v>65</v>
      </c>
      <c r="R9" s="23">
        <v>4</v>
      </c>
      <c r="S9" s="23">
        <v>1</v>
      </c>
      <c r="T9" s="23">
        <v>0</v>
      </c>
      <c r="U9" s="23">
        <v>0</v>
      </c>
      <c r="V9" s="24">
        <f t="shared" ref="V9:V14" si="2">SUM(R9:U9)</f>
        <v>5</v>
      </c>
    </row>
    <row r="10" spans="1:22" ht="22.5" thickTop="1" thickBot="1" x14ac:dyDescent="0.3">
      <c r="A10" s="147"/>
      <c r="B10" s="190"/>
      <c r="C10" s="61" t="s">
        <v>2</v>
      </c>
      <c r="D10" s="54" t="s">
        <v>105</v>
      </c>
      <c r="E10" s="169">
        <f>SUM(G10:J10)</f>
        <v>3</v>
      </c>
      <c r="F10" s="170"/>
      <c r="G10" s="169">
        <v>2</v>
      </c>
      <c r="H10" s="171"/>
      <c r="I10" s="172">
        <f>SUM(K10:P10)</f>
        <v>1</v>
      </c>
      <c r="J10" s="173"/>
      <c r="K10" s="174"/>
      <c r="L10" s="173"/>
      <c r="M10" s="175">
        <v>0</v>
      </c>
      <c r="N10" s="176"/>
      <c r="O10" s="174">
        <v>1</v>
      </c>
      <c r="P10" s="177"/>
      <c r="Q10" s="81" t="s">
        <v>11</v>
      </c>
      <c r="R10" s="23">
        <v>5</v>
      </c>
      <c r="S10" s="23">
        <v>0</v>
      </c>
      <c r="T10" s="23">
        <v>0</v>
      </c>
      <c r="U10" s="23">
        <v>0</v>
      </c>
      <c r="V10" s="24">
        <f t="shared" si="2"/>
        <v>5</v>
      </c>
    </row>
    <row r="11" spans="1:22" ht="21.75" thickTop="1" x14ac:dyDescent="0.25">
      <c r="A11" s="147"/>
      <c r="B11" s="190"/>
      <c r="C11" s="157" t="s">
        <v>3</v>
      </c>
      <c r="D11" s="55" t="s">
        <v>60</v>
      </c>
      <c r="E11" s="155">
        <f>SUM(G11:J11)</f>
        <v>2</v>
      </c>
      <c r="F11" s="159"/>
      <c r="G11" s="160">
        <v>0</v>
      </c>
      <c r="H11" s="161"/>
      <c r="I11" s="162">
        <f>K11+M11+O11</f>
        <v>2</v>
      </c>
      <c r="J11" s="159"/>
      <c r="K11" s="155">
        <v>2</v>
      </c>
      <c r="L11" s="159"/>
      <c r="M11" s="155">
        <v>0</v>
      </c>
      <c r="N11" s="159"/>
      <c r="O11" s="155">
        <v>0</v>
      </c>
      <c r="P11" s="156"/>
      <c r="Q11" s="81" t="s">
        <v>66</v>
      </c>
      <c r="R11" s="23">
        <v>1</v>
      </c>
      <c r="S11" s="23">
        <v>0</v>
      </c>
      <c r="T11" s="23">
        <v>0</v>
      </c>
      <c r="U11" s="23">
        <v>0</v>
      </c>
      <c r="V11" s="24">
        <f t="shared" si="2"/>
        <v>1</v>
      </c>
    </row>
    <row r="12" spans="1:22" ht="21" x14ac:dyDescent="0.25">
      <c r="A12" s="147"/>
      <c r="B12" s="190"/>
      <c r="C12" s="157"/>
      <c r="D12" s="73" t="s">
        <v>7</v>
      </c>
      <c r="E12" s="121">
        <f>SUM(G12:J12)</f>
        <v>6</v>
      </c>
      <c r="F12" s="136"/>
      <c r="G12" s="145">
        <v>0</v>
      </c>
      <c r="H12" s="146"/>
      <c r="I12" s="124">
        <v>6</v>
      </c>
      <c r="J12" s="136"/>
      <c r="K12" s="121">
        <v>0</v>
      </c>
      <c r="L12" s="136"/>
      <c r="M12" s="121">
        <v>3</v>
      </c>
      <c r="N12" s="136"/>
      <c r="O12" s="121">
        <v>2</v>
      </c>
      <c r="P12" s="138"/>
      <c r="Q12" s="81" t="s">
        <v>12</v>
      </c>
      <c r="R12" s="23">
        <v>3</v>
      </c>
      <c r="S12" s="23">
        <v>0</v>
      </c>
      <c r="T12" s="23">
        <v>0</v>
      </c>
      <c r="U12" s="23">
        <v>0</v>
      </c>
      <c r="V12" s="24">
        <f t="shared" si="2"/>
        <v>3</v>
      </c>
    </row>
    <row r="13" spans="1:22" ht="21" x14ac:dyDescent="0.25">
      <c r="A13" s="147"/>
      <c r="B13" s="190"/>
      <c r="C13" s="157"/>
      <c r="D13" s="73" t="s">
        <v>62</v>
      </c>
      <c r="E13" s="121">
        <f>SUM(G13:J13)</f>
        <v>3</v>
      </c>
      <c r="F13" s="136"/>
      <c r="G13" s="145">
        <v>0</v>
      </c>
      <c r="H13" s="146"/>
      <c r="I13" s="124">
        <v>3</v>
      </c>
      <c r="J13" s="136"/>
      <c r="K13" s="121">
        <v>0</v>
      </c>
      <c r="L13" s="136"/>
      <c r="M13" s="121">
        <v>2</v>
      </c>
      <c r="N13" s="136"/>
      <c r="O13" s="121">
        <v>1</v>
      </c>
      <c r="P13" s="138"/>
      <c r="Q13" s="81" t="s">
        <v>67</v>
      </c>
      <c r="R13" s="23">
        <v>1</v>
      </c>
      <c r="S13" s="23">
        <v>0</v>
      </c>
      <c r="T13" s="23">
        <v>0</v>
      </c>
      <c r="U13" s="23">
        <v>0</v>
      </c>
      <c r="V13" s="24">
        <f t="shared" si="2"/>
        <v>1</v>
      </c>
    </row>
    <row r="14" spans="1:22" ht="21" x14ac:dyDescent="0.25">
      <c r="A14" s="147"/>
      <c r="B14" s="190"/>
      <c r="C14" s="157"/>
      <c r="D14" s="73" t="s">
        <v>10</v>
      </c>
      <c r="E14" s="121">
        <f>SUM(G14:J14)</f>
        <v>5</v>
      </c>
      <c r="F14" s="136"/>
      <c r="G14" s="145">
        <v>0</v>
      </c>
      <c r="H14" s="146"/>
      <c r="I14" s="124">
        <v>5</v>
      </c>
      <c r="J14" s="136"/>
      <c r="K14" s="121">
        <v>1</v>
      </c>
      <c r="L14" s="136"/>
      <c r="M14" s="121">
        <v>1</v>
      </c>
      <c r="N14" s="136"/>
      <c r="O14" s="121">
        <v>2</v>
      </c>
      <c r="P14" s="138"/>
      <c r="Q14" s="81" t="s">
        <v>68</v>
      </c>
      <c r="R14" s="23">
        <v>9</v>
      </c>
      <c r="S14" s="23">
        <v>0</v>
      </c>
      <c r="T14" s="23">
        <v>4</v>
      </c>
      <c r="U14" s="23">
        <v>0</v>
      </c>
      <c r="V14" s="24">
        <f t="shared" si="2"/>
        <v>13</v>
      </c>
    </row>
    <row r="15" spans="1:22" ht="21.75" thickBot="1" x14ac:dyDescent="0.3">
      <c r="A15" s="147"/>
      <c r="B15" s="190"/>
      <c r="C15" s="158"/>
      <c r="D15" s="73" t="s">
        <v>4</v>
      </c>
      <c r="E15" s="121">
        <f>SUM(E11:F14)</f>
        <v>16</v>
      </c>
      <c r="F15" s="136"/>
      <c r="G15" s="121">
        <f>SUM(G11:H14)</f>
        <v>0</v>
      </c>
      <c r="H15" s="138"/>
      <c r="I15" s="124">
        <f>K15+M15+O15</f>
        <v>14</v>
      </c>
      <c r="J15" s="136"/>
      <c r="K15" s="124">
        <f>SUM(K11:L14)</f>
        <v>3</v>
      </c>
      <c r="L15" s="136"/>
      <c r="M15" s="124">
        <f>SUM(M11:N14)</f>
        <v>6</v>
      </c>
      <c r="N15" s="136"/>
      <c r="O15" s="124">
        <f>SUM(O11:P14)</f>
        <v>5</v>
      </c>
      <c r="P15" s="136"/>
      <c r="Q15" s="25" t="s">
        <v>9</v>
      </c>
      <c r="R15" s="26">
        <v>49</v>
      </c>
      <c r="S15" s="26">
        <f>SUM(S4:S14)</f>
        <v>26</v>
      </c>
      <c r="T15" s="26">
        <f>SUM(T4:T14)</f>
        <v>36</v>
      </c>
      <c r="U15" s="26">
        <f>SUM(U4:U14)</f>
        <v>58</v>
      </c>
      <c r="V15" s="27">
        <f>SUM(V4:V14)</f>
        <v>169</v>
      </c>
    </row>
    <row r="16" spans="1:22" ht="22.5" thickTop="1" thickBot="1" x14ac:dyDescent="0.3">
      <c r="A16" s="191"/>
      <c r="B16" s="192"/>
      <c r="C16" s="80" t="s">
        <v>9</v>
      </c>
      <c r="D16" s="56"/>
      <c r="E16" s="150">
        <f>E4+E9+E10+E15</f>
        <v>55</v>
      </c>
      <c r="F16" s="151"/>
      <c r="G16" s="150">
        <f>G4+G9+G10+G15</f>
        <v>27</v>
      </c>
      <c r="H16" s="152"/>
      <c r="I16" s="150">
        <f>I4+I9+I10+I15</f>
        <v>26</v>
      </c>
      <c r="J16" s="151"/>
      <c r="K16" s="150">
        <f>K4+K9+K10+K15</f>
        <v>10</v>
      </c>
      <c r="L16" s="151"/>
      <c r="M16" s="153">
        <f>M4+M9+M10+M15</f>
        <v>8</v>
      </c>
      <c r="N16" s="152"/>
      <c r="O16" s="150">
        <f>O4+O9+O10+O15</f>
        <v>8</v>
      </c>
      <c r="P16" s="154"/>
      <c r="Q16" s="147"/>
      <c r="R16" s="148"/>
      <c r="S16" s="148"/>
      <c r="T16" s="148"/>
      <c r="U16" s="148"/>
      <c r="V16" s="149"/>
    </row>
    <row r="17" spans="1:33" ht="22.5" thickTop="1" thickBot="1" x14ac:dyDescent="0.3">
      <c r="A17" s="114" t="s">
        <v>13</v>
      </c>
      <c r="B17" s="140"/>
      <c r="C17" s="210" t="s">
        <v>14</v>
      </c>
      <c r="D17" s="211"/>
      <c r="E17" s="169">
        <f>SUM(G17:J17)</f>
        <v>113172.14</v>
      </c>
      <c r="F17" s="170"/>
      <c r="G17" s="169">
        <v>66000</v>
      </c>
      <c r="H17" s="208"/>
      <c r="I17" s="209">
        <f>SUM(K17:P17)</f>
        <v>47172.14</v>
      </c>
      <c r="J17" s="170"/>
      <c r="K17" s="169">
        <v>27800</v>
      </c>
      <c r="L17" s="170"/>
      <c r="M17" s="169">
        <v>9507.98</v>
      </c>
      <c r="N17" s="170"/>
      <c r="O17" s="169">
        <v>9864.16</v>
      </c>
      <c r="P17" s="208"/>
      <c r="Q17" s="147" t="s">
        <v>101</v>
      </c>
      <c r="R17" s="148"/>
      <c r="S17" s="148"/>
      <c r="T17" s="148"/>
      <c r="U17" s="148"/>
      <c r="V17" s="149"/>
    </row>
    <row r="18" spans="1:33" ht="21.75" thickTop="1" x14ac:dyDescent="0.25">
      <c r="A18" s="111"/>
      <c r="B18" s="141"/>
      <c r="C18" s="230" t="s">
        <v>107</v>
      </c>
      <c r="D18" s="231"/>
      <c r="E18" s="224">
        <f>H22+I18</f>
        <v>1022</v>
      </c>
      <c r="F18" s="225"/>
      <c r="G18" s="28" t="s">
        <v>106</v>
      </c>
      <c r="H18" s="29">
        <v>471</v>
      </c>
      <c r="I18" s="221">
        <f>SUM(K18:P18)</f>
        <v>273</v>
      </c>
      <c r="J18" s="218"/>
      <c r="K18" s="212">
        <v>100</v>
      </c>
      <c r="L18" s="218"/>
      <c r="M18" s="212">
        <v>96</v>
      </c>
      <c r="N18" s="218"/>
      <c r="O18" s="212">
        <v>77</v>
      </c>
      <c r="P18" s="213"/>
      <c r="U18" s="3"/>
      <c r="V18" s="4"/>
    </row>
    <row r="19" spans="1:33" ht="21" x14ac:dyDescent="0.25">
      <c r="A19" s="111"/>
      <c r="B19" s="141"/>
      <c r="C19" s="232"/>
      <c r="D19" s="233"/>
      <c r="E19" s="226"/>
      <c r="F19" s="227"/>
      <c r="G19" s="31" t="s">
        <v>99</v>
      </c>
      <c r="H19" s="32">
        <v>33</v>
      </c>
      <c r="I19" s="222"/>
      <c r="J19" s="219"/>
      <c r="K19" s="214"/>
      <c r="L19" s="219"/>
      <c r="M19" s="214"/>
      <c r="N19" s="219"/>
      <c r="O19" s="214"/>
      <c r="P19" s="215"/>
      <c r="U19" s="3"/>
      <c r="V19" s="4"/>
    </row>
    <row r="20" spans="1:33" ht="21" x14ac:dyDescent="0.25">
      <c r="A20" s="111"/>
      <c r="B20" s="141"/>
      <c r="C20" s="232"/>
      <c r="D20" s="233"/>
      <c r="E20" s="226"/>
      <c r="F20" s="227"/>
      <c r="G20" s="33" t="s">
        <v>102</v>
      </c>
      <c r="H20" s="34">
        <v>69</v>
      </c>
      <c r="I20" s="222"/>
      <c r="J20" s="219"/>
      <c r="K20" s="214"/>
      <c r="L20" s="219"/>
      <c r="M20" s="214"/>
      <c r="N20" s="219"/>
      <c r="O20" s="214"/>
      <c r="P20" s="215"/>
      <c r="U20" s="3"/>
      <c r="V20" s="4"/>
    </row>
    <row r="21" spans="1:33" ht="21" x14ac:dyDescent="0.25">
      <c r="A21" s="111"/>
      <c r="B21" s="141"/>
      <c r="C21" s="232"/>
      <c r="D21" s="233"/>
      <c r="E21" s="226"/>
      <c r="F21" s="227"/>
      <c r="G21" s="31" t="s">
        <v>103</v>
      </c>
      <c r="H21" s="32">
        <v>176</v>
      </c>
      <c r="I21" s="222"/>
      <c r="J21" s="219"/>
      <c r="K21" s="214"/>
      <c r="L21" s="219"/>
      <c r="M21" s="214"/>
      <c r="N21" s="219"/>
      <c r="O21" s="214"/>
      <c r="P21" s="215"/>
      <c r="U21" s="3"/>
      <c r="V21" s="4"/>
    </row>
    <row r="22" spans="1:33" ht="21.75" thickBot="1" x14ac:dyDescent="0.3">
      <c r="A22" s="111"/>
      <c r="B22" s="141"/>
      <c r="C22" s="234"/>
      <c r="D22" s="235"/>
      <c r="E22" s="228"/>
      <c r="F22" s="229"/>
      <c r="G22" s="35" t="s">
        <v>9</v>
      </c>
      <c r="H22" s="36">
        <f>SUM(H18:H21)</f>
        <v>749</v>
      </c>
      <c r="I22" s="223"/>
      <c r="J22" s="220"/>
      <c r="K22" s="216"/>
      <c r="L22" s="220"/>
      <c r="M22" s="216"/>
      <c r="N22" s="220"/>
      <c r="O22" s="216"/>
      <c r="P22" s="217"/>
      <c r="Q22" s="2"/>
      <c r="R22" s="3"/>
      <c r="S22" s="37"/>
      <c r="T22" s="37"/>
      <c r="U22" s="37"/>
      <c r="V22" s="38"/>
    </row>
    <row r="23" spans="1:33" ht="21.75" thickTop="1" x14ac:dyDescent="0.25">
      <c r="A23" s="111"/>
      <c r="B23" s="141"/>
      <c r="C23" s="112" t="s">
        <v>15</v>
      </c>
      <c r="D23" s="131"/>
      <c r="E23" s="132">
        <f>SUM(G23:J23)</f>
        <v>11</v>
      </c>
      <c r="F23" s="133"/>
      <c r="G23" s="132">
        <v>4</v>
      </c>
      <c r="H23" s="134"/>
      <c r="I23" s="135">
        <f t="shared" ref="I23:I38" si="3">SUM(K23:P23)</f>
        <v>7</v>
      </c>
      <c r="J23" s="133"/>
      <c r="K23" s="132">
        <v>1</v>
      </c>
      <c r="L23" s="133"/>
      <c r="M23" s="132">
        <v>3</v>
      </c>
      <c r="N23" s="133"/>
      <c r="O23" s="132">
        <v>3</v>
      </c>
      <c r="P23" s="134"/>
      <c r="Q23" s="2"/>
      <c r="R23" s="3"/>
      <c r="S23" s="37"/>
      <c r="T23" s="37"/>
      <c r="U23" s="37"/>
      <c r="V23" s="38"/>
    </row>
    <row r="24" spans="1:33" ht="21" x14ac:dyDescent="0.25">
      <c r="A24" s="111"/>
      <c r="B24" s="141"/>
      <c r="C24" s="101" t="s">
        <v>16</v>
      </c>
      <c r="D24" s="136"/>
      <c r="E24" s="121">
        <f t="shared" ref="E24:E38" si="4">SUM(G24:J24)</f>
        <v>313</v>
      </c>
      <c r="F24" s="122"/>
      <c r="G24" s="121">
        <v>240</v>
      </c>
      <c r="H24" s="123"/>
      <c r="I24" s="124">
        <f>SUM(K24:P24)</f>
        <v>73</v>
      </c>
      <c r="J24" s="122"/>
      <c r="K24" s="121">
        <v>28</v>
      </c>
      <c r="L24" s="122"/>
      <c r="M24" s="121">
        <v>15</v>
      </c>
      <c r="N24" s="122"/>
      <c r="O24" s="121">
        <v>30</v>
      </c>
      <c r="P24" s="123"/>
      <c r="Q24" s="2"/>
      <c r="R24" s="3"/>
      <c r="V24" s="38"/>
    </row>
    <row r="25" spans="1:33" ht="21" x14ac:dyDescent="0.25">
      <c r="A25" s="111"/>
      <c r="B25" s="141"/>
      <c r="C25" s="101" t="s">
        <v>17</v>
      </c>
      <c r="D25" s="136"/>
      <c r="E25" s="121">
        <f t="shared" si="4"/>
        <v>59</v>
      </c>
      <c r="F25" s="122"/>
      <c r="G25" s="121">
        <v>33</v>
      </c>
      <c r="H25" s="123"/>
      <c r="I25" s="124">
        <f>SUM(K25:P25)</f>
        <v>26</v>
      </c>
      <c r="J25" s="122"/>
      <c r="K25" s="121">
        <v>8</v>
      </c>
      <c r="L25" s="122"/>
      <c r="M25" s="121">
        <v>10</v>
      </c>
      <c r="N25" s="122"/>
      <c r="O25" s="121">
        <v>8</v>
      </c>
      <c r="P25" s="123"/>
      <c r="V25" s="38"/>
    </row>
    <row r="26" spans="1:33" ht="21" x14ac:dyDescent="0.25">
      <c r="A26" s="111"/>
      <c r="B26" s="141"/>
      <c r="C26" s="67" t="s">
        <v>42</v>
      </c>
      <c r="D26" s="68" t="s">
        <v>42</v>
      </c>
      <c r="E26" s="64"/>
      <c r="F26" s="65"/>
      <c r="G26" s="121">
        <v>4</v>
      </c>
      <c r="H26" s="143"/>
      <c r="I26" s="66"/>
      <c r="J26" s="65"/>
      <c r="K26" s="121"/>
      <c r="L26" s="144"/>
      <c r="M26" s="121"/>
      <c r="N26" s="122"/>
      <c r="O26" s="121"/>
      <c r="P26" s="143"/>
      <c r="V26" s="38"/>
      <c r="AG26" s="60"/>
    </row>
    <row r="27" spans="1:33" ht="21" x14ac:dyDescent="0.25">
      <c r="A27" s="111"/>
      <c r="B27" s="141"/>
      <c r="C27" s="101" t="s">
        <v>100</v>
      </c>
      <c r="D27" s="136"/>
      <c r="E27" s="121">
        <f t="shared" si="4"/>
        <v>15</v>
      </c>
      <c r="F27" s="122"/>
      <c r="G27" s="121">
        <v>12</v>
      </c>
      <c r="H27" s="123"/>
      <c r="I27" s="124">
        <f t="shared" si="3"/>
        <v>3</v>
      </c>
      <c r="J27" s="122"/>
      <c r="K27" s="121">
        <v>0</v>
      </c>
      <c r="L27" s="122"/>
      <c r="M27" s="121">
        <v>2</v>
      </c>
      <c r="N27" s="122"/>
      <c r="O27" s="121">
        <v>1</v>
      </c>
      <c r="P27" s="123"/>
      <c r="V27" s="38"/>
      <c r="AG27" s="60"/>
    </row>
    <row r="28" spans="1:33" ht="21" x14ac:dyDescent="0.25">
      <c r="A28" s="111"/>
      <c r="B28" s="141"/>
      <c r="C28" s="101" t="s">
        <v>18</v>
      </c>
      <c r="D28" s="136"/>
      <c r="E28" s="121">
        <f t="shared" si="4"/>
        <v>111</v>
      </c>
      <c r="F28" s="122"/>
      <c r="G28" s="121">
        <v>85</v>
      </c>
      <c r="H28" s="123"/>
      <c r="I28" s="124">
        <f t="shared" si="3"/>
        <v>26</v>
      </c>
      <c r="J28" s="122"/>
      <c r="K28" s="121">
        <v>0</v>
      </c>
      <c r="L28" s="122"/>
      <c r="M28" s="121">
        <v>15</v>
      </c>
      <c r="N28" s="122"/>
      <c r="O28" s="121">
        <v>11</v>
      </c>
      <c r="P28" s="123"/>
      <c r="U28" s="3"/>
      <c r="V28" s="4"/>
    </row>
    <row r="29" spans="1:33" ht="21.75" thickBot="1" x14ac:dyDescent="0.3">
      <c r="A29" s="111"/>
      <c r="B29" s="142"/>
      <c r="C29" s="103" t="s">
        <v>69</v>
      </c>
      <c r="D29" s="118"/>
      <c r="E29" s="119">
        <f t="shared" si="4"/>
        <v>7</v>
      </c>
      <c r="F29" s="120"/>
      <c r="G29" s="119">
        <v>7</v>
      </c>
      <c r="H29" s="125"/>
      <c r="I29" s="126">
        <f t="shared" si="3"/>
        <v>0</v>
      </c>
      <c r="J29" s="120"/>
      <c r="K29" s="119">
        <v>0</v>
      </c>
      <c r="L29" s="120"/>
      <c r="M29" s="119">
        <v>0</v>
      </c>
      <c r="N29" s="120"/>
      <c r="O29" s="119">
        <v>0</v>
      </c>
      <c r="P29" s="125"/>
      <c r="U29" s="3"/>
      <c r="V29" s="4"/>
    </row>
    <row r="30" spans="1:33" ht="21.75" thickTop="1" x14ac:dyDescent="0.25">
      <c r="A30" s="111"/>
      <c r="B30" s="128" t="s">
        <v>19</v>
      </c>
      <c r="C30" s="39" t="s">
        <v>62</v>
      </c>
      <c r="D30" s="14" t="s">
        <v>43</v>
      </c>
      <c r="E30" s="132">
        <f t="shared" si="4"/>
        <v>19</v>
      </c>
      <c r="F30" s="133"/>
      <c r="G30" s="132">
        <v>10</v>
      </c>
      <c r="H30" s="139"/>
      <c r="I30" s="135">
        <f t="shared" ref="I30:I34" si="5">SUM(K30:P30)</f>
        <v>9</v>
      </c>
      <c r="J30" s="133"/>
      <c r="K30" s="132">
        <v>4</v>
      </c>
      <c r="L30" s="133"/>
      <c r="M30" s="132">
        <v>3</v>
      </c>
      <c r="N30" s="133"/>
      <c r="O30" s="132">
        <v>2</v>
      </c>
      <c r="P30" s="134"/>
      <c r="Q30" s="2"/>
      <c r="R30" s="3"/>
      <c r="S30" s="3"/>
      <c r="T30" s="3"/>
      <c r="U30" s="3"/>
      <c r="V30" s="4"/>
    </row>
    <row r="31" spans="1:33" ht="21.75" thickBot="1" x14ac:dyDescent="0.3">
      <c r="A31" s="111"/>
      <c r="B31" s="129"/>
      <c r="C31" s="40" t="s">
        <v>70</v>
      </c>
      <c r="D31" s="8">
        <v>6800</v>
      </c>
      <c r="E31" s="121">
        <f t="shared" si="4"/>
        <v>1</v>
      </c>
      <c r="F31" s="122"/>
      <c r="G31" s="121">
        <v>1</v>
      </c>
      <c r="H31" s="138"/>
      <c r="I31" s="124">
        <f t="shared" si="5"/>
        <v>0</v>
      </c>
      <c r="J31" s="122"/>
      <c r="K31" s="121">
        <v>0</v>
      </c>
      <c r="L31" s="122"/>
      <c r="M31" s="121">
        <v>0</v>
      </c>
      <c r="N31" s="122"/>
      <c r="O31" s="121">
        <v>0</v>
      </c>
      <c r="P31" s="123"/>
      <c r="Q31" s="41"/>
      <c r="R31" s="42"/>
      <c r="S31" s="3"/>
      <c r="T31" s="3"/>
      <c r="U31" s="3"/>
      <c r="V31" s="4"/>
    </row>
    <row r="32" spans="1:33" ht="21.75" thickTop="1" x14ac:dyDescent="0.25">
      <c r="A32" s="111"/>
      <c r="B32" s="129"/>
      <c r="C32" s="40" t="s">
        <v>71</v>
      </c>
      <c r="D32" s="8">
        <v>4500</v>
      </c>
      <c r="E32" s="121">
        <f t="shared" si="4"/>
        <v>2</v>
      </c>
      <c r="F32" s="122"/>
      <c r="G32" s="121">
        <v>2</v>
      </c>
      <c r="H32" s="138"/>
      <c r="I32" s="124">
        <f t="shared" si="5"/>
        <v>0</v>
      </c>
      <c r="J32" s="122"/>
      <c r="K32" s="121">
        <v>0</v>
      </c>
      <c r="L32" s="122"/>
      <c r="M32" s="121">
        <v>0</v>
      </c>
      <c r="N32" s="122"/>
      <c r="O32" s="121">
        <v>0</v>
      </c>
      <c r="P32" s="123"/>
      <c r="Q32" s="100" t="s">
        <v>27</v>
      </c>
      <c r="R32" s="89"/>
      <c r="S32" s="2"/>
      <c r="T32" s="3"/>
      <c r="U32" s="3"/>
      <c r="V32" s="4"/>
    </row>
    <row r="33" spans="1:22" ht="21" x14ac:dyDescent="0.25">
      <c r="A33" s="111"/>
      <c r="B33" s="129"/>
      <c r="C33" s="40" t="s">
        <v>44</v>
      </c>
      <c r="D33" s="8">
        <v>2300</v>
      </c>
      <c r="E33" s="121">
        <f t="shared" si="4"/>
        <v>5</v>
      </c>
      <c r="F33" s="122"/>
      <c r="G33" s="121">
        <v>4</v>
      </c>
      <c r="H33" s="138"/>
      <c r="I33" s="124">
        <f t="shared" si="5"/>
        <v>1</v>
      </c>
      <c r="J33" s="122"/>
      <c r="K33" s="121">
        <v>0</v>
      </c>
      <c r="L33" s="122"/>
      <c r="M33" s="121">
        <v>1</v>
      </c>
      <c r="N33" s="122"/>
      <c r="O33" s="121">
        <v>0</v>
      </c>
      <c r="P33" s="123"/>
      <c r="Q33" s="12" t="s">
        <v>29</v>
      </c>
      <c r="R33" s="1" t="s">
        <v>30</v>
      </c>
      <c r="S33" s="2"/>
      <c r="T33" s="3"/>
      <c r="U33" s="3"/>
      <c r="V33" s="4"/>
    </row>
    <row r="34" spans="1:22" ht="21.75" thickBot="1" x14ac:dyDescent="0.3">
      <c r="A34" s="111"/>
      <c r="B34" s="130"/>
      <c r="C34" s="43" t="s">
        <v>45</v>
      </c>
      <c r="D34" s="74">
        <v>1800</v>
      </c>
      <c r="E34" s="119">
        <f t="shared" si="4"/>
        <v>11</v>
      </c>
      <c r="F34" s="120"/>
      <c r="G34" s="119">
        <v>3</v>
      </c>
      <c r="H34" s="137"/>
      <c r="I34" s="126">
        <f t="shared" si="5"/>
        <v>8</v>
      </c>
      <c r="J34" s="120"/>
      <c r="K34" s="119">
        <v>4</v>
      </c>
      <c r="L34" s="120"/>
      <c r="M34" s="119">
        <v>2</v>
      </c>
      <c r="N34" s="120"/>
      <c r="O34" s="119">
        <v>2</v>
      </c>
      <c r="P34" s="125"/>
      <c r="Q34" s="108" t="s">
        <v>32</v>
      </c>
      <c r="R34" s="1" t="s">
        <v>33</v>
      </c>
      <c r="S34" s="2"/>
      <c r="T34" s="3"/>
      <c r="U34" s="3"/>
      <c r="V34" s="4"/>
    </row>
    <row r="35" spans="1:22" ht="21.75" thickTop="1" x14ac:dyDescent="0.25">
      <c r="A35" s="111"/>
      <c r="B35" s="128" t="s">
        <v>20</v>
      </c>
      <c r="C35" s="112" t="s">
        <v>72</v>
      </c>
      <c r="D35" s="131"/>
      <c r="E35" s="132">
        <f t="shared" si="4"/>
        <v>23</v>
      </c>
      <c r="F35" s="133"/>
      <c r="G35" s="132">
        <v>18</v>
      </c>
      <c r="H35" s="134"/>
      <c r="I35" s="135">
        <f t="shared" si="3"/>
        <v>5</v>
      </c>
      <c r="J35" s="133"/>
      <c r="K35" s="132">
        <v>5</v>
      </c>
      <c r="L35" s="133"/>
      <c r="M35" s="132">
        <v>0</v>
      </c>
      <c r="N35" s="133"/>
      <c r="O35" s="132">
        <v>0</v>
      </c>
      <c r="P35" s="134"/>
      <c r="Q35" s="127"/>
      <c r="R35" s="1" t="s">
        <v>73</v>
      </c>
      <c r="S35" s="2"/>
      <c r="T35" s="3"/>
      <c r="U35" s="3"/>
      <c r="V35" s="4"/>
    </row>
    <row r="36" spans="1:22" ht="21" x14ac:dyDescent="0.25">
      <c r="A36" s="111"/>
      <c r="B36" s="129"/>
      <c r="C36" s="101" t="s">
        <v>21</v>
      </c>
      <c r="D36" s="136"/>
      <c r="E36" s="121">
        <f t="shared" si="4"/>
        <v>20</v>
      </c>
      <c r="F36" s="122"/>
      <c r="G36" s="121">
        <v>18</v>
      </c>
      <c r="H36" s="123"/>
      <c r="I36" s="124">
        <f t="shared" si="3"/>
        <v>2</v>
      </c>
      <c r="J36" s="122"/>
      <c r="K36" s="121">
        <v>2</v>
      </c>
      <c r="L36" s="122"/>
      <c r="M36" s="121">
        <v>0</v>
      </c>
      <c r="N36" s="122"/>
      <c r="O36" s="121">
        <v>0</v>
      </c>
      <c r="P36" s="123"/>
      <c r="Q36" s="108" t="s">
        <v>74</v>
      </c>
      <c r="R36" s="1" t="s">
        <v>36</v>
      </c>
      <c r="S36" s="2"/>
      <c r="T36" s="3"/>
      <c r="U36" s="3"/>
      <c r="V36" s="4"/>
    </row>
    <row r="37" spans="1:22" ht="21" x14ac:dyDescent="0.25">
      <c r="A37" s="111"/>
      <c r="B37" s="129"/>
      <c r="C37" s="101" t="s">
        <v>22</v>
      </c>
      <c r="D37" s="136"/>
      <c r="E37" s="121">
        <f t="shared" si="4"/>
        <v>120</v>
      </c>
      <c r="F37" s="122"/>
      <c r="G37" s="121">
        <v>96</v>
      </c>
      <c r="H37" s="123"/>
      <c r="I37" s="124">
        <f t="shared" si="3"/>
        <v>24</v>
      </c>
      <c r="J37" s="122"/>
      <c r="K37" s="121">
        <v>24</v>
      </c>
      <c r="L37" s="122"/>
      <c r="M37" s="121">
        <v>0</v>
      </c>
      <c r="N37" s="122"/>
      <c r="O37" s="121">
        <v>0</v>
      </c>
      <c r="P37" s="123"/>
      <c r="Q37" s="111"/>
      <c r="R37" s="1" t="s">
        <v>75</v>
      </c>
      <c r="S37" s="2"/>
      <c r="T37" s="3"/>
      <c r="U37" s="3"/>
      <c r="V37" s="4"/>
    </row>
    <row r="38" spans="1:22" ht="21.75" thickBot="1" x14ac:dyDescent="0.3">
      <c r="A38" s="115"/>
      <c r="B38" s="130"/>
      <c r="C38" s="103" t="s">
        <v>76</v>
      </c>
      <c r="D38" s="118"/>
      <c r="E38" s="119">
        <f t="shared" si="4"/>
        <v>1848</v>
      </c>
      <c r="F38" s="120"/>
      <c r="G38" s="119">
        <v>1528</v>
      </c>
      <c r="H38" s="125"/>
      <c r="I38" s="126">
        <f t="shared" si="3"/>
        <v>320</v>
      </c>
      <c r="J38" s="120"/>
      <c r="K38" s="119">
        <v>320</v>
      </c>
      <c r="L38" s="120"/>
      <c r="M38" s="119">
        <v>0</v>
      </c>
      <c r="N38" s="120"/>
      <c r="O38" s="119">
        <v>0</v>
      </c>
      <c r="P38" s="125"/>
      <c r="Q38" s="111"/>
      <c r="R38" s="1" t="s">
        <v>46</v>
      </c>
      <c r="S38" s="2"/>
      <c r="T38" s="3"/>
      <c r="U38" s="3"/>
      <c r="V38" s="4"/>
    </row>
    <row r="39" spans="1:22" ht="84.75" thickTop="1" x14ac:dyDescent="0.25">
      <c r="A39" s="110" t="s">
        <v>98</v>
      </c>
      <c r="B39" s="112" t="s">
        <v>23</v>
      </c>
      <c r="C39" s="113"/>
      <c r="D39" s="44" t="s">
        <v>43</v>
      </c>
      <c r="E39" s="45" t="s">
        <v>55</v>
      </c>
      <c r="F39" s="46" t="s">
        <v>97</v>
      </c>
      <c r="G39" s="5" t="s">
        <v>109</v>
      </c>
      <c r="H39" s="59" t="s">
        <v>111</v>
      </c>
      <c r="I39" s="6" t="s">
        <v>109</v>
      </c>
      <c r="J39" s="59" t="s">
        <v>111</v>
      </c>
      <c r="K39" s="6" t="s">
        <v>109</v>
      </c>
      <c r="L39" s="59" t="s">
        <v>111</v>
      </c>
      <c r="M39" s="6" t="s">
        <v>109</v>
      </c>
      <c r="N39" s="59" t="s">
        <v>111</v>
      </c>
      <c r="O39" s="6" t="s">
        <v>109</v>
      </c>
      <c r="P39" s="59" t="s">
        <v>111</v>
      </c>
      <c r="Q39" s="127"/>
      <c r="R39" s="1" t="s">
        <v>47</v>
      </c>
      <c r="S39" s="2"/>
      <c r="T39" s="3"/>
      <c r="U39" s="3"/>
      <c r="V39" s="4"/>
    </row>
    <row r="40" spans="1:22" ht="21" x14ac:dyDescent="0.25">
      <c r="A40" s="111"/>
      <c r="B40" s="101" t="s">
        <v>77</v>
      </c>
      <c r="C40" s="102"/>
      <c r="D40" s="47" t="s">
        <v>37</v>
      </c>
      <c r="E40" s="48">
        <f>G40+I40</f>
        <v>22082</v>
      </c>
      <c r="F40" s="9">
        <f>H40+J40</f>
        <v>23598</v>
      </c>
      <c r="G40" s="7">
        <v>18208</v>
      </c>
      <c r="H40" s="237">
        <v>19245</v>
      </c>
      <c r="I40" s="65">
        <v>3874</v>
      </c>
      <c r="J40" s="8">
        <f>SUM(L40+N40+P40)</f>
        <v>4353</v>
      </c>
      <c r="K40" s="8">
        <v>1220</v>
      </c>
      <c r="L40" s="8">
        <v>1407</v>
      </c>
      <c r="M40" s="9">
        <v>1109</v>
      </c>
      <c r="N40" s="9">
        <v>1111</v>
      </c>
      <c r="O40" s="9">
        <v>1545</v>
      </c>
      <c r="P40" s="9">
        <v>1835</v>
      </c>
      <c r="Q40" s="108" t="s">
        <v>25</v>
      </c>
      <c r="R40" s="1" t="s">
        <v>48</v>
      </c>
      <c r="S40" s="2"/>
      <c r="T40" s="3"/>
      <c r="U40" s="3"/>
      <c r="V40" s="4"/>
    </row>
    <row r="41" spans="1:22" ht="21" x14ac:dyDescent="0.25">
      <c r="A41" s="111"/>
      <c r="B41" s="101" t="s">
        <v>24</v>
      </c>
      <c r="C41" s="102"/>
      <c r="D41" s="8">
        <v>1200</v>
      </c>
      <c r="E41" s="48">
        <f t="shared" ref="E41:E50" si="6">G41+I41</f>
        <v>263</v>
      </c>
      <c r="F41" s="9">
        <f t="shared" ref="F41:F54" si="7">H41+J41</f>
        <v>290</v>
      </c>
      <c r="G41" s="9">
        <v>263</v>
      </c>
      <c r="H41" s="237">
        <v>290</v>
      </c>
      <c r="I41" s="65">
        <f t="shared" ref="I41:J49" si="8">K41+M41+O41</f>
        <v>0</v>
      </c>
      <c r="J41" s="8">
        <f t="shared" si="8"/>
        <v>0</v>
      </c>
      <c r="K41" s="8"/>
      <c r="L41" s="8"/>
      <c r="M41" s="9"/>
      <c r="N41" s="9">
        <v>0</v>
      </c>
      <c r="O41" s="9"/>
      <c r="P41" s="9">
        <v>0</v>
      </c>
      <c r="Q41" s="111"/>
      <c r="R41" s="1" t="s">
        <v>49</v>
      </c>
      <c r="S41" s="2"/>
      <c r="T41" s="3"/>
      <c r="U41" s="3"/>
      <c r="V41" s="4"/>
    </row>
    <row r="42" spans="1:22" ht="21.75" thickBot="1" x14ac:dyDescent="0.3">
      <c r="A42" s="111"/>
      <c r="B42" s="101" t="s">
        <v>15</v>
      </c>
      <c r="C42" s="102"/>
      <c r="D42" s="8">
        <v>500</v>
      </c>
      <c r="E42" s="48">
        <f t="shared" si="6"/>
        <v>2083</v>
      </c>
      <c r="F42" s="9">
        <f t="shared" si="7"/>
        <v>2177</v>
      </c>
      <c r="G42" s="9">
        <v>1081</v>
      </c>
      <c r="H42" s="237">
        <v>1118</v>
      </c>
      <c r="I42" s="65">
        <v>1002</v>
      </c>
      <c r="J42" s="8">
        <f>SUM(L42+N42+P42)</f>
        <v>1059</v>
      </c>
      <c r="K42" s="8">
        <v>7</v>
      </c>
      <c r="L42" s="8">
        <v>6</v>
      </c>
      <c r="M42" s="9">
        <v>925</v>
      </c>
      <c r="N42" s="9">
        <v>1002</v>
      </c>
      <c r="O42" s="9">
        <v>70</v>
      </c>
      <c r="P42" s="9">
        <v>51</v>
      </c>
      <c r="Q42" s="109"/>
      <c r="R42" s="10" t="s">
        <v>78</v>
      </c>
      <c r="S42" s="2"/>
      <c r="T42" s="3"/>
      <c r="U42" s="3"/>
      <c r="V42" s="4"/>
    </row>
    <row r="43" spans="1:22" ht="21.75" thickTop="1" x14ac:dyDescent="0.25">
      <c r="A43" s="111"/>
      <c r="B43" s="101" t="s">
        <v>16</v>
      </c>
      <c r="C43" s="102"/>
      <c r="D43" s="8">
        <v>450</v>
      </c>
      <c r="E43" s="48">
        <f t="shared" si="6"/>
        <v>10235</v>
      </c>
      <c r="F43" s="9">
        <f t="shared" si="7"/>
        <v>11705</v>
      </c>
      <c r="G43" s="9">
        <v>8665</v>
      </c>
      <c r="H43" s="237">
        <v>9744</v>
      </c>
      <c r="I43" s="65">
        <v>1570</v>
      </c>
      <c r="J43" s="8">
        <f>SUM(L43+N43+P43)</f>
        <v>1961</v>
      </c>
      <c r="K43" s="8">
        <v>274</v>
      </c>
      <c r="L43" s="8">
        <v>395</v>
      </c>
      <c r="M43" s="9">
        <v>620</v>
      </c>
      <c r="N43" s="9">
        <v>696</v>
      </c>
      <c r="O43" s="9">
        <v>676</v>
      </c>
      <c r="P43" s="9">
        <v>870</v>
      </c>
      <c r="Q43" s="100" t="s">
        <v>79</v>
      </c>
      <c r="R43" s="89"/>
      <c r="S43" s="2"/>
      <c r="T43" s="3"/>
      <c r="U43" s="3"/>
      <c r="V43" s="4"/>
    </row>
    <row r="44" spans="1:22" ht="21" x14ac:dyDescent="0.25">
      <c r="A44" s="111"/>
      <c r="B44" s="101" t="s">
        <v>80</v>
      </c>
      <c r="C44" s="116"/>
      <c r="D44" s="117"/>
      <c r="E44" s="48">
        <f t="shared" si="6"/>
        <v>2878</v>
      </c>
      <c r="F44" s="9">
        <f t="shared" si="7"/>
        <v>3003</v>
      </c>
      <c r="G44" s="9">
        <v>1460</v>
      </c>
      <c r="H44" s="237">
        <v>1486</v>
      </c>
      <c r="I44" s="65">
        <v>1418</v>
      </c>
      <c r="J44" s="8">
        <f>SUM(L44+N44+P44)</f>
        <v>1517</v>
      </c>
      <c r="K44" s="8">
        <v>341</v>
      </c>
      <c r="L44" s="9">
        <v>343</v>
      </c>
      <c r="M44" s="9">
        <v>516</v>
      </c>
      <c r="N44" s="9">
        <v>576</v>
      </c>
      <c r="O44" s="9">
        <v>561</v>
      </c>
      <c r="P44" s="9">
        <v>598</v>
      </c>
      <c r="Q44" s="108" t="s">
        <v>25</v>
      </c>
      <c r="R44" s="1" t="s">
        <v>26</v>
      </c>
      <c r="S44" s="2"/>
      <c r="T44" s="3"/>
      <c r="U44" s="3"/>
      <c r="V44" s="4"/>
    </row>
    <row r="45" spans="1:22" ht="21" x14ac:dyDescent="0.25">
      <c r="A45" s="111"/>
      <c r="B45" s="101" t="s">
        <v>81</v>
      </c>
      <c r="C45" s="102"/>
      <c r="D45" s="8">
        <v>600</v>
      </c>
      <c r="E45" s="48">
        <f t="shared" si="6"/>
        <v>9021</v>
      </c>
      <c r="F45" s="9">
        <f t="shared" si="7"/>
        <v>10354</v>
      </c>
      <c r="G45" s="9">
        <v>7708</v>
      </c>
      <c r="H45" s="237">
        <v>8620</v>
      </c>
      <c r="I45" s="65">
        <v>1313</v>
      </c>
      <c r="J45" s="8">
        <f>SUM(L45+N45+P45)</f>
        <v>1734</v>
      </c>
      <c r="K45" s="8"/>
      <c r="L45" s="8">
        <v>0</v>
      </c>
      <c r="M45" s="9">
        <v>2</v>
      </c>
      <c r="N45" s="9">
        <v>2</v>
      </c>
      <c r="O45" s="9">
        <v>1311</v>
      </c>
      <c r="P45" s="9">
        <v>1732</v>
      </c>
      <c r="Q45" s="111"/>
      <c r="R45" s="1" t="s">
        <v>28</v>
      </c>
      <c r="S45" s="2"/>
      <c r="T45" s="3"/>
      <c r="U45" s="3"/>
      <c r="V45" s="4"/>
    </row>
    <row r="46" spans="1:22" ht="21" x14ac:dyDescent="0.25">
      <c r="A46" s="111"/>
      <c r="B46" s="101" t="s">
        <v>31</v>
      </c>
      <c r="C46" s="102"/>
      <c r="D46" s="8">
        <v>100</v>
      </c>
      <c r="E46" s="48">
        <f t="shared" si="6"/>
        <v>4824</v>
      </c>
      <c r="F46" s="9">
        <f t="shared" si="7"/>
        <v>5555</v>
      </c>
      <c r="G46" s="9">
        <v>3867</v>
      </c>
      <c r="H46" s="237">
        <v>4387</v>
      </c>
      <c r="I46" s="65">
        <v>957</v>
      </c>
      <c r="J46" s="8">
        <f>SUM(L46+N46+P46)</f>
        <v>1168</v>
      </c>
      <c r="K46" s="8">
        <v>1</v>
      </c>
      <c r="L46" s="8">
        <v>2</v>
      </c>
      <c r="M46" s="9">
        <v>439</v>
      </c>
      <c r="N46" s="9">
        <v>495</v>
      </c>
      <c r="O46" s="9">
        <v>517</v>
      </c>
      <c r="P46" s="9">
        <v>671</v>
      </c>
      <c r="Q46" s="111"/>
      <c r="R46" s="1" t="s">
        <v>96</v>
      </c>
      <c r="S46" s="2"/>
      <c r="T46" s="3"/>
      <c r="U46" s="3"/>
      <c r="V46" s="4"/>
    </row>
    <row r="47" spans="1:22" ht="21.75" thickBot="1" x14ac:dyDescent="0.3">
      <c r="A47" s="111"/>
      <c r="B47" s="101" t="s">
        <v>34</v>
      </c>
      <c r="C47" s="102"/>
      <c r="D47" s="8">
        <v>300</v>
      </c>
      <c r="E47" s="48">
        <f t="shared" si="6"/>
        <v>293</v>
      </c>
      <c r="F47" s="9">
        <f t="shared" si="7"/>
        <v>314</v>
      </c>
      <c r="G47" s="9">
        <v>293</v>
      </c>
      <c r="H47" s="237">
        <v>314</v>
      </c>
      <c r="I47" s="65">
        <f t="shared" si="8"/>
        <v>0</v>
      </c>
      <c r="J47" s="8">
        <f t="shared" si="8"/>
        <v>0</v>
      </c>
      <c r="K47" s="8"/>
      <c r="L47" s="8">
        <v>0</v>
      </c>
      <c r="M47" s="9"/>
      <c r="N47" s="9"/>
      <c r="O47" s="9"/>
      <c r="P47" s="9"/>
      <c r="Q47" s="109"/>
      <c r="R47" s="11" t="s">
        <v>35</v>
      </c>
      <c r="S47" s="2"/>
      <c r="T47" s="3"/>
      <c r="U47" s="3"/>
      <c r="V47" s="4"/>
    </row>
    <row r="48" spans="1:22" ht="21.75" thickTop="1" x14ac:dyDescent="0.25">
      <c r="A48" s="111"/>
      <c r="B48" s="101" t="s">
        <v>69</v>
      </c>
      <c r="C48" s="102"/>
      <c r="D48" s="8">
        <v>600</v>
      </c>
      <c r="E48" s="48">
        <f t="shared" si="6"/>
        <v>1957</v>
      </c>
      <c r="F48" s="9">
        <f t="shared" si="7"/>
        <v>2018</v>
      </c>
      <c r="G48" s="9">
        <v>1957</v>
      </c>
      <c r="H48" s="237">
        <v>2018</v>
      </c>
      <c r="I48" s="65">
        <f t="shared" si="8"/>
        <v>0</v>
      </c>
      <c r="J48" s="8">
        <f t="shared" si="8"/>
        <v>0</v>
      </c>
      <c r="K48" s="8"/>
      <c r="L48" s="8">
        <v>0</v>
      </c>
      <c r="M48" s="9"/>
      <c r="N48" s="9"/>
      <c r="O48" s="9"/>
      <c r="P48" s="9"/>
      <c r="Q48" s="100" t="s">
        <v>56</v>
      </c>
      <c r="R48" s="89"/>
      <c r="S48" s="2"/>
      <c r="T48" s="3"/>
      <c r="U48" s="3"/>
      <c r="V48" s="4"/>
    </row>
    <row r="49" spans="1:22" ht="21" x14ac:dyDescent="0.25">
      <c r="A49" s="111"/>
      <c r="B49" s="101" t="s">
        <v>50</v>
      </c>
      <c r="C49" s="102"/>
      <c r="D49" s="74">
        <v>100</v>
      </c>
      <c r="E49" s="48">
        <f t="shared" si="6"/>
        <v>2300</v>
      </c>
      <c r="F49" s="9">
        <f t="shared" si="7"/>
        <v>2840</v>
      </c>
      <c r="G49" s="75">
        <v>2300</v>
      </c>
      <c r="H49" s="237">
        <v>2840</v>
      </c>
      <c r="I49" s="65">
        <f t="shared" si="8"/>
        <v>0</v>
      </c>
      <c r="J49" s="74">
        <v>0</v>
      </c>
      <c r="K49" s="74"/>
      <c r="L49" s="74"/>
      <c r="M49" s="75"/>
      <c r="N49" s="75"/>
      <c r="O49" s="75"/>
      <c r="P49" s="75"/>
      <c r="Q49" s="70"/>
      <c r="R49" s="72"/>
      <c r="S49" s="2"/>
      <c r="T49" s="3"/>
      <c r="U49" s="3"/>
      <c r="V49" s="4"/>
    </row>
    <row r="50" spans="1:22" ht="21.75" thickBot="1" x14ac:dyDescent="0.3">
      <c r="A50" s="111"/>
      <c r="B50" s="103" t="s">
        <v>62</v>
      </c>
      <c r="C50" s="104"/>
      <c r="D50" s="74" t="s">
        <v>51</v>
      </c>
      <c r="E50" s="48">
        <f t="shared" si="6"/>
        <v>5143</v>
      </c>
      <c r="F50" s="9">
        <f t="shared" si="7"/>
        <v>4976</v>
      </c>
      <c r="G50" s="75">
        <v>3941</v>
      </c>
      <c r="H50" s="238">
        <v>3287</v>
      </c>
      <c r="I50" s="65">
        <v>1202</v>
      </c>
      <c r="J50" s="74">
        <f>SUM(L50+N50+P50)</f>
        <v>1689</v>
      </c>
      <c r="K50" s="74">
        <v>163</v>
      </c>
      <c r="L50" s="74">
        <v>179</v>
      </c>
      <c r="M50" s="75">
        <v>561</v>
      </c>
      <c r="N50" s="75">
        <v>785</v>
      </c>
      <c r="O50" s="16">
        <v>478</v>
      </c>
      <c r="P50" s="75">
        <v>725</v>
      </c>
      <c r="Q50" s="12" t="s">
        <v>74</v>
      </c>
      <c r="R50" s="1" t="s">
        <v>82</v>
      </c>
      <c r="S50" s="2"/>
      <c r="T50" s="3"/>
      <c r="U50" s="3"/>
      <c r="V50" s="4"/>
    </row>
    <row r="51" spans="1:22" ht="22.5" thickTop="1" thickBot="1" x14ac:dyDescent="0.3">
      <c r="A51" s="111"/>
      <c r="B51" s="85" t="s">
        <v>52</v>
      </c>
      <c r="C51" s="63" t="s">
        <v>83</v>
      </c>
      <c r="D51" s="106" t="s">
        <v>53</v>
      </c>
      <c r="E51" s="49">
        <f>G51+I51</f>
        <v>4833</v>
      </c>
      <c r="F51" s="9">
        <f>H51+J51</f>
        <v>4313</v>
      </c>
      <c r="G51" s="13">
        <v>3564</v>
      </c>
      <c r="H51" s="237">
        <v>2974</v>
      </c>
      <c r="I51" s="65">
        <v>1269</v>
      </c>
      <c r="J51" s="14">
        <f>SUM(L51+N51+P51)</f>
        <v>1339</v>
      </c>
      <c r="K51" s="14">
        <v>157</v>
      </c>
      <c r="L51" s="14">
        <v>159</v>
      </c>
      <c r="M51" s="15">
        <v>599</v>
      </c>
      <c r="N51" s="15">
        <v>568</v>
      </c>
      <c r="O51" s="51">
        <v>513</v>
      </c>
      <c r="P51" s="62">
        <v>612</v>
      </c>
      <c r="Q51" s="108" t="s">
        <v>25</v>
      </c>
      <c r="R51" s="1" t="s">
        <v>54</v>
      </c>
      <c r="S51" s="2"/>
      <c r="T51" s="3"/>
      <c r="U51" s="3"/>
      <c r="V51" s="4"/>
    </row>
    <row r="52" spans="1:22" ht="22.5" thickTop="1" thickBot="1" x14ac:dyDescent="0.3">
      <c r="A52" s="111"/>
      <c r="B52" s="105"/>
      <c r="C52" s="80" t="s">
        <v>84</v>
      </c>
      <c r="D52" s="107"/>
      <c r="E52" s="49">
        <f>G52+I52</f>
        <v>185293</v>
      </c>
      <c r="F52" s="9">
        <f t="shared" si="7"/>
        <v>173270</v>
      </c>
      <c r="G52" s="78">
        <v>140601</v>
      </c>
      <c r="H52" s="237">
        <v>123536</v>
      </c>
      <c r="I52" s="65">
        <v>44692</v>
      </c>
      <c r="J52" s="77">
        <f>SUM(L52+N52+P52)</f>
        <v>49734</v>
      </c>
      <c r="K52" s="77">
        <v>5565</v>
      </c>
      <c r="L52" s="77">
        <v>5771</v>
      </c>
      <c r="M52" s="16">
        <v>20766</v>
      </c>
      <c r="N52" s="16">
        <v>20896</v>
      </c>
      <c r="O52" s="16">
        <v>18361</v>
      </c>
      <c r="P52" s="79">
        <v>23067</v>
      </c>
      <c r="Q52" s="109"/>
      <c r="R52" s="10" t="s">
        <v>85</v>
      </c>
      <c r="S52" s="82" t="s">
        <v>86</v>
      </c>
      <c r="T52" s="83"/>
      <c r="U52" s="83"/>
      <c r="V52" s="84"/>
    </row>
    <row r="53" spans="1:22" ht="22.5" thickTop="1" thickBot="1" x14ac:dyDescent="0.3">
      <c r="A53" s="111"/>
      <c r="B53" s="85" t="s">
        <v>87</v>
      </c>
      <c r="C53" s="69" t="s">
        <v>88</v>
      </c>
      <c r="D53" s="18">
        <v>3500</v>
      </c>
      <c r="E53" s="49">
        <f>G53+I53</f>
        <v>19553</v>
      </c>
      <c r="F53" s="9">
        <f t="shared" si="7"/>
        <v>21191</v>
      </c>
      <c r="G53" s="17">
        <v>16742</v>
      </c>
      <c r="H53" s="239">
        <v>17829</v>
      </c>
      <c r="I53" s="65">
        <v>2811</v>
      </c>
      <c r="J53" s="18">
        <v>3362</v>
      </c>
      <c r="K53" s="18">
        <v>2811</v>
      </c>
      <c r="L53" s="18">
        <v>3362</v>
      </c>
      <c r="M53" s="17">
        <v>0</v>
      </c>
      <c r="N53" s="17">
        <v>0</v>
      </c>
      <c r="O53" s="17">
        <v>0</v>
      </c>
      <c r="P53" s="240">
        <v>0</v>
      </c>
      <c r="Q53" s="88" t="s">
        <v>57</v>
      </c>
      <c r="R53" s="89"/>
      <c r="S53" s="90" t="s">
        <v>89</v>
      </c>
      <c r="T53" s="91"/>
      <c r="U53" s="92"/>
      <c r="V53" s="1">
        <v>606</v>
      </c>
    </row>
    <row r="54" spans="1:22" ht="21.75" thickTop="1" x14ac:dyDescent="0.25">
      <c r="A54" s="111"/>
      <c r="B54" s="86"/>
      <c r="C54" s="67" t="s">
        <v>90</v>
      </c>
      <c r="D54" s="8">
        <v>10000</v>
      </c>
      <c r="E54" s="49">
        <f>G54+I54</f>
        <v>1732</v>
      </c>
      <c r="F54" s="9">
        <f t="shared" si="7"/>
        <v>1809</v>
      </c>
      <c r="G54" s="9">
        <v>1591</v>
      </c>
      <c r="H54" s="237">
        <v>1638</v>
      </c>
      <c r="I54" s="65">
        <v>141</v>
      </c>
      <c r="J54" s="8">
        <v>171</v>
      </c>
      <c r="K54" s="8">
        <v>141</v>
      </c>
      <c r="L54" s="8">
        <v>171</v>
      </c>
      <c r="M54" s="9">
        <v>0</v>
      </c>
      <c r="N54" s="9">
        <v>0</v>
      </c>
      <c r="O54" s="9">
        <v>0</v>
      </c>
      <c r="P54" s="241">
        <v>0</v>
      </c>
      <c r="Q54" s="93" t="s">
        <v>108</v>
      </c>
      <c r="R54" s="1" t="s">
        <v>91</v>
      </c>
      <c r="S54" s="90" t="s">
        <v>92</v>
      </c>
      <c r="T54" s="91"/>
      <c r="U54" s="92"/>
      <c r="V54" s="1">
        <v>760</v>
      </c>
    </row>
    <row r="55" spans="1:22" ht="21.75" thickBot="1" x14ac:dyDescent="0.3">
      <c r="A55" s="109"/>
      <c r="B55" s="87"/>
      <c r="C55" s="95" t="s">
        <v>9</v>
      </c>
      <c r="D55" s="96"/>
      <c r="E55" s="50">
        <f>SUM(E53:E54)</f>
        <v>21285</v>
      </c>
      <c r="F55" s="21">
        <f t="shared" ref="F55" si="9">G55+J55</f>
        <v>21866</v>
      </c>
      <c r="G55" s="19">
        <f>SUM(G53:G54)</f>
        <v>18333</v>
      </c>
      <c r="H55" s="19">
        <f>SUM(H53:H54)</f>
        <v>19467</v>
      </c>
      <c r="I55" s="20">
        <f t="shared" ref="I55" si="10">SUM(I53:I54)</f>
        <v>2952</v>
      </c>
      <c r="J55" s="20">
        <f>SUM(J53+J54)</f>
        <v>3533</v>
      </c>
      <c r="K55" s="20">
        <v>2952</v>
      </c>
      <c r="L55" s="20">
        <f>SUM(L53+L54)</f>
        <v>3533</v>
      </c>
      <c r="M55" s="21">
        <f t="shared" ref="M55:P55" si="11">SUM(M53:M54)</f>
        <v>0</v>
      </c>
      <c r="N55" s="21">
        <f t="shared" si="11"/>
        <v>0</v>
      </c>
      <c r="O55" s="21">
        <f t="shared" si="11"/>
        <v>0</v>
      </c>
      <c r="P55" s="242">
        <f t="shared" si="11"/>
        <v>0</v>
      </c>
      <c r="Q55" s="94"/>
      <c r="R55" s="10" t="s">
        <v>93</v>
      </c>
      <c r="S55" s="97" t="s">
        <v>94</v>
      </c>
      <c r="T55" s="98"/>
      <c r="U55" s="99"/>
      <c r="V55" s="10">
        <v>6</v>
      </c>
    </row>
    <row r="56" spans="1:22" ht="16.5" thickTop="1" x14ac:dyDescent="0.25"/>
    <row r="58" spans="1:22" x14ac:dyDescent="0.25">
      <c r="C58" s="30" t="s">
        <v>95</v>
      </c>
    </row>
    <row r="59" spans="1:22" ht="21" x14ac:dyDescent="0.25">
      <c r="D59" s="57"/>
    </row>
    <row r="60" spans="1:22" ht="21" x14ac:dyDescent="0.25">
      <c r="D60" s="57"/>
    </row>
    <row r="61" spans="1:22" ht="21" x14ac:dyDescent="0.25">
      <c r="D61" s="57"/>
    </row>
    <row r="62" spans="1:22" ht="21" x14ac:dyDescent="0.25">
      <c r="D62" s="57"/>
    </row>
    <row r="63" spans="1:22" ht="21" x14ac:dyDescent="0.25">
      <c r="D63" s="57"/>
    </row>
    <row r="64" spans="1:22" ht="21" x14ac:dyDescent="0.25">
      <c r="D64" s="58"/>
    </row>
    <row r="65" spans="4:4" ht="21" x14ac:dyDescent="0.25">
      <c r="D65" s="57"/>
    </row>
    <row r="66" spans="4:4" ht="21" x14ac:dyDescent="0.25">
      <c r="D66" s="57"/>
    </row>
    <row r="67" spans="4:4" ht="21" x14ac:dyDescent="0.25">
      <c r="D67" s="57"/>
    </row>
    <row r="68" spans="4:4" ht="21" x14ac:dyDescent="0.25">
      <c r="D68" s="57"/>
    </row>
    <row r="69" spans="4:4" ht="21" x14ac:dyDescent="0.25">
      <c r="D69" s="57"/>
    </row>
    <row r="70" spans="4:4" ht="21" x14ac:dyDescent="0.25">
      <c r="D70" s="57"/>
    </row>
    <row r="71" spans="4:4" ht="21" x14ac:dyDescent="0.25">
      <c r="D71" s="57"/>
    </row>
  </sheetData>
  <mergeCells count="246">
    <mergeCell ref="Q17:V17"/>
    <mergeCell ref="O17:P17"/>
    <mergeCell ref="M17:N17"/>
    <mergeCell ref="K17:L17"/>
    <mergeCell ref="I17:J17"/>
    <mergeCell ref="G17:H17"/>
    <mergeCell ref="E17:F17"/>
    <mergeCell ref="C17:D17"/>
    <mergeCell ref="O18:P22"/>
    <mergeCell ref="M18:N22"/>
    <mergeCell ref="K18:L22"/>
    <mergeCell ref="I18:J22"/>
    <mergeCell ref="E18:F22"/>
    <mergeCell ref="C18:D22"/>
    <mergeCell ref="M23:N23"/>
    <mergeCell ref="K23:L23"/>
    <mergeCell ref="I23:J23"/>
    <mergeCell ref="G23:H23"/>
    <mergeCell ref="E23:F23"/>
    <mergeCell ref="C23:D23"/>
    <mergeCell ref="O24:P24"/>
    <mergeCell ref="M24:N24"/>
    <mergeCell ref="K24:L24"/>
    <mergeCell ref="I24:J24"/>
    <mergeCell ref="G24:H24"/>
    <mergeCell ref="E24:F24"/>
    <mergeCell ref="C24:D24"/>
    <mergeCell ref="O23:P23"/>
    <mergeCell ref="A1:V1"/>
    <mergeCell ref="A2:V2"/>
    <mergeCell ref="A3:B3"/>
    <mergeCell ref="C3:D3"/>
    <mergeCell ref="E3:F3"/>
    <mergeCell ref="G3:H3"/>
    <mergeCell ref="I3:J3"/>
    <mergeCell ref="K3:L3"/>
    <mergeCell ref="M3:N3"/>
    <mergeCell ref="O3:P3"/>
    <mergeCell ref="C5:C9"/>
    <mergeCell ref="E5:F5"/>
    <mergeCell ref="G5:H5"/>
    <mergeCell ref="I5:J5"/>
    <mergeCell ref="K5:L5"/>
    <mergeCell ref="M5:N5"/>
    <mergeCell ref="O5:P5"/>
    <mergeCell ref="E6:F6"/>
    <mergeCell ref="A4:B16"/>
    <mergeCell ref="C4:D4"/>
    <mergeCell ref="E4:F4"/>
    <mergeCell ref="G4:H4"/>
    <mergeCell ref="I4:J4"/>
    <mergeCell ref="K4:L4"/>
    <mergeCell ref="G6:H6"/>
    <mergeCell ref="I6:J6"/>
    <mergeCell ref="K6:L6"/>
    <mergeCell ref="E8:F8"/>
    <mergeCell ref="M6:N6"/>
    <mergeCell ref="O6:P6"/>
    <mergeCell ref="E7:F7"/>
    <mergeCell ref="G7:H7"/>
    <mergeCell ref="I7:J7"/>
    <mergeCell ref="K7:L7"/>
    <mergeCell ref="M7:N7"/>
    <mergeCell ref="O7:P7"/>
    <mergeCell ref="M4:N4"/>
    <mergeCell ref="O4:P4"/>
    <mergeCell ref="O9:P9"/>
    <mergeCell ref="E10:F10"/>
    <mergeCell ref="G10:H10"/>
    <mergeCell ref="I10:J10"/>
    <mergeCell ref="K10:L10"/>
    <mergeCell ref="M10:N10"/>
    <mergeCell ref="O10:P10"/>
    <mergeCell ref="G8:H8"/>
    <mergeCell ref="I8:J8"/>
    <mergeCell ref="K8:L8"/>
    <mergeCell ref="M8:N8"/>
    <mergeCell ref="O8:P8"/>
    <mergeCell ref="E9:F9"/>
    <mergeCell ref="G9:H9"/>
    <mergeCell ref="I9:J9"/>
    <mergeCell ref="K9:L9"/>
    <mergeCell ref="M9:N9"/>
    <mergeCell ref="O11:P11"/>
    <mergeCell ref="E12:F12"/>
    <mergeCell ref="G12:H12"/>
    <mergeCell ref="I12:J12"/>
    <mergeCell ref="K12:L12"/>
    <mergeCell ref="M12:N12"/>
    <mergeCell ref="O12:P12"/>
    <mergeCell ref="C11:C15"/>
    <mergeCell ref="E11:F11"/>
    <mergeCell ref="G11:H11"/>
    <mergeCell ref="I11:J11"/>
    <mergeCell ref="K11:L11"/>
    <mergeCell ref="M11:N11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O15:P15"/>
    <mergeCell ref="M13:N13"/>
    <mergeCell ref="O13:P13"/>
    <mergeCell ref="E14:F14"/>
    <mergeCell ref="G14:H14"/>
    <mergeCell ref="I14:J14"/>
    <mergeCell ref="K14:L14"/>
    <mergeCell ref="M14:N14"/>
    <mergeCell ref="O14:P14"/>
    <mergeCell ref="Q16:V16"/>
    <mergeCell ref="E16:F16"/>
    <mergeCell ref="G16:H16"/>
    <mergeCell ref="I16:J16"/>
    <mergeCell ref="K16:L16"/>
    <mergeCell ref="M16:N16"/>
    <mergeCell ref="O16:P16"/>
    <mergeCell ref="O28:P28"/>
    <mergeCell ref="C27:D27"/>
    <mergeCell ref="E27:F27"/>
    <mergeCell ref="G27:H27"/>
    <mergeCell ref="I27:J27"/>
    <mergeCell ref="K27:L27"/>
    <mergeCell ref="M27:N27"/>
    <mergeCell ref="O25:P25"/>
    <mergeCell ref="G26:H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9:P29"/>
    <mergeCell ref="B30:B34"/>
    <mergeCell ref="E30:F30"/>
    <mergeCell ref="G30:H30"/>
    <mergeCell ref="I30:J30"/>
    <mergeCell ref="K30:L30"/>
    <mergeCell ref="M30:N30"/>
    <mergeCell ref="O30:P30"/>
    <mergeCell ref="E31:F31"/>
    <mergeCell ref="G31:H31"/>
    <mergeCell ref="C29:D29"/>
    <mergeCell ref="E29:F29"/>
    <mergeCell ref="G29:H29"/>
    <mergeCell ref="I29:J29"/>
    <mergeCell ref="K29:L29"/>
    <mergeCell ref="M29:N29"/>
    <mergeCell ref="B17:B29"/>
    <mergeCell ref="O27:P27"/>
    <mergeCell ref="C28:D28"/>
    <mergeCell ref="E28:F28"/>
    <mergeCell ref="G28:H28"/>
    <mergeCell ref="I28:J28"/>
    <mergeCell ref="K28:L28"/>
    <mergeCell ref="M28:N28"/>
    <mergeCell ref="I31:J31"/>
    <mergeCell ref="K31:L31"/>
    <mergeCell ref="M31:N31"/>
    <mergeCell ref="O31:P31"/>
    <mergeCell ref="E32:F32"/>
    <mergeCell ref="G32:H32"/>
    <mergeCell ref="I32:J32"/>
    <mergeCell ref="K32:L32"/>
    <mergeCell ref="M32:N32"/>
    <mergeCell ref="O32:P32"/>
    <mergeCell ref="I37:J37"/>
    <mergeCell ref="K37:L37"/>
    <mergeCell ref="M37:N37"/>
    <mergeCell ref="O37:P37"/>
    <mergeCell ref="Q32:R32"/>
    <mergeCell ref="E33:F33"/>
    <mergeCell ref="G33:H33"/>
    <mergeCell ref="I33:J33"/>
    <mergeCell ref="K33:L33"/>
    <mergeCell ref="M33:N33"/>
    <mergeCell ref="O33:P33"/>
    <mergeCell ref="I38:J38"/>
    <mergeCell ref="K38:L38"/>
    <mergeCell ref="M38:N38"/>
    <mergeCell ref="O38:P38"/>
    <mergeCell ref="Q34:Q35"/>
    <mergeCell ref="B35:B38"/>
    <mergeCell ref="C35:D35"/>
    <mergeCell ref="E35:F35"/>
    <mergeCell ref="G35:H35"/>
    <mergeCell ref="I35:J35"/>
    <mergeCell ref="K35:L35"/>
    <mergeCell ref="M35:N35"/>
    <mergeCell ref="O35:P35"/>
    <mergeCell ref="C36:D36"/>
    <mergeCell ref="E34:F34"/>
    <mergeCell ref="G34:H34"/>
    <mergeCell ref="I34:J34"/>
    <mergeCell ref="K34:L34"/>
    <mergeCell ref="M34:N34"/>
    <mergeCell ref="O34:P34"/>
    <mergeCell ref="Q36:Q39"/>
    <mergeCell ref="C37:D37"/>
    <mergeCell ref="E37:F37"/>
    <mergeCell ref="G37:H37"/>
    <mergeCell ref="A39:A55"/>
    <mergeCell ref="B39:C39"/>
    <mergeCell ref="B40:C40"/>
    <mergeCell ref="B48:C48"/>
    <mergeCell ref="A17:A38"/>
    <mergeCell ref="Q40:Q42"/>
    <mergeCell ref="B41:C41"/>
    <mergeCell ref="B42:C42"/>
    <mergeCell ref="B43:C43"/>
    <mergeCell ref="Q43:R43"/>
    <mergeCell ref="B44:D44"/>
    <mergeCell ref="Q44:Q47"/>
    <mergeCell ref="B45:C45"/>
    <mergeCell ref="B46:C46"/>
    <mergeCell ref="B47:C47"/>
    <mergeCell ref="C38:D38"/>
    <mergeCell ref="E38:F38"/>
    <mergeCell ref="E36:F36"/>
    <mergeCell ref="G36:H36"/>
    <mergeCell ref="I36:J36"/>
    <mergeCell ref="K36:L36"/>
    <mergeCell ref="M36:N36"/>
    <mergeCell ref="O36:P36"/>
    <mergeCell ref="G38:H38"/>
    <mergeCell ref="S52:V52"/>
    <mergeCell ref="B53:B55"/>
    <mergeCell ref="Q53:R53"/>
    <mergeCell ref="S53:U53"/>
    <mergeCell ref="Q54:Q55"/>
    <mergeCell ref="S54:U54"/>
    <mergeCell ref="C55:D55"/>
    <mergeCell ref="S55:U55"/>
    <mergeCell ref="Q48:R48"/>
    <mergeCell ref="B49:C49"/>
    <mergeCell ref="B50:C50"/>
    <mergeCell ref="B51:B52"/>
    <mergeCell ref="D51:D52"/>
    <mergeCell ref="Q51:Q52"/>
  </mergeCells>
  <phoneticPr fontId="1" type="noConversion"/>
  <printOptions horizontalCentered="1" verticalCentered="1"/>
  <pageMargins left="0" right="0" top="0" bottom="0" header="0" footer="0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殯儀館 </vt:lpstr>
      <vt:lpstr>'殯儀館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2021-11-10T01:53:11Z</cp:lastPrinted>
  <dcterms:created xsi:type="dcterms:W3CDTF">2016-07-19T06:46:33Z</dcterms:created>
  <dcterms:modified xsi:type="dcterms:W3CDTF">2022-03-09T03:00:27Z</dcterms:modified>
</cp:coreProperties>
</file>