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90" windowWidth="11745" windowHeight="5880" tabRatio="60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<sst xmlns="http://schemas.openxmlformats.org/spreadsheetml/2006/main" count="53" uniqueCount="35">
  <si>
    <t>身心
障礙
類別</t>
  </si>
  <si>
    <t>不論年齡</t>
  </si>
  <si>
    <t>政府補助
標準額</t>
  </si>
  <si>
    <t>政府補助</t>
  </si>
  <si>
    <t>家長負擔</t>
  </si>
  <si>
    <t>各類別</t>
  </si>
  <si>
    <t>中度
8828*1.6</t>
  </si>
  <si>
    <t>極重、重度
8828*1.5</t>
  </si>
  <si>
    <t>中度
8828*1.2</t>
  </si>
  <si>
    <t>極重、重度
8828*1.6</t>
  </si>
  <si>
    <t>極重、重度
8828*1.2</t>
  </si>
  <si>
    <r>
      <t>30</t>
    </r>
    <r>
      <rPr>
        <sz val="11"/>
        <rFont val="標楷體"/>
        <family val="4"/>
      </rPr>
      <t>歲以下</t>
    </r>
  </si>
  <si>
    <t>住宿
照顧</t>
  </si>
  <si>
    <t>日間
照顧</t>
  </si>
  <si>
    <r>
      <t xml:space="preserve">低收入戶
</t>
    </r>
    <r>
      <rPr>
        <u val="single"/>
        <sz val="10"/>
        <rFont val="標楷體"/>
        <family val="4"/>
      </rPr>
      <t>100%</t>
    </r>
  </si>
  <si>
    <t>服務
類型</t>
  </si>
  <si>
    <t>身心
障礙
等級</t>
  </si>
  <si>
    <t>多障
智障(第1類,代碼06)
植物人(第1類,代碼09)
失智症(第1類,代碼10)
自閉症(第1類,代碼11)
重器障(第4、5、6類)
精障(第1類,代碼12)
頑性癲癇(第1類,代碼14)
罕見疾病
其他</t>
  </si>
  <si>
    <t>視障(第2類,代碼01)
聽障(第2類,代碼02)
語障(第3類)
肢障(第7類)
平衡(第2類,代碼03)
顏面損傷(第8類)</t>
  </si>
  <si>
    <r>
      <t xml:space="preserve">最低生活費
</t>
    </r>
    <r>
      <rPr>
        <sz val="11"/>
        <rFont val="標楷體"/>
        <family val="4"/>
      </rPr>
      <t>未達</t>
    </r>
    <r>
      <rPr>
        <sz val="11"/>
        <rFont val="Times New Roman"/>
        <family val="1"/>
      </rPr>
      <t>2</t>
    </r>
    <r>
      <rPr>
        <sz val="11"/>
        <rFont val="標楷體"/>
        <family val="4"/>
      </rPr>
      <t>倍</t>
    </r>
    <r>
      <rPr>
        <sz val="10"/>
        <rFont val="標楷體"/>
        <family val="4"/>
      </rPr>
      <t xml:space="preserve">補助
</t>
    </r>
    <r>
      <rPr>
        <u val="single"/>
        <sz val="11"/>
        <color indexed="8"/>
        <rFont val="Times New Roman"/>
        <family val="1"/>
      </rPr>
      <t>75</t>
    </r>
    <r>
      <rPr>
        <u val="single"/>
        <sz val="11"/>
        <color indexed="8"/>
        <rFont val="標楷體"/>
        <family val="4"/>
      </rPr>
      <t>％</t>
    </r>
  </si>
  <si>
    <r>
      <t xml:space="preserve">最低生活費
</t>
    </r>
    <r>
      <rPr>
        <sz val="11"/>
        <rFont val="Times New Roman"/>
        <family val="1"/>
      </rPr>
      <t>2</t>
    </r>
    <r>
      <rPr>
        <sz val="11"/>
        <rFont val="標楷體"/>
        <family val="4"/>
      </rPr>
      <t>倍以上未達</t>
    </r>
    <r>
      <rPr>
        <sz val="11"/>
        <rFont val="Times New Roman"/>
        <family val="1"/>
      </rPr>
      <t>3</t>
    </r>
    <r>
      <rPr>
        <sz val="11"/>
        <rFont val="標楷體"/>
        <family val="4"/>
      </rPr>
      <t>倍</t>
    </r>
    <r>
      <rPr>
        <sz val="10"/>
        <rFont val="標楷體"/>
        <family val="4"/>
      </rPr>
      <t>補助</t>
    </r>
    <r>
      <rPr>
        <u val="single"/>
        <sz val="11"/>
        <color indexed="8"/>
        <rFont val="Times New Roman"/>
        <family val="1"/>
      </rPr>
      <t>50</t>
    </r>
    <r>
      <rPr>
        <u val="single"/>
        <sz val="11"/>
        <color indexed="8"/>
        <rFont val="標楷體"/>
        <family val="4"/>
      </rPr>
      <t>％</t>
    </r>
  </si>
  <si>
    <r>
      <t xml:space="preserve">最低生活費
</t>
    </r>
    <r>
      <rPr>
        <sz val="11"/>
        <rFont val="Times New Roman"/>
        <family val="1"/>
      </rPr>
      <t>3</t>
    </r>
    <r>
      <rPr>
        <sz val="11"/>
        <rFont val="標楷體"/>
        <family val="4"/>
      </rPr>
      <t>倍以上未達</t>
    </r>
    <r>
      <rPr>
        <sz val="11"/>
        <rFont val="Times New Roman"/>
        <family val="1"/>
      </rPr>
      <t>4</t>
    </r>
    <r>
      <rPr>
        <sz val="11"/>
        <rFont val="標楷體"/>
        <family val="4"/>
      </rPr>
      <t>倍</t>
    </r>
    <r>
      <rPr>
        <sz val="10"/>
        <rFont val="標楷體"/>
        <family val="4"/>
      </rPr>
      <t>補</t>
    </r>
    <r>
      <rPr>
        <sz val="10"/>
        <color indexed="8"/>
        <rFont val="標楷體"/>
        <family val="4"/>
      </rPr>
      <t>助</t>
    </r>
    <r>
      <rPr>
        <u val="single"/>
        <sz val="11"/>
        <color indexed="8"/>
        <rFont val="Times New Roman"/>
        <family val="1"/>
      </rPr>
      <t>25</t>
    </r>
    <r>
      <rPr>
        <u val="single"/>
        <sz val="11"/>
        <color indexed="8"/>
        <rFont val="標楷體"/>
        <family val="4"/>
      </rPr>
      <t>％</t>
    </r>
  </si>
  <si>
    <r>
      <t xml:space="preserve">最低生活費
</t>
    </r>
    <r>
      <rPr>
        <sz val="11"/>
        <rFont val="標楷體"/>
        <family val="4"/>
      </rPr>
      <t>未達</t>
    </r>
    <r>
      <rPr>
        <sz val="11"/>
        <rFont val="Times New Roman"/>
        <family val="1"/>
      </rPr>
      <t>2</t>
    </r>
    <r>
      <rPr>
        <sz val="11"/>
        <rFont val="標楷體"/>
        <family val="4"/>
      </rPr>
      <t>倍</t>
    </r>
    <r>
      <rPr>
        <sz val="10"/>
        <rFont val="標楷體"/>
        <family val="4"/>
      </rPr>
      <t>補</t>
    </r>
    <r>
      <rPr>
        <sz val="10"/>
        <color indexed="8"/>
        <rFont val="標楷體"/>
        <family val="4"/>
      </rPr>
      <t xml:space="preserve">助
</t>
    </r>
    <r>
      <rPr>
        <u val="single"/>
        <sz val="11"/>
        <color indexed="8"/>
        <rFont val="Times New Roman"/>
        <family val="1"/>
      </rPr>
      <t>85</t>
    </r>
    <r>
      <rPr>
        <u val="single"/>
        <sz val="11"/>
        <color indexed="8"/>
        <rFont val="標楷體"/>
        <family val="4"/>
      </rPr>
      <t>％</t>
    </r>
  </si>
  <si>
    <r>
      <t xml:space="preserve">最低生活費
</t>
    </r>
    <r>
      <rPr>
        <sz val="11"/>
        <rFont val="Times New Roman"/>
        <family val="1"/>
      </rPr>
      <t>2</t>
    </r>
    <r>
      <rPr>
        <sz val="11"/>
        <rFont val="標楷體"/>
        <family val="4"/>
      </rPr>
      <t>倍以上未達</t>
    </r>
    <r>
      <rPr>
        <sz val="11"/>
        <rFont val="Times New Roman"/>
        <family val="1"/>
      </rPr>
      <t>3</t>
    </r>
    <r>
      <rPr>
        <sz val="11"/>
        <rFont val="標楷體"/>
        <family val="4"/>
      </rPr>
      <t>倍</t>
    </r>
    <r>
      <rPr>
        <sz val="10"/>
        <rFont val="標楷體"/>
        <family val="4"/>
      </rPr>
      <t>補助</t>
    </r>
    <r>
      <rPr>
        <u val="single"/>
        <sz val="11"/>
        <color indexed="8"/>
        <rFont val="Times New Roman"/>
        <family val="1"/>
      </rPr>
      <t>70</t>
    </r>
    <r>
      <rPr>
        <u val="single"/>
        <sz val="11"/>
        <color indexed="8"/>
        <rFont val="標楷體"/>
        <family val="4"/>
      </rPr>
      <t>％</t>
    </r>
  </si>
  <si>
    <r>
      <t xml:space="preserve">最低生活費
</t>
    </r>
    <r>
      <rPr>
        <sz val="11"/>
        <rFont val="Times New Roman"/>
        <family val="1"/>
      </rPr>
      <t>3</t>
    </r>
    <r>
      <rPr>
        <sz val="11"/>
        <rFont val="標楷體"/>
        <family val="4"/>
      </rPr>
      <t>倍以上未達</t>
    </r>
    <r>
      <rPr>
        <sz val="11"/>
        <rFont val="Times New Roman"/>
        <family val="1"/>
      </rPr>
      <t>4</t>
    </r>
    <r>
      <rPr>
        <sz val="11"/>
        <rFont val="標楷體"/>
        <family val="4"/>
      </rPr>
      <t>倍</t>
    </r>
    <r>
      <rPr>
        <sz val="10"/>
        <rFont val="標楷體"/>
        <family val="4"/>
      </rPr>
      <t>補助</t>
    </r>
    <r>
      <rPr>
        <u val="single"/>
        <sz val="11"/>
        <color indexed="8"/>
        <rFont val="Times New Roman"/>
        <family val="1"/>
      </rPr>
      <t>60</t>
    </r>
    <r>
      <rPr>
        <u val="single"/>
        <sz val="11"/>
        <color indexed="8"/>
        <rFont val="標楷體"/>
        <family val="4"/>
      </rPr>
      <t>％</t>
    </r>
  </si>
  <si>
    <r>
      <t xml:space="preserve">最低生活費
</t>
    </r>
    <r>
      <rPr>
        <sz val="11"/>
        <rFont val="Times New Roman"/>
        <family val="1"/>
      </rPr>
      <t>4</t>
    </r>
    <r>
      <rPr>
        <sz val="11"/>
        <rFont val="標楷體"/>
        <family val="4"/>
      </rPr>
      <t>倍以上未達</t>
    </r>
    <r>
      <rPr>
        <sz val="11"/>
        <rFont val="Times New Roman"/>
        <family val="1"/>
      </rPr>
      <t>5</t>
    </r>
    <r>
      <rPr>
        <sz val="11"/>
        <rFont val="標楷體"/>
        <family val="4"/>
      </rPr>
      <t>倍</t>
    </r>
    <r>
      <rPr>
        <sz val="10"/>
        <rFont val="標楷體"/>
        <family val="4"/>
      </rPr>
      <t>補助</t>
    </r>
    <r>
      <rPr>
        <u val="single"/>
        <sz val="10"/>
        <rFont val="Times New Roman"/>
        <family val="1"/>
      </rPr>
      <t>50</t>
    </r>
    <r>
      <rPr>
        <u val="single"/>
        <sz val="11"/>
        <color indexed="8"/>
        <rFont val="標楷體"/>
        <family val="4"/>
      </rPr>
      <t>％</t>
    </r>
  </si>
  <si>
    <r>
      <t xml:space="preserve">最低生活費
</t>
    </r>
    <r>
      <rPr>
        <sz val="10"/>
        <rFont val="Times New Roman"/>
        <family val="1"/>
      </rPr>
      <t>5</t>
    </r>
    <r>
      <rPr>
        <sz val="11"/>
        <rFont val="標楷體"/>
        <family val="4"/>
      </rPr>
      <t>倍以上未達</t>
    </r>
    <r>
      <rPr>
        <sz val="11"/>
        <rFont val="Times New Roman"/>
        <family val="1"/>
      </rPr>
      <t>6</t>
    </r>
    <r>
      <rPr>
        <sz val="11"/>
        <rFont val="標楷體"/>
        <family val="4"/>
      </rPr>
      <t>倍</t>
    </r>
    <r>
      <rPr>
        <sz val="10"/>
        <rFont val="標楷體"/>
        <family val="4"/>
      </rPr>
      <t>補助</t>
    </r>
    <r>
      <rPr>
        <u val="single"/>
        <sz val="10"/>
        <rFont val="Times New Roman"/>
        <family val="1"/>
      </rPr>
      <t>40</t>
    </r>
    <r>
      <rPr>
        <u val="single"/>
        <sz val="11"/>
        <color indexed="8"/>
        <rFont val="標楷體"/>
        <family val="4"/>
      </rPr>
      <t>％</t>
    </r>
  </si>
  <si>
    <r>
      <t xml:space="preserve">                                                            </t>
    </r>
    <r>
      <rPr>
        <sz val="11"/>
        <rFont val="標楷體"/>
        <family val="4"/>
      </rPr>
      <t>1.年滿30歲
                              2.年滿20歲其父母一方年滿65歲以上
                              3.家中有2名身心障礙者</t>
    </r>
    <r>
      <rPr>
        <sz val="10"/>
        <rFont val="標楷體"/>
        <family val="4"/>
      </rPr>
      <t xml:space="preserve">
</t>
    </r>
  </si>
  <si>
    <t>極重、重度
8828*2</t>
  </si>
  <si>
    <r>
      <t xml:space="preserve">中度
</t>
    </r>
    <r>
      <rPr>
        <b/>
        <sz val="11"/>
        <rFont val="標楷體"/>
        <family val="4"/>
      </rPr>
      <t>8828*0.75</t>
    </r>
  </si>
  <si>
    <r>
      <t xml:space="preserve">中度
</t>
    </r>
    <r>
      <rPr>
        <b/>
        <sz val="11"/>
        <rFont val="標楷體"/>
        <family val="4"/>
      </rPr>
      <t>8828*1</t>
    </r>
  </si>
  <si>
    <r>
      <t xml:space="preserve">輕度
</t>
    </r>
    <r>
      <rPr>
        <b/>
        <sz val="11"/>
        <rFont val="標楷體"/>
        <family val="4"/>
      </rPr>
      <t>8828*0.75</t>
    </r>
  </si>
  <si>
    <r>
      <t xml:space="preserve">輕度
</t>
    </r>
    <r>
      <rPr>
        <b/>
        <sz val="11"/>
        <rFont val="標楷體"/>
        <family val="4"/>
      </rPr>
      <t>8828*1</t>
    </r>
  </si>
  <si>
    <t>備註：一、補助額度依「身心障礙者日間照顧及住宿式照顧費用補助辦法」辦理。
      二、縣市合併前原高縣已核定補助安置於老人福利機構或一般護理之家未插管者，依信賴保護原則維持原補助基準。</t>
  </si>
  <si>
    <r>
      <t xml:space="preserve">                                                  </t>
    </r>
    <r>
      <rPr>
        <b/>
        <sz val="20"/>
        <rFont val="標楷體"/>
        <family val="4"/>
      </rPr>
      <t>高雄市政府辦理身心障礙者日間照顧及住宿式照顧費用補助標準一覽表</t>
    </r>
    <r>
      <rPr>
        <b/>
        <sz val="20"/>
        <rFont val="Times New Roman"/>
        <family val="1"/>
      </rPr>
      <t xml:space="preserve">     </t>
    </r>
    <r>
      <rPr>
        <b/>
        <sz val="12"/>
        <rFont val="Times New Roman"/>
        <family val="1"/>
      </rPr>
      <t>(</t>
    </r>
    <r>
      <rPr>
        <b/>
        <sz val="12"/>
        <rFont val="標楷體"/>
        <family val="4"/>
      </rPr>
      <t>單位：新臺幣</t>
    </r>
    <r>
      <rPr>
        <b/>
        <sz val="12"/>
        <rFont val="Times New Roman"/>
        <family val="1"/>
      </rPr>
      <t>-</t>
    </r>
    <r>
      <rPr>
        <b/>
        <sz val="12"/>
        <rFont val="標楷體"/>
        <family val="4"/>
      </rPr>
      <t>元</t>
    </r>
    <r>
      <rPr>
        <b/>
        <sz val="12"/>
        <rFont val="Times New Roman"/>
        <family val="1"/>
      </rPr>
      <t>)</t>
    </r>
    <r>
      <rPr>
        <b/>
        <sz val="20"/>
        <rFont val="標楷體"/>
        <family val="4"/>
      </rPr>
      <t xml:space="preserve">
</t>
    </r>
    <r>
      <rPr>
        <b/>
        <sz val="20"/>
        <rFont val="Times New Roman"/>
        <family val="1"/>
      </rPr>
      <t xml:space="preserve">                                                                      (</t>
    </r>
    <r>
      <rPr>
        <b/>
        <sz val="20"/>
        <rFont val="標楷體"/>
        <family val="4"/>
      </rPr>
      <t>表</t>
    </r>
    <r>
      <rPr>
        <b/>
        <sz val="20"/>
        <rFont val="Times New Roman"/>
        <family val="1"/>
      </rPr>
      <t>1--</t>
    </r>
    <r>
      <rPr>
        <b/>
        <sz val="20"/>
        <rFont val="標楷體"/>
        <family val="4"/>
      </rPr>
      <t>本市公立身障福利機構及老人養護中心適用</t>
    </r>
    <r>
      <rPr>
        <b/>
        <sz val="20"/>
        <rFont val="Times New Roman"/>
        <family val="1"/>
      </rPr>
      <t xml:space="preserve">)                                                   </t>
    </r>
    <r>
      <rPr>
        <b/>
        <sz val="12"/>
        <rFont val="Times New Roman"/>
        <family val="1"/>
      </rPr>
      <t>(</t>
    </r>
    <r>
      <rPr>
        <b/>
        <sz val="12"/>
        <rFont val="標楷體"/>
        <family val="4"/>
      </rPr>
      <t>附件一</t>
    </r>
    <r>
      <rPr>
        <b/>
        <sz val="12"/>
        <rFont val="Times New Roman"/>
        <family val="1"/>
      </rPr>
      <t>-1)</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</si>
</sst>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_);[Red]\(0\)"/>
    <numFmt numFmtId="181" formatCode="#,##0_);[Red]\(#,##0\)"/>
  </numFmts>
  <fonts count="57">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標楷體"/>
      <family val="4"/>
    </font>
    <font>
      <sz val="16"/>
      <name val="標楷體"/>
      <family val="4"/>
    </font>
    <font>
      <b/>
      <sz val="20"/>
      <name val="標楷體"/>
      <family val="4"/>
    </font>
    <font>
      <b/>
      <sz val="20"/>
      <name val="Times New Roman"/>
      <family val="1"/>
    </font>
    <font>
      <sz val="11"/>
      <name val="Times New Roman"/>
      <family val="1"/>
    </font>
    <font>
      <sz val="11"/>
      <name val="標楷體"/>
      <family val="4"/>
    </font>
    <font>
      <u val="single"/>
      <sz val="11"/>
      <color indexed="8"/>
      <name val="Times New Roman"/>
      <family val="1"/>
    </font>
    <font>
      <u val="single"/>
      <sz val="11"/>
      <color indexed="8"/>
      <name val="標楷體"/>
      <family val="4"/>
    </font>
    <font>
      <sz val="10"/>
      <color indexed="8"/>
      <name val="標楷體"/>
      <family val="4"/>
    </font>
    <font>
      <b/>
      <i/>
      <sz val="14"/>
      <name val="標楷體"/>
      <family val="4"/>
    </font>
    <font>
      <b/>
      <sz val="14"/>
      <name val="標楷體"/>
      <family val="4"/>
    </font>
    <font>
      <sz val="10"/>
      <name val="Times New Roman"/>
      <family val="1"/>
    </font>
    <font>
      <u val="single"/>
      <sz val="10"/>
      <name val="Times New Roman"/>
      <family val="1"/>
    </font>
    <font>
      <sz val="14"/>
      <name val="標楷體"/>
      <family val="4"/>
    </font>
    <font>
      <b/>
      <sz val="12"/>
      <name val="Times New Roman"/>
      <family val="1"/>
    </font>
    <font>
      <b/>
      <sz val="12"/>
      <name val="標楷體"/>
      <family val="4"/>
    </font>
    <font>
      <u val="single"/>
      <sz val="10"/>
      <name val="標楷體"/>
      <family val="4"/>
    </font>
    <font>
      <i/>
      <sz val="14"/>
      <name val="標楷體"/>
      <family val="4"/>
    </font>
    <font>
      <b/>
      <sz val="11"/>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ck"/>
      <bottom>
        <color indexed="63"/>
      </bottom>
    </border>
    <border>
      <left style="thin"/>
      <right style="thin"/>
      <top style="medium"/>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thick"/>
      <top style="thin"/>
      <bottom style="medium"/>
    </border>
    <border>
      <left style="thick"/>
      <right>
        <color indexed="63"/>
      </right>
      <top style="medium"/>
      <bottom>
        <color indexed="63"/>
      </bottom>
    </border>
    <border>
      <left>
        <color indexed="63"/>
      </left>
      <right>
        <color indexed="63"/>
      </right>
      <top style="medium"/>
      <bottom>
        <color indexed="63"/>
      </bottom>
    </border>
    <border>
      <left style="thick"/>
      <right>
        <color indexed="63"/>
      </right>
      <top style="thick"/>
      <bottom>
        <color indexed="63"/>
      </bottom>
    </border>
    <border>
      <left>
        <color indexed="63"/>
      </left>
      <right style="thick"/>
      <top style="thick"/>
      <bottom>
        <color indexed="63"/>
      </bottom>
    </border>
    <border>
      <left style="medium"/>
      <right style="thin"/>
      <top style="medium"/>
      <bottom style="thin"/>
    </border>
    <border>
      <left style="medium"/>
      <right style="thin"/>
      <top style="thin"/>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58">
    <xf numFmtId="0" fontId="0" fillId="0" borderId="0" xfId="0" applyAlignment="1">
      <alignment/>
    </xf>
    <xf numFmtId="0" fontId="0" fillId="0" borderId="0" xfId="0" applyBorder="1" applyAlignment="1">
      <alignment/>
    </xf>
    <xf numFmtId="179" fontId="5" fillId="0" borderId="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179" fontId="14" fillId="0" borderId="10" xfId="0" applyNumberFormat="1" applyFont="1" applyBorder="1" applyAlignment="1">
      <alignment horizontal="center" vertical="center" wrapText="1"/>
    </xf>
    <xf numFmtId="179" fontId="14" fillId="0" borderId="11" xfId="0" applyNumberFormat="1"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81" fontId="5" fillId="0" borderId="0" xfId="0" applyNumberFormat="1" applyFont="1" applyBorder="1" applyAlignment="1">
      <alignment horizontal="center" vertical="center" wrapText="1"/>
    </xf>
    <xf numFmtId="181" fontId="0" fillId="0" borderId="14" xfId="0" applyNumberFormat="1" applyBorder="1" applyAlignment="1">
      <alignment/>
    </xf>
    <xf numFmtId="181" fontId="0" fillId="0" borderId="17" xfId="0" applyNumberFormat="1" applyBorder="1" applyAlignment="1">
      <alignment/>
    </xf>
    <xf numFmtId="181" fontId="0" fillId="0" borderId="0" xfId="0" applyNumberForma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81" fontId="4" fillId="0" borderId="10" xfId="0" applyNumberFormat="1" applyFont="1" applyBorder="1" applyAlignment="1">
      <alignment horizontal="center" vertical="center"/>
    </xf>
    <xf numFmtId="179" fontId="13" fillId="0" borderId="10" xfId="0" applyNumberFormat="1" applyFont="1" applyBorder="1" applyAlignment="1">
      <alignment horizontal="center" vertical="center" wrapText="1"/>
    </xf>
    <xf numFmtId="181" fontId="14" fillId="0" borderId="10"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79" fontId="14" fillId="0" borderId="19" xfId="0" applyNumberFormat="1" applyFont="1" applyBorder="1" applyAlignment="1">
      <alignment horizontal="center" vertical="center" wrapText="1"/>
    </xf>
    <xf numFmtId="0" fontId="4" fillId="0" borderId="11" xfId="0" applyFont="1" applyBorder="1" applyAlignment="1">
      <alignment horizontal="center" vertical="center" wrapText="1"/>
    </xf>
    <xf numFmtId="179" fontId="13" fillId="0" borderId="11" xfId="0" applyNumberFormat="1" applyFont="1" applyBorder="1" applyAlignment="1">
      <alignment horizontal="center" vertical="center" wrapText="1"/>
    </xf>
    <xf numFmtId="179" fontId="14" fillId="0" borderId="20" xfId="0" applyNumberFormat="1" applyFont="1" applyBorder="1" applyAlignment="1">
      <alignment horizontal="center" vertical="center" wrapText="1"/>
    </xf>
    <xf numFmtId="179" fontId="14" fillId="0" borderId="21" xfId="0" applyNumberFormat="1" applyFont="1" applyBorder="1" applyAlignment="1">
      <alignment horizontal="center" vertical="center" wrapText="1"/>
    </xf>
    <xf numFmtId="179" fontId="21" fillId="0" borderId="10" xfId="0" applyNumberFormat="1" applyFont="1" applyBorder="1" applyAlignment="1">
      <alignment horizontal="center" vertical="center" wrapText="1"/>
    </xf>
    <xf numFmtId="179" fontId="17" fillId="0" borderId="10" xfId="0" applyNumberFormat="1" applyFont="1" applyBorder="1" applyAlignment="1">
      <alignment horizontal="center" vertical="center" wrapText="1"/>
    </xf>
    <xf numFmtId="181" fontId="17" fillId="0" borderId="10" xfId="0" applyNumberFormat="1" applyFont="1" applyBorder="1" applyAlignment="1">
      <alignment horizontal="center" vertical="center" wrapText="1"/>
    </xf>
    <xf numFmtId="179" fontId="17" fillId="0" borderId="19" xfId="0" applyNumberFormat="1" applyFont="1" applyBorder="1" applyAlignment="1">
      <alignment horizontal="center" vertical="center" wrapText="1"/>
    </xf>
    <xf numFmtId="179" fontId="14" fillId="0" borderId="22" xfId="0" applyNumberFormat="1" applyFont="1" applyBorder="1" applyAlignment="1">
      <alignment horizontal="center" vertical="center" wrapText="1"/>
    </xf>
    <xf numFmtId="0" fontId="17" fillId="0" borderId="23" xfId="0" applyFont="1" applyBorder="1" applyAlignment="1">
      <alignment horizontal="left" wrapText="1"/>
    </xf>
    <xf numFmtId="0" fontId="0" fillId="0" borderId="24"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7" fillId="0" borderId="25" xfId="0" applyFont="1" applyBorder="1" applyAlignment="1">
      <alignment horizontal="center" vertical="center" wrapText="1"/>
    </xf>
    <xf numFmtId="0" fontId="6" fillId="0" borderId="17" xfId="0" applyFont="1" applyBorder="1" applyAlignment="1">
      <alignment horizontal="center" vertical="center"/>
    </xf>
    <xf numFmtId="0" fontId="0" fillId="0" borderId="17" xfId="0" applyBorder="1" applyAlignment="1">
      <alignment horizontal="center"/>
    </xf>
    <xf numFmtId="0" fontId="0" fillId="0" borderId="26" xfId="0" applyBorder="1" applyAlignment="1">
      <alignment horizont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9" fillId="0" borderId="28" xfId="0" applyFont="1" applyBorder="1" applyAlignment="1">
      <alignment horizontal="center" vertical="center"/>
    </xf>
    <xf numFmtId="0" fontId="9" fillId="0" borderId="21" xfId="0" applyFont="1" applyBorder="1" applyAlignment="1">
      <alignment horizontal="center" vertical="center"/>
    </xf>
    <xf numFmtId="0" fontId="4" fillId="0" borderId="10" xfId="0" applyFont="1" applyBorder="1" applyAlignment="1">
      <alignment horizontal="center" vertical="center" wrapText="1"/>
    </xf>
    <xf numFmtId="0" fontId="9" fillId="0" borderId="28" xfId="0" applyFont="1" applyBorder="1" applyAlignment="1">
      <alignment horizontal="left" vertical="center" wrapText="1"/>
    </xf>
    <xf numFmtId="0" fontId="9" fillId="0" borderId="28" xfId="0" applyFont="1" applyBorder="1" applyAlignment="1">
      <alignment horizontal="left" vertical="center"/>
    </xf>
    <xf numFmtId="0" fontId="4" fillId="0" borderId="2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4" fillId="0" borderId="10" xfId="0" applyFont="1" applyBorder="1" applyAlignment="1">
      <alignment vertical="center" wrapText="1"/>
    </xf>
    <xf numFmtId="0" fontId="0" fillId="0" borderId="10" xfId="0" applyBorder="1" applyAlignment="1">
      <alignment/>
    </xf>
    <xf numFmtId="0" fontId="0" fillId="0" borderId="19"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
  <sheetViews>
    <sheetView tabSelected="1" zoomScale="75" zoomScaleNormal="75" zoomScalePageLayoutView="0" workbookViewId="0" topLeftCell="A1">
      <selection activeCell="A1" sqref="A1:T1"/>
    </sheetView>
  </sheetViews>
  <sheetFormatPr defaultColWidth="9.00390625" defaultRowHeight="16.5"/>
  <cols>
    <col min="1" max="1" width="22.875" style="1" customWidth="1"/>
    <col min="2" max="2" width="10.875" style="1" customWidth="1"/>
    <col min="3" max="3" width="4.125" style="1" customWidth="1"/>
    <col min="4" max="4" width="10.75390625" style="1" customWidth="1"/>
    <col min="5" max="5" width="10.00390625" style="1" customWidth="1"/>
    <col min="6" max="6" width="10.00390625" style="16" customWidth="1"/>
    <col min="7" max="8" width="8.625" style="1" customWidth="1"/>
    <col min="9" max="11" width="10.00390625" style="1" customWidth="1"/>
    <col min="12" max="12" width="8.625" style="1" customWidth="1"/>
    <col min="13" max="13" width="10.00390625" style="1" customWidth="1"/>
    <col min="14" max="14" width="8.625" style="1" customWidth="1"/>
    <col min="15" max="15" width="10.00390625" style="1" customWidth="1"/>
    <col min="16" max="19" width="8.625" style="1" customWidth="1"/>
    <col min="20" max="20" width="10.00390625" style="1" customWidth="1"/>
    <col min="21" max="16384" width="9.00390625" style="1" customWidth="1"/>
  </cols>
  <sheetData>
    <row r="1" spans="1:20" ht="69" customHeight="1" thickBot="1" thickTop="1">
      <c r="A1" s="38" t="s">
        <v>34</v>
      </c>
      <c r="B1" s="39"/>
      <c r="C1" s="39"/>
      <c r="D1" s="39"/>
      <c r="E1" s="39"/>
      <c r="F1" s="39"/>
      <c r="G1" s="39"/>
      <c r="H1" s="39"/>
      <c r="I1" s="39"/>
      <c r="J1" s="39"/>
      <c r="K1" s="39"/>
      <c r="L1" s="39"/>
      <c r="M1" s="39"/>
      <c r="N1" s="39"/>
      <c r="O1" s="39"/>
      <c r="P1" s="39"/>
      <c r="Q1" s="39"/>
      <c r="R1" s="39"/>
      <c r="S1" s="40"/>
      <c r="T1" s="41"/>
    </row>
    <row r="2" spans="1:20" ht="60" customHeight="1">
      <c r="A2" s="42" t="s">
        <v>0</v>
      </c>
      <c r="B2" s="44" t="s">
        <v>16</v>
      </c>
      <c r="C2" s="44" t="s">
        <v>15</v>
      </c>
      <c r="D2" s="22" t="s">
        <v>14</v>
      </c>
      <c r="E2" s="44" t="s">
        <v>19</v>
      </c>
      <c r="F2" s="44"/>
      <c r="G2" s="44" t="s">
        <v>20</v>
      </c>
      <c r="H2" s="46"/>
      <c r="I2" s="44" t="s">
        <v>21</v>
      </c>
      <c r="J2" s="46"/>
      <c r="K2" s="44" t="s">
        <v>22</v>
      </c>
      <c r="L2" s="46"/>
      <c r="M2" s="44" t="s">
        <v>23</v>
      </c>
      <c r="N2" s="46"/>
      <c r="O2" s="44" t="s">
        <v>24</v>
      </c>
      <c r="P2" s="46"/>
      <c r="Q2" s="44" t="s">
        <v>25</v>
      </c>
      <c r="R2" s="46"/>
      <c r="S2" s="44" t="s">
        <v>26</v>
      </c>
      <c r="T2" s="52"/>
    </row>
    <row r="3" spans="1:20" ht="57.75" customHeight="1">
      <c r="A3" s="43"/>
      <c r="B3" s="45"/>
      <c r="C3" s="45"/>
      <c r="D3" s="18" t="s">
        <v>1</v>
      </c>
      <c r="E3" s="53" t="s">
        <v>11</v>
      </c>
      <c r="F3" s="45"/>
      <c r="G3" s="45"/>
      <c r="H3" s="45"/>
      <c r="I3" s="45"/>
      <c r="J3" s="45"/>
      <c r="K3" s="54" t="s">
        <v>27</v>
      </c>
      <c r="L3" s="55"/>
      <c r="M3" s="55"/>
      <c r="N3" s="55"/>
      <c r="O3" s="55"/>
      <c r="P3" s="55"/>
      <c r="Q3" s="55"/>
      <c r="R3" s="55"/>
      <c r="S3" s="56"/>
      <c r="T3" s="57"/>
    </row>
    <row r="4" spans="1:20" ht="28.5">
      <c r="A4" s="43"/>
      <c r="B4" s="45"/>
      <c r="C4" s="45"/>
      <c r="D4" s="17" t="s">
        <v>2</v>
      </c>
      <c r="E4" s="18" t="s">
        <v>3</v>
      </c>
      <c r="F4" s="19" t="s">
        <v>4</v>
      </c>
      <c r="G4" s="18" t="s">
        <v>3</v>
      </c>
      <c r="H4" s="18" t="s">
        <v>4</v>
      </c>
      <c r="I4" s="18" t="s">
        <v>3</v>
      </c>
      <c r="J4" s="18" t="s">
        <v>4</v>
      </c>
      <c r="K4" s="18" t="s">
        <v>3</v>
      </c>
      <c r="L4" s="17" t="s">
        <v>4</v>
      </c>
      <c r="M4" s="18" t="s">
        <v>3</v>
      </c>
      <c r="N4" s="17" t="s">
        <v>4</v>
      </c>
      <c r="O4" s="18" t="s">
        <v>3</v>
      </c>
      <c r="P4" s="17" t="s">
        <v>4</v>
      </c>
      <c r="Q4" s="18" t="s">
        <v>3</v>
      </c>
      <c r="R4" s="17" t="s">
        <v>4</v>
      </c>
      <c r="S4" s="18" t="s">
        <v>3</v>
      </c>
      <c r="T4" s="23" t="s">
        <v>4</v>
      </c>
    </row>
    <row r="5" spans="1:20" ht="42" customHeight="1">
      <c r="A5" s="50" t="s">
        <v>17</v>
      </c>
      <c r="B5" s="3" t="s">
        <v>28</v>
      </c>
      <c r="C5" s="49" t="s">
        <v>12</v>
      </c>
      <c r="D5" s="29">
        <f>8828*2</f>
        <v>17656</v>
      </c>
      <c r="E5" s="30">
        <v>13242</v>
      </c>
      <c r="F5" s="31">
        <v>4414</v>
      </c>
      <c r="G5" s="30">
        <v>8828</v>
      </c>
      <c r="H5" s="30">
        <v>8828</v>
      </c>
      <c r="I5" s="31">
        <v>4414</v>
      </c>
      <c r="J5" s="30">
        <v>13242</v>
      </c>
      <c r="K5" s="30">
        <v>15008</v>
      </c>
      <c r="L5" s="30">
        <v>2648</v>
      </c>
      <c r="M5" s="30">
        <v>12359</v>
      </c>
      <c r="N5" s="30">
        <v>5297</v>
      </c>
      <c r="O5" s="30">
        <v>10594</v>
      </c>
      <c r="P5" s="30">
        <v>7062</v>
      </c>
      <c r="Q5" s="30">
        <v>8828</v>
      </c>
      <c r="R5" s="30">
        <v>8828</v>
      </c>
      <c r="S5" s="30">
        <v>7062</v>
      </c>
      <c r="T5" s="32">
        <v>10594</v>
      </c>
    </row>
    <row r="6" spans="1:20" ht="42" customHeight="1">
      <c r="A6" s="51"/>
      <c r="B6" s="3" t="s">
        <v>6</v>
      </c>
      <c r="C6" s="45"/>
      <c r="D6" s="29">
        <f>8828*1.6</f>
        <v>14124.800000000001</v>
      </c>
      <c r="E6" s="30">
        <v>10594</v>
      </c>
      <c r="F6" s="31">
        <v>3531</v>
      </c>
      <c r="G6" s="30">
        <v>7063</v>
      </c>
      <c r="H6" s="30">
        <v>7062</v>
      </c>
      <c r="I6" s="31">
        <v>3531</v>
      </c>
      <c r="J6" s="30">
        <v>10594</v>
      </c>
      <c r="K6" s="30">
        <v>12006</v>
      </c>
      <c r="L6" s="30">
        <v>2119</v>
      </c>
      <c r="M6" s="30">
        <v>9888</v>
      </c>
      <c r="N6" s="30">
        <v>4237</v>
      </c>
      <c r="O6" s="30">
        <v>8475</v>
      </c>
      <c r="P6" s="30">
        <v>5650</v>
      </c>
      <c r="Q6" s="30">
        <v>7063</v>
      </c>
      <c r="R6" s="30">
        <v>7062</v>
      </c>
      <c r="S6" s="30">
        <v>5650</v>
      </c>
      <c r="T6" s="32">
        <v>8475</v>
      </c>
    </row>
    <row r="7" spans="1:20" ht="42" customHeight="1">
      <c r="A7" s="51"/>
      <c r="B7" s="3" t="s">
        <v>7</v>
      </c>
      <c r="C7" s="49" t="s">
        <v>13</v>
      </c>
      <c r="D7" s="29">
        <f>8828*1.5</f>
        <v>13242</v>
      </c>
      <c r="E7" s="30">
        <v>9932</v>
      </c>
      <c r="F7" s="31">
        <v>3310</v>
      </c>
      <c r="G7" s="30">
        <v>6621</v>
      </c>
      <c r="H7" s="30">
        <v>6621</v>
      </c>
      <c r="I7" s="31">
        <v>3310</v>
      </c>
      <c r="J7" s="30">
        <v>9932</v>
      </c>
      <c r="K7" s="30">
        <v>11256</v>
      </c>
      <c r="L7" s="30">
        <v>1986</v>
      </c>
      <c r="M7" s="30">
        <v>9269</v>
      </c>
      <c r="N7" s="30">
        <v>3973</v>
      </c>
      <c r="O7" s="30">
        <v>7945</v>
      </c>
      <c r="P7" s="30">
        <v>5297</v>
      </c>
      <c r="Q7" s="30">
        <v>6621</v>
      </c>
      <c r="R7" s="30">
        <v>6621</v>
      </c>
      <c r="S7" s="30">
        <v>5297</v>
      </c>
      <c r="T7" s="32">
        <v>7945</v>
      </c>
    </row>
    <row r="8" spans="1:20" ht="42" customHeight="1">
      <c r="A8" s="51"/>
      <c r="B8" s="3" t="s">
        <v>8</v>
      </c>
      <c r="C8" s="45"/>
      <c r="D8" s="29">
        <f>8828*1.2</f>
        <v>10593.6</v>
      </c>
      <c r="E8" s="30">
        <v>7946</v>
      </c>
      <c r="F8" s="31">
        <v>2648</v>
      </c>
      <c r="G8" s="30">
        <v>5297</v>
      </c>
      <c r="H8" s="30">
        <v>5297</v>
      </c>
      <c r="I8" s="31">
        <v>2649</v>
      </c>
      <c r="J8" s="30">
        <v>7945</v>
      </c>
      <c r="K8" s="30">
        <v>9005</v>
      </c>
      <c r="L8" s="30">
        <v>1589</v>
      </c>
      <c r="M8" s="30">
        <v>7416</v>
      </c>
      <c r="N8" s="30">
        <v>3178</v>
      </c>
      <c r="O8" s="30">
        <v>6356</v>
      </c>
      <c r="P8" s="30">
        <v>4238</v>
      </c>
      <c r="Q8" s="30">
        <v>5297</v>
      </c>
      <c r="R8" s="30">
        <v>5297</v>
      </c>
      <c r="S8" s="30">
        <v>4238</v>
      </c>
      <c r="T8" s="32">
        <v>6356</v>
      </c>
    </row>
    <row r="9" spans="1:20" ht="42" customHeight="1">
      <c r="A9" s="50" t="s">
        <v>18</v>
      </c>
      <c r="B9" s="3" t="s">
        <v>9</v>
      </c>
      <c r="C9" s="49" t="s">
        <v>12</v>
      </c>
      <c r="D9" s="29">
        <f>8828*1.6</f>
        <v>14124.800000000001</v>
      </c>
      <c r="E9" s="30">
        <v>10594</v>
      </c>
      <c r="F9" s="31">
        <v>3531</v>
      </c>
      <c r="G9" s="30">
        <v>7063</v>
      </c>
      <c r="H9" s="30">
        <v>7062</v>
      </c>
      <c r="I9" s="31">
        <v>3531</v>
      </c>
      <c r="J9" s="30">
        <v>10594</v>
      </c>
      <c r="K9" s="30">
        <v>12006</v>
      </c>
      <c r="L9" s="30">
        <v>2119</v>
      </c>
      <c r="M9" s="30">
        <v>9888</v>
      </c>
      <c r="N9" s="30">
        <v>4237</v>
      </c>
      <c r="O9" s="30">
        <v>8475</v>
      </c>
      <c r="P9" s="30">
        <v>5650</v>
      </c>
      <c r="Q9" s="30">
        <v>7063</v>
      </c>
      <c r="R9" s="30">
        <v>7062</v>
      </c>
      <c r="S9" s="30">
        <v>5650</v>
      </c>
      <c r="T9" s="32">
        <v>8475</v>
      </c>
    </row>
    <row r="10" spans="1:20" ht="42" customHeight="1">
      <c r="A10" s="51"/>
      <c r="B10" s="3" t="s">
        <v>30</v>
      </c>
      <c r="C10" s="45"/>
      <c r="D10" s="20">
        <f>8828*1</f>
        <v>8828</v>
      </c>
      <c r="E10" s="5">
        <f>D10*0.75</f>
        <v>6621</v>
      </c>
      <c r="F10" s="21">
        <f>D10-E10</f>
        <v>2207</v>
      </c>
      <c r="G10" s="5">
        <f>D10*0.5</f>
        <v>4414</v>
      </c>
      <c r="H10" s="5">
        <f>D10-G10</f>
        <v>4414</v>
      </c>
      <c r="I10" s="21">
        <f>D10*0.25</f>
        <v>2207</v>
      </c>
      <c r="J10" s="5">
        <f>D10-I10</f>
        <v>6621</v>
      </c>
      <c r="K10" s="5">
        <f>D10*0.85</f>
        <v>7503.8</v>
      </c>
      <c r="L10" s="5">
        <f>D10-K10</f>
        <v>1324.1999999999998</v>
      </c>
      <c r="M10" s="5">
        <f>D10*0.7</f>
        <v>6179.599999999999</v>
      </c>
      <c r="N10" s="5">
        <f>D10-M10</f>
        <v>2648.4000000000005</v>
      </c>
      <c r="O10" s="5">
        <f>D10*0.6</f>
        <v>5296.8</v>
      </c>
      <c r="P10" s="5">
        <f>D10-O10</f>
        <v>3531.2</v>
      </c>
      <c r="Q10" s="5">
        <f>D10*0.5</f>
        <v>4414</v>
      </c>
      <c r="R10" s="5">
        <f>D10-Q10</f>
        <v>4414</v>
      </c>
      <c r="S10" s="5">
        <f>D10*0.4</f>
        <v>3531.2000000000003</v>
      </c>
      <c r="T10" s="24">
        <f>D10-S10</f>
        <v>5296.799999999999</v>
      </c>
    </row>
    <row r="11" spans="1:20" ht="42" customHeight="1">
      <c r="A11" s="51"/>
      <c r="B11" s="3" t="s">
        <v>10</v>
      </c>
      <c r="C11" s="49" t="s">
        <v>13</v>
      </c>
      <c r="D11" s="29">
        <f>8828*1.2</f>
        <v>10593.6</v>
      </c>
      <c r="E11" s="30">
        <v>7946</v>
      </c>
      <c r="F11" s="31">
        <v>2648</v>
      </c>
      <c r="G11" s="30">
        <v>5297</v>
      </c>
      <c r="H11" s="30">
        <v>5297</v>
      </c>
      <c r="I11" s="31">
        <v>2649</v>
      </c>
      <c r="J11" s="30">
        <v>7945</v>
      </c>
      <c r="K11" s="30">
        <v>9005</v>
      </c>
      <c r="L11" s="30">
        <v>1589</v>
      </c>
      <c r="M11" s="30">
        <v>7416</v>
      </c>
      <c r="N11" s="30">
        <v>3178</v>
      </c>
      <c r="O11" s="30">
        <v>6356</v>
      </c>
      <c r="P11" s="30">
        <v>4238</v>
      </c>
      <c r="Q11" s="30">
        <v>5297</v>
      </c>
      <c r="R11" s="30">
        <v>5297</v>
      </c>
      <c r="S11" s="30">
        <v>4238</v>
      </c>
      <c r="T11" s="32">
        <v>6356</v>
      </c>
    </row>
    <row r="12" spans="1:20" ht="42" customHeight="1" thickBot="1">
      <c r="A12" s="51"/>
      <c r="B12" s="3" t="s">
        <v>29</v>
      </c>
      <c r="C12" s="45"/>
      <c r="D12" s="26">
        <v>6621</v>
      </c>
      <c r="E12" s="6">
        <f>D12*3/4</f>
        <v>4965.75</v>
      </c>
      <c r="F12" s="6">
        <v>1655</v>
      </c>
      <c r="G12" s="6">
        <v>3311</v>
      </c>
      <c r="H12" s="6">
        <v>3310</v>
      </c>
      <c r="I12" s="6">
        <v>1655</v>
      </c>
      <c r="J12" s="27">
        <v>4966</v>
      </c>
      <c r="K12" s="28">
        <f>D12*0.85</f>
        <v>5627.849999999999</v>
      </c>
      <c r="L12" s="6">
        <f>D12-K12</f>
        <v>993.1500000000005</v>
      </c>
      <c r="M12" s="6">
        <f>D12*0.7</f>
        <v>4634.7</v>
      </c>
      <c r="N12" s="6">
        <f>D12-M12</f>
        <v>1986.3000000000002</v>
      </c>
      <c r="O12" s="6">
        <f>D12*0.6</f>
        <v>3972.6</v>
      </c>
      <c r="P12" s="6">
        <f>D12-O12</f>
        <v>2648.4</v>
      </c>
      <c r="Q12" s="6">
        <v>3311</v>
      </c>
      <c r="R12" s="6">
        <v>3310</v>
      </c>
      <c r="S12" s="6">
        <f>D12*0.4</f>
        <v>2648.4</v>
      </c>
      <c r="T12" s="33">
        <f>D12-S12</f>
        <v>3972.6</v>
      </c>
    </row>
    <row r="13" spans="1:20" ht="42" customHeight="1">
      <c r="A13" s="47" t="s">
        <v>5</v>
      </c>
      <c r="B13" s="3" t="s">
        <v>32</v>
      </c>
      <c r="C13" s="17" t="s">
        <v>12</v>
      </c>
      <c r="D13" s="20">
        <f>8828*1</f>
        <v>8828</v>
      </c>
      <c r="E13" s="5">
        <f>D13*0.75</f>
        <v>6621</v>
      </c>
      <c r="F13" s="21">
        <f>D13-E13</f>
        <v>2207</v>
      </c>
      <c r="G13" s="5">
        <f>D13*0.5</f>
        <v>4414</v>
      </c>
      <c r="H13" s="5">
        <f>D13-G13</f>
        <v>4414</v>
      </c>
      <c r="I13" s="21">
        <f>D13*0.25</f>
        <v>2207</v>
      </c>
      <c r="J13" s="5">
        <f>D13-I13</f>
        <v>6621</v>
      </c>
      <c r="K13" s="5">
        <f>D13*0.85</f>
        <v>7503.8</v>
      </c>
      <c r="L13" s="5">
        <f>D13-K13</f>
        <v>1324.1999999999998</v>
      </c>
      <c r="M13" s="5">
        <f>D13*0.7</f>
        <v>6179.599999999999</v>
      </c>
      <c r="N13" s="5">
        <f>D13-M13</f>
        <v>2648.4000000000005</v>
      </c>
      <c r="O13" s="5">
        <f>D13*0.6</f>
        <v>5296.8</v>
      </c>
      <c r="P13" s="5">
        <f>D13-O13</f>
        <v>3531.2</v>
      </c>
      <c r="Q13" s="5">
        <f>D13*0.5</f>
        <v>4414</v>
      </c>
      <c r="R13" s="5">
        <f>D13-Q13</f>
        <v>4414</v>
      </c>
      <c r="S13" s="5">
        <f>D13*0.4</f>
        <v>3531.2000000000003</v>
      </c>
      <c r="T13" s="24">
        <f>D13-S13</f>
        <v>5296.799999999999</v>
      </c>
    </row>
    <row r="14" spans="1:20" ht="42" customHeight="1" thickBot="1">
      <c r="A14" s="48"/>
      <c r="B14" s="4" t="s">
        <v>31</v>
      </c>
      <c r="C14" s="25" t="s">
        <v>13</v>
      </c>
      <c r="D14" s="26">
        <v>6621</v>
      </c>
      <c r="E14" s="6">
        <f>D14*3/4</f>
        <v>4965.75</v>
      </c>
      <c r="F14" s="6">
        <v>1655</v>
      </c>
      <c r="G14" s="6">
        <v>3311</v>
      </c>
      <c r="H14" s="6">
        <v>3310</v>
      </c>
      <c r="I14" s="6">
        <v>1655</v>
      </c>
      <c r="J14" s="27">
        <v>4966</v>
      </c>
      <c r="K14" s="28">
        <f>D14*0.85</f>
        <v>5627.849999999999</v>
      </c>
      <c r="L14" s="6">
        <f>D14-K14</f>
        <v>993.1500000000005</v>
      </c>
      <c r="M14" s="6">
        <f>D14*0.7</f>
        <v>4634.7</v>
      </c>
      <c r="N14" s="6">
        <f>D14-M14</f>
        <v>1986.3000000000002</v>
      </c>
      <c r="O14" s="6">
        <f>D14*0.6</f>
        <v>3972.6</v>
      </c>
      <c r="P14" s="6">
        <f>D14-O14</f>
        <v>2648.4</v>
      </c>
      <c r="Q14" s="6">
        <v>3311</v>
      </c>
      <c r="R14" s="6">
        <v>3310</v>
      </c>
      <c r="S14" s="6">
        <f>D14*0.4</f>
        <v>2648.4</v>
      </c>
      <c r="T14" s="33">
        <f>D14-S14</f>
        <v>3972.6</v>
      </c>
    </row>
    <row r="15" spans="1:20" ht="46.5" customHeight="1">
      <c r="A15" s="34" t="s">
        <v>33</v>
      </c>
      <c r="B15" s="35"/>
      <c r="C15" s="35"/>
      <c r="D15" s="36"/>
      <c r="E15" s="36"/>
      <c r="F15" s="36"/>
      <c r="G15" s="36"/>
      <c r="H15" s="36"/>
      <c r="I15" s="36"/>
      <c r="J15" s="36"/>
      <c r="K15" s="36"/>
      <c r="L15" s="36"/>
      <c r="M15" s="36"/>
      <c r="N15" s="36"/>
      <c r="O15" s="36"/>
      <c r="P15" s="36"/>
      <c r="Q15" s="36"/>
      <c r="R15" s="36"/>
      <c r="S15" s="36"/>
      <c r="T15" s="37"/>
    </row>
    <row r="16" spans="1:20" ht="21">
      <c r="A16" s="10"/>
      <c r="F16" s="13"/>
      <c r="G16" s="2"/>
      <c r="H16" s="2"/>
      <c r="I16" s="2"/>
      <c r="J16" s="2"/>
      <c r="K16" s="2"/>
      <c r="L16" s="2"/>
      <c r="M16" s="2"/>
      <c r="N16" s="2"/>
      <c r="O16" s="2"/>
      <c r="P16" s="2"/>
      <c r="T16" s="7"/>
    </row>
    <row r="17" spans="1:20" ht="17.25" thickBot="1">
      <c r="A17" s="11"/>
      <c r="B17" s="9"/>
      <c r="C17" s="9"/>
      <c r="D17" s="9"/>
      <c r="E17" s="9"/>
      <c r="F17" s="14"/>
      <c r="G17" s="9"/>
      <c r="H17" s="9"/>
      <c r="I17" s="9"/>
      <c r="J17" s="9"/>
      <c r="K17" s="9"/>
      <c r="L17" s="9"/>
      <c r="M17" s="9"/>
      <c r="N17" s="9"/>
      <c r="O17" s="9"/>
      <c r="P17" s="9"/>
      <c r="Q17" s="9"/>
      <c r="R17" s="9"/>
      <c r="S17" s="9"/>
      <c r="T17" s="8"/>
    </row>
    <row r="18" spans="1:20" ht="17.25" thickTop="1">
      <c r="A18" s="12"/>
      <c r="B18" s="12"/>
      <c r="C18" s="12"/>
      <c r="D18" s="12"/>
      <c r="E18" s="12"/>
      <c r="F18" s="15"/>
      <c r="G18" s="12"/>
      <c r="H18" s="12"/>
      <c r="I18" s="12"/>
      <c r="J18" s="12"/>
      <c r="K18" s="12"/>
      <c r="L18" s="12"/>
      <c r="M18" s="12"/>
      <c r="N18" s="12"/>
      <c r="O18" s="12"/>
      <c r="P18" s="12"/>
      <c r="Q18" s="12"/>
      <c r="R18" s="12"/>
      <c r="S18" s="12"/>
      <c r="T18" s="12"/>
    </row>
  </sheetData>
  <sheetProtection/>
  <mergeCells count="22">
    <mergeCell ref="S2:T2"/>
    <mergeCell ref="Q2:R2"/>
    <mergeCell ref="M2:N2"/>
    <mergeCell ref="A9:A12"/>
    <mergeCell ref="E3:J3"/>
    <mergeCell ref="K3:T3"/>
    <mergeCell ref="A13:A14"/>
    <mergeCell ref="C5:C6"/>
    <mergeCell ref="C7:C8"/>
    <mergeCell ref="A5:A8"/>
    <mergeCell ref="C9:C10"/>
    <mergeCell ref="C11:C12"/>
    <mergeCell ref="A15:T15"/>
    <mergeCell ref="A1:T1"/>
    <mergeCell ref="A2:A4"/>
    <mergeCell ref="B2:B4"/>
    <mergeCell ref="C2:C4"/>
    <mergeCell ref="O2:P2"/>
    <mergeCell ref="E2:F2"/>
    <mergeCell ref="G2:H2"/>
    <mergeCell ref="I2:J2"/>
    <mergeCell ref="K2:L2"/>
  </mergeCells>
  <printOptions horizontalCentered="1" verticalCentered="1"/>
  <pageMargins left="0.07874015748031496" right="0.07874015748031496" top="0.3937007874015748" bottom="0.3937007874015748"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dc:creator>
  <cp:keywords/>
  <dc:description/>
  <cp:lastModifiedBy>user</cp:lastModifiedBy>
  <cp:lastPrinted>2015-02-06T04:45:16Z</cp:lastPrinted>
  <dcterms:created xsi:type="dcterms:W3CDTF">2004-01-29T05:17:35Z</dcterms:created>
  <dcterms:modified xsi:type="dcterms:W3CDTF">2020-12-10T01:50:31Z</dcterms:modified>
  <cp:category/>
  <cp:version/>
  <cp:contentType/>
  <cp:contentStatus/>
</cp:coreProperties>
</file>