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4955" windowHeight="6870"/>
  </bookViews>
  <sheets>
    <sheet name="17里" sheetId="1" r:id="rId1"/>
    <sheet name="龍目里" sheetId="2" r:id="rId2"/>
    <sheet name="工作表3" sheetId="3" r:id="rId3"/>
  </sheets>
  <calcPr calcId="145621"/>
</workbook>
</file>

<file path=xl/calcChain.xml><?xml version="1.0" encoding="utf-8"?>
<calcChain xmlns="http://schemas.openxmlformats.org/spreadsheetml/2006/main">
  <c r="D10" i="1" l="1"/>
  <c r="D9" i="1"/>
  <c r="F12" i="1" l="1"/>
  <c r="F8" i="1"/>
  <c r="D22" i="2" l="1"/>
  <c r="D21" i="2"/>
  <c r="F8" i="2" l="1"/>
  <c r="F11" i="1" l="1"/>
  <c r="F10" i="1"/>
  <c r="D8" i="1"/>
  <c r="D18" i="1" l="1"/>
  <c r="D14" i="1"/>
  <c r="D12" i="1"/>
  <c r="D29" i="1" s="1"/>
  <c r="F29" i="1" l="1"/>
  <c r="F30" i="1" s="1"/>
  <c r="F21" i="2" l="1"/>
  <c r="F22" i="2" s="1"/>
  <c r="G22" i="2" l="1"/>
  <c r="D30" i="1"/>
  <c r="G30" i="1" l="1"/>
</calcChain>
</file>

<file path=xl/sharedStrings.xml><?xml version="1.0" encoding="utf-8"?>
<sst xmlns="http://schemas.openxmlformats.org/spreadsheetml/2006/main" count="67" uniqueCount="53">
  <si>
    <t>高雄市大樹區公所</t>
    <phoneticPr fontId="1" type="noConversion"/>
  </si>
  <si>
    <t>備註</t>
    <phoneticPr fontId="1" type="noConversion"/>
  </si>
  <si>
    <t>捐贈名稱或姓名</t>
  </si>
  <si>
    <t>支用計畫或項目</t>
  </si>
  <si>
    <t>午餐便當</t>
  </si>
  <si>
    <t>保溫便當餐具</t>
  </si>
  <si>
    <t>送餐交通費</t>
  </si>
  <si>
    <t>雜支(紅布條、油資、維修及感謝狀等)</t>
  </si>
  <si>
    <t>單位:新台幣</t>
    <phoneticPr fontId="1" type="noConversion"/>
  </si>
  <si>
    <t>捐贈收入</t>
    <phoneticPr fontId="1" type="noConversion"/>
  </si>
  <si>
    <t>支出金額</t>
    <phoneticPr fontId="1" type="noConversion"/>
  </si>
  <si>
    <t>捐贈日期</t>
    <phoneticPr fontId="1" type="noConversion"/>
  </si>
  <si>
    <t>收支總計</t>
    <phoneticPr fontId="1" type="noConversion"/>
  </si>
  <si>
    <t>　項目     
序號</t>
    <phoneticPr fontId="1" type="noConversion"/>
  </si>
  <si>
    <t>聯絡人：高雄市大樹區公所  謝素紋　　　　　聯絡電話：(07)651-2003　分機 133</t>
  </si>
  <si>
    <t>廚工補助費</t>
  </si>
  <si>
    <t xml:space="preserve"> 高雄市大樹區龍目里弱勢老人溫馨送餐服務捐贈者基本資料及經費收支明細表</t>
    <phoneticPr fontId="1" type="noConversion"/>
  </si>
  <si>
    <t>(106年7月1日至106年12月31日公開徵信資料)</t>
    <phoneticPr fontId="1" type="noConversion"/>
  </si>
  <si>
    <t>上期收支餘額
(至106.6.30止)</t>
    <phoneticPr fontId="1" type="noConversion"/>
  </si>
  <si>
    <t>金氏科技</t>
    <phoneticPr fontId="1" type="noConversion"/>
  </si>
  <si>
    <t>中華郵政</t>
    <phoneticPr fontId="1" type="noConversion"/>
  </si>
  <si>
    <t>鳳山寺</t>
    <phoneticPr fontId="1" type="noConversion"/>
  </si>
  <si>
    <t>佛光山慈悲基金會</t>
    <phoneticPr fontId="1" type="noConversion"/>
  </si>
  <si>
    <t>煮雲慈善會</t>
    <phoneticPr fontId="1" type="noConversion"/>
  </si>
  <si>
    <r>
      <t>8.3</t>
    </r>
    <r>
      <rPr>
        <sz val="14"/>
        <color theme="1"/>
        <rFont val="新細明體"/>
        <family val="1"/>
        <charset val="136"/>
      </rPr>
      <t>、</t>
    </r>
    <r>
      <rPr>
        <sz val="14"/>
        <color theme="1"/>
        <rFont val="標楷體"/>
        <family val="4"/>
        <charset val="136"/>
      </rPr>
      <t>9.1</t>
    </r>
    <phoneticPr fontId="1" type="noConversion"/>
  </si>
  <si>
    <r>
      <t>8.9</t>
    </r>
    <r>
      <rPr>
        <sz val="14"/>
        <color theme="1"/>
        <rFont val="新細明體"/>
        <family val="1"/>
        <charset val="136"/>
      </rPr>
      <t>、</t>
    </r>
    <r>
      <rPr>
        <sz val="14"/>
        <color theme="1"/>
        <rFont val="標楷體"/>
        <family val="4"/>
        <charset val="136"/>
      </rPr>
      <t>10.19</t>
    </r>
    <phoneticPr fontId="1" type="noConversion"/>
  </si>
  <si>
    <t>皇成物流</t>
    <phoneticPr fontId="1" type="noConversion"/>
  </si>
  <si>
    <t>福德廟</t>
    <phoneticPr fontId="1" type="noConversion"/>
  </si>
  <si>
    <r>
      <t>7.11</t>
    </r>
    <r>
      <rPr>
        <sz val="14"/>
        <color theme="1"/>
        <rFont val="新細明體"/>
        <family val="1"/>
        <charset val="136"/>
      </rPr>
      <t>、</t>
    </r>
    <r>
      <rPr>
        <sz val="14"/>
        <color theme="1"/>
        <rFont val="標楷體"/>
        <family val="4"/>
        <charset val="136"/>
      </rPr>
      <t>10.2</t>
    </r>
    <r>
      <rPr>
        <sz val="14"/>
        <color theme="1"/>
        <rFont val="新細明體"/>
        <family val="1"/>
        <charset val="136"/>
      </rPr>
      <t>、</t>
    </r>
    <r>
      <rPr>
        <sz val="14"/>
        <color theme="1"/>
        <rFont val="標楷體"/>
        <family val="4"/>
        <charset val="136"/>
      </rPr>
      <t>11.15</t>
    </r>
    <phoneticPr fontId="1" type="noConversion"/>
  </si>
  <si>
    <t>松柏企業社</t>
    <phoneticPr fontId="1" type="noConversion"/>
  </si>
  <si>
    <t>本期收支(7.1~12.31)</t>
    <phoneticPr fontId="1" type="noConversion"/>
  </si>
  <si>
    <t>溫馨老人送餐經費</t>
    <phoneticPr fontId="1" type="noConversion"/>
  </si>
  <si>
    <t>本期收支(7.1~12.31)</t>
    <phoneticPr fontId="1" type="noConversion"/>
  </si>
  <si>
    <t>中華紙漿回饋金賸餘款</t>
    <phoneticPr fontId="1" type="noConversion"/>
  </si>
  <si>
    <t>社區專款補助(105年度獎勵金</t>
  </si>
  <si>
    <r>
      <t>7.25</t>
    </r>
    <r>
      <rPr>
        <sz val="12"/>
        <color theme="1"/>
        <rFont val="新細明體"/>
        <family val="1"/>
        <charset val="136"/>
      </rPr>
      <t>、</t>
    </r>
    <r>
      <rPr>
        <sz val="12"/>
        <color theme="1"/>
        <rFont val="標楷體"/>
        <family val="4"/>
        <charset val="136"/>
      </rPr>
      <t>8.23</t>
    </r>
    <r>
      <rPr>
        <sz val="12"/>
        <color theme="1"/>
        <rFont val="新細明體"/>
        <family val="1"/>
        <charset val="136"/>
      </rPr>
      <t>、</t>
    </r>
    <r>
      <rPr>
        <sz val="12"/>
        <color theme="1"/>
        <rFont val="標楷體"/>
        <family val="4"/>
        <charset val="136"/>
      </rPr>
      <t>9.28</t>
    </r>
    <r>
      <rPr>
        <sz val="12"/>
        <color theme="1"/>
        <rFont val="新細明體"/>
        <family val="1"/>
        <charset val="136"/>
      </rPr>
      <t>、</t>
    </r>
    <r>
      <rPr>
        <sz val="12"/>
        <color theme="1"/>
        <rFont val="標楷體"/>
        <family val="4"/>
        <charset val="136"/>
      </rPr>
      <t>10.26</t>
    </r>
    <r>
      <rPr>
        <sz val="12"/>
        <color theme="1"/>
        <rFont val="新細明體"/>
        <family val="1"/>
        <charset val="136"/>
      </rPr>
      <t>、</t>
    </r>
    <r>
      <rPr>
        <sz val="12"/>
        <color theme="1"/>
        <rFont val="標楷體"/>
        <family val="4"/>
        <charset val="136"/>
      </rPr>
      <t>12.1</t>
    </r>
    <phoneticPr fontId="1" type="noConversion"/>
  </si>
  <si>
    <t>錦祥股份有限公司</t>
    <phoneticPr fontId="1" type="noConversion"/>
  </si>
  <si>
    <r>
      <t>7.27</t>
    </r>
    <r>
      <rPr>
        <sz val="14"/>
        <color theme="1"/>
        <rFont val="新細明體"/>
        <family val="1"/>
        <charset val="136"/>
      </rPr>
      <t>、</t>
    </r>
    <r>
      <rPr>
        <sz val="14"/>
        <color theme="1"/>
        <rFont val="標楷體"/>
        <family val="4"/>
        <charset val="136"/>
      </rPr>
      <t>12.12</t>
    </r>
    <phoneticPr fontId="1" type="noConversion"/>
  </si>
  <si>
    <t>文孝慈善會</t>
    <phoneticPr fontId="1" type="noConversion"/>
  </si>
  <si>
    <t>陳o星</t>
    <phoneticPr fontId="1" type="noConversion"/>
  </si>
  <si>
    <t>王o蘭</t>
    <phoneticPr fontId="1" type="noConversion"/>
  </si>
  <si>
    <t>吳o豐</t>
    <phoneticPr fontId="1" type="noConversion"/>
  </si>
  <si>
    <t>吳o銅</t>
    <phoneticPr fontId="1" type="noConversion"/>
  </si>
  <si>
    <t>陳o琳</t>
    <phoneticPr fontId="1" type="noConversion"/>
  </si>
  <si>
    <t>梁o宇</t>
    <phoneticPr fontId="1" type="noConversion"/>
  </si>
  <si>
    <t>黃o瓊</t>
    <phoneticPr fontId="1" type="noConversion"/>
  </si>
  <si>
    <t>王o藝</t>
    <phoneticPr fontId="1" type="noConversion"/>
  </si>
  <si>
    <t>蔡o燕</t>
    <phoneticPr fontId="1" type="noConversion"/>
  </si>
  <si>
    <t>高雄市大樹區公所接受捐贈之基本資料及經費收支明細表</t>
    <phoneticPr fontId="1" type="noConversion"/>
  </si>
  <si>
    <t>備註(用途)</t>
    <phoneticPr fontId="1" type="noConversion"/>
  </si>
  <si>
    <t>大樹區弱勢老人溫馨送</t>
    <phoneticPr fontId="1" type="noConversion"/>
  </si>
  <si>
    <t>餐服務</t>
    <phoneticPr fontId="1" type="noConversion"/>
  </si>
  <si>
    <t>(期間:107年1月1日至107年6月30日)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</si>
</sst>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_ "/>
  </numFmts>
  <fonts count="9"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theme="1"/>
      <name val="新細明體"/>
      <family val="1"/>
      <charset val="136"/>
      <scheme val="minor"/>
    </font>
    <font>
      <sz val="14"/>
      <color theme="1"/>
      <name val="標楷體"/>
      <family val="4"/>
      <charset val="136"/>
    </font>
    <font>
      <sz val="14"/>
      <color theme="1"/>
      <name val="新細明體"/>
      <family val="2"/>
      <charset val="136"/>
      <scheme val="minor"/>
    </font>
    <font>
      <sz val="14"/>
      <name val="標楷體"/>
      <family val="4"/>
      <charset val="136"/>
    </font>
    <font>
      <sz val="14"/>
      <color theme="1"/>
      <name val="新細明體"/>
      <family val="1"/>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3" fillId="0" borderId="0">
      <alignment vertical="center"/>
    </xf>
  </cellStyleXfs>
  <cellXfs count="54">
    <xf numFmtId="0" fontId="0" fillId="0" borderId="0" xfId="0">
      <alignment vertical="center"/>
    </xf>
    <xf numFmtId="0" fontId="2"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 xfId="1" applyFont="1" applyBorder="1" applyAlignment="1">
      <alignment horizontal="center" vertical="center" wrapText="1"/>
    </xf>
    <xf numFmtId="0" fontId="6" fillId="0" borderId="1" xfId="1" applyNumberFormat="1" applyFont="1" applyFill="1" applyBorder="1" applyAlignment="1">
      <alignment horizontal="center" vertical="center" wrapText="1"/>
    </xf>
    <xf numFmtId="0" fontId="4" fillId="0" borderId="6" xfId="0" applyFont="1" applyBorder="1" applyAlignment="1">
      <alignment horizontal="center" vertical="center"/>
    </xf>
    <xf numFmtId="3" fontId="4" fillId="0" borderId="1" xfId="0" applyNumberFormat="1" applyFont="1" applyBorder="1">
      <alignment vertical="center"/>
    </xf>
    <xf numFmtId="0" fontId="4" fillId="0" borderId="6" xfId="0" applyFont="1" applyBorder="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1" applyFont="1" applyBorder="1" applyAlignment="1">
      <alignment horizontal="justify" vertical="center" wrapText="1"/>
    </xf>
    <xf numFmtId="0" fontId="4" fillId="0" borderId="1" xfId="0" applyFont="1" applyBorder="1" applyAlignment="1">
      <alignment horizontal="left" vertical="distributed" wrapText="1"/>
    </xf>
    <xf numFmtId="3" fontId="4" fillId="0" borderId="2" xfId="1" applyNumberFormat="1" applyFont="1" applyBorder="1" applyAlignment="1">
      <alignment vertical="center" wrapText="1"/>
    </xf>
    <xf numFmtId="0" fontId="4" fillId="0" borderId="1" xfId="1" applyFont="1" applyBorder="1" applyAlignment="1">
      <alignment vertical="center" wrapText="1"/>
    </xf>
    <xf numFmtId="3" fontId="4" fillId="0" borderId="2" xfId="0" applyNumberFormat="1" applyFont="1" applyBorder="1">
      <alignment vertical="center"/>
    </xf>
    <xf numFmtId="0" fontId="4" fillId="0" borderId="1" xfId="0" applyFont="1" applyBorder="1" applyAlignment="1">
      <alignment horizontal="justify" vertical="center" wrapText="1"/>
    </xf>
    <xf numFmtId="3" fontId="4" fillId="2" borderId="1" xfId="0" applyNumberFormat="1" applyFont="1" applyFill="1" applyBorder="1">
      <alignment vertical="center"/>
    </xf>
    <xf numFmtId="0" fontId="5" fillId="0" borderId="1" xfId="0" applyFont="1" applyBorder="1" applyAlignment="1">
      <alignment vertical="center"/>
    </xf>
    <xf numFmtId="0" fontId="4" fillId="0" borderId="1" xfId="0" applyFont="1" applyBorder="1" applyAlignment="1">
      <alignment vertical="center" wrapText="1"/>
    </xf>
    <xf numFmtId="176" fontId="4" fillId="0" borderId="1" xfId="0" applyNumberFormat="1" applyFont="1" applyBorder="1">
      <alignment vertical="center"/>
    </xf>
    <xf numFmtId="0" fontId="6" fillId="0" borderId="0" xfId="1" applyNumberFormat="1" applyFont="1" applyFill="1" applyAlignment="1">
      <alignment vertical="center"/>
    </xf>
    <xf numFmtId="3" fontId="4" fillId="0" borderId="1" xfId="1" applyNumberFormat="1" applyFont="1" applyBorder="1" applyAlignment="1">
      <alignment vertical="center" wrapText="1"/>
    </xf>
    <xf numFmtId="176" fontId="4" fillId="2" borderId="2" xfId="0" applyNumberFormat="1" applyFont="1" applyFill="1" applyBorder="1">
      <alignment vertical="center"/>
    </xf>
    <xf numFmtId="176" fontId="4" fillId="2" borderId="10" xfId="0" applyNumberFormat="1" applyFont="1" applyFill="1" applyBorder="1">
      <alignment vertical="center"/>
    </xf>
    <xf numFmtId="41" fontId="4" fillId="2" borderId="10" xfId="0" applyNumberFormat="1" applyFont="1" applyFill="1" applyBorder="1">
      <alignment vertical="center"/>
    </xf>
    <xf numFmtId="0" fontId="4" fillId="0" borderId="2" xfId="0" applyFont="1" applyBorder="1">
      <alignment vertical="center"/>
    </xf>
    <xf numFmtId="0" fontId="5" fillId="0" borderId="2" xfId="0" applyFont="1" applyBorder="1" applyAlignment="1">
      <alignment vertical="center"/>
    </xf>
    <xf numFmtId="0" fontId="4" fillId="0" borderId="3" xfId="0" applyFont="1" applyBorder="1" applyAlignment="1">
      <alignment horizontal="center" vertical="center" wrapText="1"/>
    </xf>
    <xf numFmtId="3" fontId="4" fillId="0" borderId="4" xfId="0" applyNumberFormat="1" applyFont="1" applyBorder="1">
      <alignment vertical="center"/>
    </xf>
    <xf numFmtId="0" fontId="6" fillId="0" borderId="2" xfId="1" applyNumberFormat="1" applyFont="1" applyFill="1" applyBorder="1" applyAlignment="1">
      <alignment horizontal="center" vertical="center" wrapText="1"/>
    </xf>
    <xf numFmtId="3" fontId="4" fillId="0" borderId="2" xfId="0" applyNumberFormat="1" applyFont="1" applyBorder="1" applyAlignment="1">
      <alignment horizontal="right"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9" xfId="0" applyFont="1" applyBorder="1" applyAlignment="1">
      <alignment vertical="center" wrapText="1"/>
    </xf>
    <xf numFmtId="0" fontId="4" fillId="0" borderId="3" xfId="0" applyNumberFormat="1" applyFont="1" applyBorder="1" applyAlignment="1">
      <alignment vertical="center" wrapText="1"/>
    </xf>
    <xf numFmtId="0" fontId="4" fillId="0" borderId="9" xfId="0" applyFont="1"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left" vertical="top" wrapText="1"/>
    </xf>
    <xf numFmtId="0" fontId="5" fillId="0" borderId="8" xfId="0" applyFont="1" applyBorder="1" applyAlignment="1">
      <alignment horizontal="left" vertical="top"/>
    </xf>
    <xf numFmtId="0" fontId="4" fillId="0" borderId="9" xfId="1" applyFont="1" applyBorder="1" applyAlignment="1">
      <alignment horizontal="justify" vertical="center" wrapText="1"/>
    </xf>
    <xf numFmtId="0" fontId="4" fillId="0" borderId="4" xfId="1" applyFont="1" applyBorder="1" applyAlignment="1">
      <alignment horizontal="justify" vertical="center" wrapText="1"/>
    </xf>
    <xf numFmtId="176" fontId="4" fillId="0" borderId="11" xfId="0" applyNumberFormat="1" applyFont="1" applyBorder="1" applyAlignment="1">
      <alignment vertical="center"/>
    </xf>
    <xf numFmtId="176" fontId="5" fillId="0" borderId="12" xfId="0" applyNumberFormat="1" applyFont="1" applyBorder="1" applyAlignment="1">
      <alignment vertical="center"/>
    </xf>
    <xf numFmtId="0" fontId="4" fillId="0" borderId="5" xfId="0" applyFont="1" applyBorder="1" applyAlignment="1">
      <alignment horizontal="right" vertical="center"/>
    </xf>
    <xf numFmtId="0" fontId="5" fillId="0" borderId="5" xfId="0" applyFont="1" applyBorder="1" applyAlignment="1">
      <alignment horizontal="right" vertical="center"/>
    </xf>
    <xf numFmtId="0" fontId="4" fillId="0" borderId="3" xfId="1" applyFont="1" applyBorder="1" applyAlignment="1">
      <alignment horizontal="justify" vertical="center" wrapText="1"/>
    </xf>
    <xf numFmtId="0" fontId="0" fillId="0" borderId="9" xfId="0" applyBorder="1" applyAlignment="1">
      <alignment vertical="center"/>
    </xf>
    <xf numFmtId="0" fontId="0" fillId="0" borderId="4" xfId="0" applyBorder="1" applyAlignment="1">
      <alignment vertical="center"/>
    </xf>
    <xf numFmtId="176" fontId="4" fillId="0" borderId="3" xfId="0" applyNumberFormat="1" applyFont="1" applyBorder="1" applyAlignment="1">
      <alignment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tabSelected="1" topLeftCell="A10" zoomScaleNormal="100" workbookViewId="0">
      <selection activeCell="A2" sqref="A2:G2"/>
    </sheetView>
  </sheetViews>
  <sheetFormatPr defaultRowHeight="19.5" x14ac:dyDescent="0.25"/>
  <cols>
    <col min="1" max="1" width="9" style="3"/>
    <col min="2" max="2" width="27.875" style="3" customWidth="1"/>
    <col min="3" max="3" width="22.5" style="2" customWidth="1"/>
    <col min="4" max="4" width="19.125" style="3" customWidth="1"/>
    <col min="5" max="5" width="21.75" style="3" customWidth="1"/>
    <col min="6" max="6" width="20" style="3" customWidth="1"/>
    <col min="7" max="7" width="14.625" style="3" customWidth="1"/>
    <col min="8" max="16384" width="9" style="3"/>
  </cols>
  <sheetData>
    <row r="2" spans="1:7" x14ac:dyDescent="0.25">
      <c r="A2" s="40"/>
      <c r="B2" s="41"/>
      <c r="C2" s="41"/>
      <c r="D2" s="41"/>
      <c r="E2" s="41"/>
      <c r="F2" s="41"/>
      <c r="G2" s="41"/>
    </row>
    <row r="3" spans="1:7" x14ac:dyDescent="0.25">
      <c r="A3" s="40" t="s">
        <v>48</v>
      </c>
      <c r="B3" s="41"/>
      <c r="C3" s="41"/>
      <c r="D3" s="41"/>
      <c r="E3" s="41"/>
      <c r="F3" s="41"/>
      <c r="G3" s="41"/>
    </row>
    <row r="4" spans="1:7" x14ac:dyDescent="0.25">
      <c r="A4" s="40" t="s">
        <v>52</v>
      </c>
      <c r="B4" s="41"/>
      <c r="C4" s="41"/>
      <c r="D4" s="41"/>
      <c r="E4" s="41"/>
      <c r="F4" s="41"/>
      <c r="G4" s="41"/>
    </row>
    <row r="5" spans="1:7" x14ac:dyDescent="0.25">
      <c r="A5" s="2"/>
      <c r="B5" s="4"/>
      <c r="C5" s="4"/>
      <c r="D5" s="4"/>
      <c r="E5" s="4"/>
      <c r="F5" s="48" t="s">
        <v>8</v>
      </c>
      <c r="G5" s="49"/>
    </row>
    <row r="6" spans="1:7" ht="36" customHeight="1" x14ac:dyDescent="0.25">
      <c r="A6" s="42" t="s">
        <v>13</v>
      </c>
      <c r="B6" s="5" t="s">
        <v>2</v>
      </c>
      <c r="C6" s="6" t="s">
        <v>11</v>
      </c>
      <c r="D6" s="7" t="s">
        <v>9</v>
      </c>
      <c r="E6" s="8" t="s">
        <v>3</v>
      </c>
      <c r="F6" s="33" t="s">
        <v>10</v>
      </c>
      <c r="G6" s="31" t="s">
        <v>49</v>
      </c>
    </row>
    <row r="7" spans="1:7" ht="42" customHeight="1" x14ac:dyDescent="0.25">
      <c r="A7" s="43"/>
      <c r="B7" s="6" t="s">
        <v>18</v>
      </c>
      <c r="C7" s="9"/>
      <c r="D7" s="10">
        <v>535887</v>
      </c>
      <c r="E7" s="11"/>
      <c r="F7" s="18">
        <v>0</v>
      </c>
      <c r="G7" s="38" t="s">
        <v>50</v>
      </c>
    </row>
    <row r="8" spans="1:7" ht="45" customHeight="1" x14ac:dyDescent="0.25">
      <c r="A8" s="12">
        <v>1</v>
      </c>
      <c r="B8" s="13" t="s">
        <v>39</v>
      </c>
      <c r="C8" s="12" t="s">
        <v>28</v>
      </c>
      <c r="D8" s="10">
        <f>2000+1000+1000</f>
        <v>4000</v>
      </c>
      <c r="E8" s="14" t="s">
        <v>4</v>
      </c>
      <c r="F8" s="26">
        <f>36570+50340+33160+45900+38610+50130+46890+44390+36900+39180+43650+44850</f>
        <v>510570</v>
      </c>
      <c r="G8" s="39" t="s">
        <v>51</v>
      </c>
    </row>
    <row r="9" spans="1:7" ht="45" customHeight="1" x14ac:dyDescent="0.25">
      <c r="A9" s="12">
        <v>2</v>
      </c>
      <c r="B9" s="15" t="s">
        <v>19</v>
      </c>
      <c r="C9" s="1" t="s">
        <v>35</v>
      </c>
      <c r="D9" s="16">
        <f>5000+5000+5000+5000+5000</f>
        <v>25000</v>
      </c>
      <c r="E9" s="14" t="s">
        <v>5</v>
      </c>
      <c r="F9" s="27">
        <v>0</v>
      </c>
      <c r="G9" s="35"/>
    </row>
    <row r="10" spans="1:7" ht="45" customHeight="1" x14ac:dyDescent="0.25">
      <c r="A10" s="12">
        <v>3</v>
      </c>
      <c r="B10" s="17" t="s">
        <v>40</v>
      </c>
      <c r="C10" s="6" t="s">
        <v>37</v>
      </c>
      <c r="D10" s="18">
        <f>5000+5000</f>
        <v>10000</v>
      </c>
      <c r="E10" s="14" t="s">
        <v>6</v>
      </c>
      <c r="F10" s="27">
        <f>2300+4600+2100+4200+2300+4600+4400+2200+1900+3800+2200+4400</f>
        <v>39000</v>
      </c>
      <c r="G10" s="36"/>
    </row>
    <row r="11" spans="1:7" ht="45" customHeight="1" x14ac:dyDescent="0.25">
      <c r="A11" s="12">
        <v>4</v>
      </c>
      <c r="B11" s="13" t="s">
        <v>41</v>
      </c>
      <c r="C11" s="6">
        <v>7.28</v>
      </c>
      <c r="D11" s="18">
        <v>10000</v>
      </c>
      <c r="E11" s="19" t="s">
        <v>15</v>
      </c>
      <c r="F11" s="28">
        <f>9200+9200+8400+8400+9200+9200+8800+8800+7600+7600+8800+8800</f>
        <v>104000</v>
      </c>
      <c r="G11" s="36"/>
    </row>
    <row r="12" spans="1:7" ht="45" customHeight="1" x14ac:dyDescent="0.25">
      <c r="A12" s="12">
        <v>5</v>
      </c>
      <c r="B12" s="13" t="s">
        <v>42</v>
      </c>
      <c r="C12" s="12">
        <v>8.1999999999999993</v>
      </c>
      <c r="D12" s="10">
        <f>2000</f>
        <v>2000</v>
      </c>
      <c r="E12" s="44" t="s">
        <v>7</v>
      </c>
      <c r="F12" s="46">
        <f>972+950+732+630+4600+3000+4800+150+392+1279+628+1000+627+415</f>
        <v>20175</v>
      </c>
      <c r="G12" s="36"/>
    </row>
    <row r="13" spans="1:7" ht="45" customHeight="1" x14ac:dyDescent="0.25">
      <c r="A13" s="12">
        <v>6</v>
      </c>
      <c r="B13" s="17" t="s">
        <v>20</v>
      </c>
      <c r="C13" s="6">
        <v>8.3000000000000007</v>
      </c>
      <c r="D13" s="10">
        <v>166420</v>
      </c>
      <c r="E13" s="45"/>
      <c r="F13" s="47"/>
      <c r="G13" s="36"/>
    </row>
    <row r="14" spans="1:7" ht="45" customHeight="1" x14ac:dyDescent="0.25">
      <c r="A14" s="12">
        <v>7</v>
      </c>
      <c r="B14" s="13" t="s">
        <v>43</v>
      </c>
      <c r="C14" s="12" t="s">
        <v>24</v>
      </c>
      <c r="D14" s="10">
        <f>6000+6000</f>
        <v>12000</v>
      </c>
      <c r="E14" s="10"/>
      <c r="F14" s="29"/>
      <c r="G14" s="36"/>
    </row>
    <row r="15" spans="1:7" ht="45" customHeight="1" x14ac:dyDescent="0.25">
      <c r="A15" s="12">
        <v>8</v>
      </c>
      <c r="B15" s="13" t="s">
        <v>44</v>
      </c>
      <c r="C15" s="6">
        <v>8.6999999999999993</v>
      </c>
      <c r="D15" s="10">
        <v>20000</v>
      </c>
      <c r="E15" s="10"/>
      <c r="F15" s="29"/>
      <c r="G15" s="36"/>
    </row>
    <row r="16" spans="1:7" ht="45" customHeight="1" x14ac:dyDescent="0.25">
      <c r="A16" s="12">
        <v>9</v>
      </c>
      <c r="B16" s="13" t="s">
        <v>21</v>
      </c>
      <c r="C16" s="12">
        <v>8.9</v>
      </c>
      <c r="D16" s="10">
        <v>20000</v>
      </c>
      <c r="E16" s="10"/>
      <c r="F16" s="29"/>
      <c r="G16" s="36"/>
    </row>
    <row r="17" spans="1:7" ht="45" customHeight="1" x14ac:dyDescent="0.25">
      <c r="A17" s="12">
        <v>10</v>
      </c>
      <c r="B17" s="13" t="s">
        <v>22</v>
      </c>
      <c r="C17" s="12">
        <v>8.9</v>
      </c>
      <c r="D17" s="10">
        <v>100000</v>
      </c>
      <c r="E17" s="10"/>
      <c r="F17" s="29"/>
      <c r="G17" s="36"/>
    </row>
    <row r="18" spans="1:7" ht="45" customHeight="1" x14ac:dyDescent="0.25">
      <c r="A18" s="12">
        <v>11</v>
      </c>
      <c r="B18" s="13" t="s">
        <v>23</v>
      </c>
      <c r="C18" s="12" t="s">
        <v>25</v>
      </c>
      <c r="D18" s="10">
        <f>19500+19500</f>
        <v>39000</v>
      </c>
      <c r="E18" s="10"/>
      <c r="F18" s="29"/>
      <c r="G18" s="36"/>
    </row>
    <row r="19" spans="1:7" ht="45" customHeight="1" x14ac:dyDescent="0.25">
      <c r="A19" s="12">
        <v>12</v>
      </c>
      <c r="B19" s="13" t="s">
        <v>26</v>
      </c>
      <c r="C19" s="6">
        <v>11.3</v>
      </c>
      <c r="D19" s="20">
        <v>200000</v>
      </c>
      <c r="E19" s="21"/>
      <c r="F19" s="30"/>
      <c r="G19" s="36"/>
    </row>
    <row r="20" spans="1:7" ht="45" customHeight="1" x14ac:dyDescent="0.25">
      <c r="A20" s="12">
        <v>13</v>
      </c>
      <c r="B20" s="13" t="s">
        <v>27</v>
      </c>
      <c r="C20" s="6">
        <v>11.9</v>
      </c>
      <c r="D20" s="10">
        <v>3000</v>
      </c>
      <c r="E20" s="21"/>
      <c r="F20" s="30"/>
      <c r="G20" s="36"/>
    </row>
    <row r="21" spans="1:7" ht="45" customHeight="1" x14ac:dyDescent="0.25">
      <c r="A21" s="12">
        <v>14</v>
      </c>
      <c r="B21" s="22" t="s">
        <v>45</v>
      </c>
      <c r="C21" s="12">
        <v>11.9</v>
      </c>
      <c r="D21" s="10">
        <v>10000</v>
      </c>
      <c r="E21" s="21"/>
      <c r="F21" s="30"/>
      <c r="G21" s="37"/>
    </row>
    <row r="22" spans="1:7" ht="45" customHeight="1" x14ac:dyDescent="0.25">
      <c r="A22" s="12">
        <v>15</v>
      </c>
      <c r="B22" s="22" t="s">
        <v>46</v>
      </c>
      <c r="C22" s="6">
        <v>11.14</v>
      </c>
      <c r="D22" s="10">
        <v>3000</v>
      </c>
      <c r="E22" s="21"/>
      <c r="F22" s="30"/>
      <c r="G22" s="36"/>
    </row>
    <row r="23" spans="1:7" ht="45" customHeight="1" x14ac:dyDescent="0.25">
      <c r="A23" s="12">
        <v>16</v>
      </c>
      <c r="B23" s="22" t="s">
        <v>29</v>
      </c>
      <c r="C23" s="12">
        <v>11.23</v>
      </c>
      <c r="D23" s="10">
        <v>50000</v>
      </c>
      <c r="E23" s="21"/>
      <c r="F23" s="30"/>
      <c r="G23" s="36"/>
    </row>
    <row r="24" spans="1:7" ht="45" customHeight="1" x14ac:dyDescent="0.25">
      <c r="A24" s="12">
        <v>17</v>
      </c>
      <c r="B24" s="22" t="s">
        <v>33</v>
      </c>
      <c r="C24" s="12">
        <v>12.1</v>
      </c>
      <c r="D24" s="10">
        <v>300000</v>
      </c>
      <c r="E24" s="21"/>
      <c r="F24" s="30"/>
      <c r="G24" s="36"/>
    </row>
    <row r="25" spans="1:7" ht="45" customHeight="1" x14ac:dyDescent="0.25">
      <c r="A25" s="12">
        <v>18</v>
      </c>
      <c r="B25" s="22" t="s">
        <v>34</v>
      </c>
      <c r="C25" s="12">
        <v>12.31</v>
      </c>
      <c r="D25" s="10">
        <v>50000</v>
      </c>
      <c r="E25" s="21"/>
      <c r="F25" s="30"/>
      <c r="G25" s="36"/>
    </row>
    <row r="26" spans="1:7" ht="45" customHeight="1" x14ac:dyDescent="0.25">
      <c r="A26" s="12">
        <v>19</v>
      </c>
      <c r="B26" s="22" t="s">
        <v>36</v>
      </c>
      <c r="C26" s="12">
        <v>12.5</v>
      </c>
      <c r="D26" s="10">
        <v>120000</v>
      </c>
      <c r="E26" s="21"/>
      <c r="F26" s="30"/>
      <c r="G26" s="36"/>
    </row>
    <row r="27" spans="1:7" ht="45" customHeight="1" x14ac:dyDescent="0.25">
      <c r="A27" s="12">
        <v>20</v>
      </c>
      <c r="B27" s="22" t="s">
        <v>38</v>
      </c>
      <c r="C27" s="12">
        <v>12.25</v>
      </c>
      <c r="D27" s="10">
        <v>10000</v>
      </c>
      <c r="E27" s="21"/>
      <c r="F27" s="30"/>
      <c r="G27" s="36"/>
    </row>
    <row r="28" spans="1:7" ht="45" customHeight="1" x14ac:dyDescent="0.25">
      <c r="A28" s="12">
        <v>21</v>
      </c>
      <c r="B28" s="22" t="s">
        <v>47</v>
      </c>
      <c r="C28" s="12">
        <v>12.31</v>
      </c>
      <c r="D28" s="10">
        <v>50000</v>
      </c>
      <c r="E28" s="21"/>
      <c r="F28" s="30"/>
      <c r="G28" s="36"/>
    </row>
    <row r="29" spans="1:7" ht="45" customHeight="1" x14ac:dyDescent="0.25">
      <c r="A29" s="13"/>
      <c r="B29" s="13" t="s">
        <v>30</v>
      </c>
      <c r="C29" s="12"/>
      <c r="D29" s="10">
        <f>SUM(D8:D28)</f>
        <v>1204420</v>
      </c>
      <c r="E29" s="13"/>
      <c r="F29" s="18">
        <f>SUM(F8:F23)</f>
        <v>673745</v>
      </c>
      <c r="G29" s="32"/>
    </row>
    <row r="30" spans="1:7" ht="45" customHeight="1" x14ac:dyDescent="0.25">
      <c r="A30" s="13"/>
      <c r="B30" s="13" t="s">
        <v>12</v>
      </c>
      <c r="C30" s="12"/>
      <c r="D30" s="10">
        <f>D7+D29</f>
        <v>1740307</v>
      </c>
      <c r="E30" s="13"/>
      <c r="F30" s="34">
        <f>F7+F29</f>
        <v>673745</v>
      </c>
      <c r="G30" s="32">
        <f>D30-F29</f>
        <v>1066562</v>
      </c>
    </row>
    <row r="31" spans="1:7" x14ac:dyDescent="0.25">
      <c r="A31" s="24" t="s">
        <v>14</v>
      </c>
    </row>
  </sheetData>
  <mergeCells count="7">
    <mergeCell ref="A4:G4"/>
    <mergeCell ref="A3:G3"/>
    <mergeCell ref="A2:G2"/>
    <mergeCell ref="A6:A7"/>
    <mergeCell ref="E12:E13"/>
    <mergeCell ref="F12:F13"/>
    <mergeCell ref="F5:G5"/>
  </mergeCells>
  <phoneticPr fontId="1" type="noConversion"/>
  <pageMargins left="0.78740157480314965" right="0.70866141732283472" top="0.55118110236220474"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3"/>
  <sheetViews>
    <sheetView workbookViewId="0">
      <selection activeCell="B21" sqref="B21"/>
    </sheetView>
  </sheetViews>
  <sheetFormatPr defaultRowHeight="19.5" x14ac:dyDescent="0.25"/>
  <cols>
    <col min="1" max="1" width="9" style="3"/>
    <col min="2" max="2" width="24.5" style="3" customWidth="1"/>
    <col min="3" max="3" width="13.875" style="2" customWidth="1"/>
    <col min="4" max="6" width="17" style="3" customWidth="1"/>
    <col min="7" max="7" width="10.625" style="3" customWidth="1"/>
    <col min="8" max="16384" width="9" style="3"/>
  </cols>
  <sheetData>
    <row r="2" spans="1:7" x14ac:dyDescent="0.25">
      <c r="A2" s="40" t="s">
        <v>0</v>
      </c>
      <c r="B2" s="41"/>
      <c r="C2" s="41"/>
      <c r="D2" s="41"/>
      <c r="E2" s="41"/>
      <c r="F2" s="41"/>
      <c r="G2" s="41"/>
    </row>
    <row r="3" spans="1:7" x14ac:dyDescent="0.25">
      <c r="A3" s="40" t="s">
        <v>16</v>
      </c>
      <c r="B3" s="41"/>
      <c r="C3" s="41"/>
      <c r="D3" s="41"/>
      <c r="E3" s="41"/>
      <c r="F3" s="41"/>
      <c r="G3" s="41"/>
    </row>
    <row r="4" spans="1:7" x14ac:dyDescent="0.25">
      <c r="A4" s="40" t="s">
        <v>17</v>
      </c>
      <c r="B4" s="41"/>
      <c r="C4" s="41"/>
      <c r="D4" s="41"/>
      <c r="E4" s="41"/>
      <c r="F4" s="41"/>
      <c r="G4" s="41"/>
    </row>
    <row r="5" spans="1:7" x14ac:dyDescent="0.25">
      <c r="A5" s="2"/>
      <c r="B5" s="4"/>
      <c r="C5" s="4"/>
      <c r="D5" s="4"/>
      <c r="E5" s="4"/>
      <c r="F5" s="48" t="s">
        <v>8</v>
      </c>
      <c r="G5" s="49"/>
    </row>
    <row r="6" spans="1:7" ht="36" customHeight="1" x14ac:dyDescent="0.25">
      <c r="A6" s="42" t="s">
        <v>13</v>
      </c>
      <c r="B6" s="5" t="s">
        <v>2</v>
      </c>
      <c r="C6" s="6" t="s">
        <v>11</v>
      </c>
      <c r="D6" s="7" t="s">
        <v>9</v>
      </c>
      <c r="E6" s="8" t="s">
        <v>3</v>
      </c>
      <c r="F6" s="8" t="s">
        <v>10</v>
      </c>
      <c r="G6" s="12" t="s">
        <v>1</v>
      </c>
    </row>
    <row r="7" spans="1:7" ht="39.75" customHeight="1" x14ac:dyDescent="0.25">
      <c r="A7" s="43"/>
      <c r="B7" s="6" t="s">
        <v>18</v>
      </c>
      <c r="C7" s="9"/>
      <c r="D7" s="10">
        <v>22250</v>
      </c>
      <c r="E7" s="11"/>
      <c r="F7" s="10">
        <v>0</v>
      </c>
      <c r="G7" s="13"/>
    </row>
    <row r="8" spans="1:7" ht="45" customHeight="1" x14ac:dyDescent="0.25">
      <c r="A8" s="12">
        <v>1</v>
      </c>
      <c r="B8" s="15" t="s">
        <v>31</v>
      </c>
      <c r="C8" s="6">
        <v>10.31</v>
      </c>
      <c r="D8" s="25">
        <v>4800</v>
      </c>
      <c r="E8" s="14" t="s">
        <v>4</v>
      </c>
      <c r="F8" s="23">
        <f>9450+8400+9200</f>
        <v>27050</v>
      </c>
      <c r="G8" s="12"/>
    </row>
    <row r="9" spans="1:7" ht="44.25" customHeight="1" x14ac:dyDescent="0.25">
      <c r="A9" s="12"/>
      <c r="B9" s="15"/>
      <c r="C9" s="6"/>
      <c r="D9" s="25"/>
      <c r="E9" s="14" t="s">
        <v>5</v>
      </c>
      <c r="F9" s="23">
        <v>0</v>
      </c>
      <c r="G9" s="12"/>
    </row>
    <row r="10" spans="1:7" ht="39.75" customHeight="1" x14ac:dyDescent="0.25">
      <c r="A10" s="12"/>
      <c r="B10" s="17"/>
      <c r="C10" s="12"/>
      <c r="D10" s="10"/>
      <c r="E10" s="14" t="s">
        <v>6</v>
      </c>
      <c r="F10" s="23">
        <v>0</v>
      </c>
      <c r="G10" s="13"/>
    </row>
    <row r="11" spans="1:7" ht="30" customHeight="1" x14ac:dyDescent="0.25">
      <c r="A11" s="12"/>
      <c r="B11" s="17"/>
      <c r="C11" s="6"/>
      <c r="D11" s="10"/>
      <c r="E11" s="50" t="s">
        <v>7</v>
      </c>
      <c r="F11" s="53">
        <v>0</v>
      </c>
      <c r="G11" s="13"/>
    </row>
    <row r="12" spans="1:7" ht="30" customHeight="1" x14ac:dyDescent="0.25">
      <c r="A12" s="12"/>
      <c r="B12" s="13"/>
      <c r="C12" s="6"/>
      <c r="D12" s="10"/>
      <c r="E12" s="51"/>
      <c r="F12" s="51"/>
      <c r="G12" s="13"/>
    </row>
    <row r="13" spans="1:7" ht="30" customHeight="1" x14ac:dyDescent="0.25">
      <c r="A13" s="12"/>
      <c r="B13" s="13"/>
      <c r="C13" s="12"/>
      <c r="D13" s="10"/>
      <c r="E13" s="52"/>
      <c r="F13" s="52"/>
      <c r="G13" s="13"/>
    </row>
    <row r="14" spans="1:7" ht="30" customHeight="1" x14ac:dyDescent="0.25">
      <c r="A14" s="12"/>
      <c r="B14" s="17"/>
      <c r="C14" s="6"/>
      <c r="D14" s="10"/>
      <c r="E14" s="13"/>
      <c r="F14" s="13"/>
      <c r="G14" s="13"/>
    </row>
    <row r="15" spans="1:7" ht="30" customHeight="1" x14ac:dyDescent="0.25">
      <c r="A15" s="12"/>
      <c r="B15" s="13"/>
      <c r="C15" s="12"/>
      <c r="D15" s="10"/>
      <c r="E15" s="10"/>
      <c r="F15" s="13"/>
      <c r="G15" s="13"/>
    </row>
    <row r="16" spans="1:7" ht="30" customHeight="1" x14ac:dyDescent="0.25">
      <c r="A16" s="12"/>
      <c r="B16" s="13"/>
      <c r="C16" s="12"/>
      <c r="D16" s="10"/>
      <c r="E16" s="10"/>
      <c r="F16" s="13"/>
      <c r="G16" s="13"/>
    </row>
    <row r="17" spans="1:7" ht="30" customHeight="1" x14ac:dyDescent="0.25">
      <c r="A17" s="12"/>
      <c r="B17" s="13"/>
      <c r="C17" s="12"/>
      <c r="D17" s="10"/>
      <c r="E17" s="10"/>
      <c r="F17" s="13"/>
      <c r="G17" s="13"/>
    </row>
    <row r="18" spans="1:7" ht="30" customHeight="1" x14ac:dyDescent="0.25">
      <c r="A18" s="12"/>
      <c r="B18" s="13"/>
      <c r="C18" s="12"/>
      <c r="D18" s="10"/>
      <c r="E18" s="10"/>
      <c r="F18" s="13"/>
      <c r="G18" s="13"/>
    </row>
    <row r="19" spans="1:7" ht="30" customHeight="1" x14ac:dyDescent="0.25">
      <c r="A19" s="12"/>
      <c r="B19" s="17"/>
      <c r="C19" s="12"/>
      <c r="D19" s="10"/>
      <c r="E19" s="10"/>
      <c r="F19" s="13"/>
      <c r="G19" s="13"/>
    </row>
    <row r="20" spans="1:7" ht="30" customHeight="1" x14ac:dyDescent="0.25">
      <c r="A20" s="12"/>
      <c r="B20" s="17"/>
      <c r="C20" s="12"/>
      <c r="D20" s="10"/>
      <c r="E20" s="21"/>
      <c r="F20" s="21"/>
      <c r="G20" s="13"/>
    </row>
    <row r="21" spans="1:7" ht="30" customHeight="1" x14ac:dyDescent="0.25">
      <c r="A21" s="13"/>
      <c r="B21" s="13" t="s">
        <v>32</v>
      </c>
      <c r="C21" s="12"/>
      <c r="D21" s="10">
        <f>D8</f>
        <v>4800</v>
      </c>
      <c r="E21" s="13"/>
      <c r="F21" s="23">
        <f>SUM(F8:F20)</f>
        <v>27050</v>
      </c>
      <c r="G21" s="10"/>
    </row>
    <row r="22" spans="1:7" ht="30" customHeight="1" x14ac:dyDescent="0.25">
      <c r="A22" s="13"/>
      <c r="B22" s="13" t="s">
        <v>12</v>
      </c>
      <c r="C22" s="12"/>
      <c r="D22" s="10">
        <f>D7+D21</f>
        <v>27050</v>
      </c>
      <c r="E22" s="13"/>
      <c r="F22" s="23">
        <f>F7+F21</f>
        <v>27050</v>
      </c>
      <c r="G22" s="10">
        <f>D22-F22</f>
        <v>0</v>
      </c>
    </row>
    <row r="23" spans="1:7" x14ac:dyDescent="0.25">
      <c r="A23" s="24" t="s">
        <v>14</v>
      </c>
    </row>
  </sheetData>
  <mergeCells count="7">
    <mergeCell ref="E11:E13"/>
    <mergeCell ref="F11:F13"/>
    <mergeCell ref="A2:G2"/>
    <mergeCell ref="A3:G3"/>
    <mergeCell ref="A4:G4"/>
    <mergeCell ref="F5:G5"/>
    <mergeCell ref="A6:A7"/>
  </mergeCells>
  <phoneticPr fontId="1" type="noConversion"/>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17里</vt:lpstr>
      <vt:lpstr>龍目里</vt:lpstr>
      <vt:lpstr>工作表3</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Valued Acer Customer</cp:lastModifiedBy>
  <cp:lastPrinted>2018-03-09T08:06:30Z</cp:lastPrinted>
  <dcterms:created xsi:type="dcterms:W3CDTF">2016-01-19T08:14:55Z</dcterms:created>
  <dcterms:modified xsi:type="dcterms:W3CDTF">2019-01-29T01:13:44Z</dcterms:modified>
</cp:coreProperties>
</file>