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4955" windowHeight="6870"/>
  </bookViews>
  <sheets>
    <sheet name="17里" sheetId="1" r:id="rId1"/>
    <sheet name="龍目里" sheetId="2" r:id="rId2"/>
    <sheet name="工作表3" sheetId="3" r:id="rId3"/>
  </sheets>
  <calcPr calcId="145621"/>
</workbook>
</file>

<file path=xl/calcChain.xml><?xml version="1.0" encoding="utf-8"?>
<calcChain xmlns="http://schemas.openxmlformats.org/spreadsheetml/2006/main">
  <c r="D10" i="1" l="1"/>
  <c r="D9" i="1"/>
  <c r="F12" i="1" l="1"/>
  <c r="F8" i="1"/>
  <c r="D22" i="2" l="1"/>
  <c r="D21" i="2"/>
  <c r="F8" i="2" l="1"/>
  <c r="F11" i="1" l="1"/>
  <c r="F10" i="1"/>
  <c r="D8" i="1"/>
  <c r="D18" i="1" l="1"/>
  <c r="D14" i="1"/>
  <c r="D12" i="1"/>
  <c r="D29" i="1" s="1"/>
  <c r="F29" i="1" l="1"/>
  <c r="F30" i="1" s="1"/>
  <c r="F21" i="2" l="1"/>
  <c r="F22" i="2" s="1"/>
  <c r="G22" i="2" l="1"/>
  <c r="D30" i="1"/>
  <c r="G30" i="1" l="1"/>
</calcChain>
</file>

<file path=xl/sharedStrings.xml><?xml version="1.0" encoding="utf-8"?>
<sst xmlns="http://schemas.openxmlformats.org/spreadsheetml/2006/main" count="67" uniqueCount="53">
  <si>
    <t>高雄市大樹區公所</t>
    <phoneticPr fontId="1" type="noConversion"/>
  </si>
  <si>
    <t>備註</t>
    <phoneticPr fontId="1" type="noConversion"/>
  </si>
  <si>
    <t>捐贈名稱或姓名</t>
  </si>
  <si>
    <t>支用計畫或項目</t>
  </si>
  <si>
    <t>午餐便當</t>
  </si>
  <si>
    <t>保溫便當餐具</t>
  </si>
  <si>
    <t>送餐交通費</t>
  </si>
  <si>
    <t>雜支(紅布條、油資、維修及感謝狀等)</t>
  </si>
  <si>
    <t>單位:新台幣</t>
    <phoneticPr fontId="1" type="noConversion"/>
  </si>
  <si>
    <t>捐贈收入</t>
    <phoneticPr fontId="1" type="noConversion"/>
  </si>
  <si>
    <t>支出金額</t>
    <phoneticPr fontId="1" type="noConversion"/>
  </si>
  <si>
    <t>捐贈日期</t>
    <phoneticPr fontId="1" type="noConversion"/>
  </si>
  <si>
    <t>收支總計</t>
    <phoneticPr fontId="1" type="noConversion"/>
  </si>
  <si>
    <t>　項目     
序號</t>
    <phoneticPr fontId="1" type="noConversion"/>
  </si>
  <si>
    <t>聯絡人：高雄市大樹區公所  謝素紋　　　　　聯絡電話：(07)651-2003　分機 133</t>
  </si>
  <si>
    <t>廚工補助費</t>
  </si>
  <si>
    <t xml:space="preserve"> 高雄市大樹區龍目里弱勢老人溫馨送餐服務捐贈者基本資料及經費收支明細表</t>
    <phoneticPr fontId="1" type="noConversion"/>
  </si>
  <si>
    <t>(106年7月1日至106年12月31日公開徵信資料)</t>
    <phoneticPr fontId="1" type="noConversion"/>
  </si>
  <si>
    <t>上期收支餘額
(至106.6.30止)</t>
    <phoneticPr fontId="1" type="noConversion"/>
  </si>
  <si>
    <t>金氏科技</t>
    <phoneticPr fontId="1" type="noConversion"/>
  </si>
  <si>
    <t>中華郵政</t>
    <phoneticPr fontId="1" type="noConversion"/>
  </si>
  <si>
    <t>鳳山寺</t>
    <phoneticPr fontId="1" type="noConversion"/>
  </si>
  <si>
    <t>佛光山慈悲基金會</t>
    <phoneticPr fontId="1" type="noConversion"/>
  </si>
  <si>
    <t>煮雲慈善會</t>
    <phoneticPr fontId="1" type="noConversion"/>
  </si>
  <si>
    <r>
      <t>8.3</t>
    </r>
    <r>
      <rPr>
        <sz val="14"/>
        <color theme="1"/>
        <rFont val="新細明體"/>
        <family val="1"/>
        <charset val="136"/>
      </rPr>
      <t>、</t>
    </r>
    <r>
      <rPr>
        <sz val="14"/>
        <color theme="1"/>
        <rFont val="標楷體"/>
        <family val="4"/>
        <charset val="136"/>
      </rPr>
      <t>9.1</t>
    </r>
    <phoneticPr fontId="1" type="noConversion"/>
  </si>
  <si>
    <r>
      <t>8.9</t>
    </r>
    <r>
      <rPr>
        <sz val="14"/>
        <color theme="1"/>
        <rFont val="新細明體"/>
        <family val="1"/>
        <charset val="136"/>
      </rPr>
      <t>、</t>
    </r>
    <r>
      <rPr>
        <sz val="14"/>
        <color theme="1"/>
        <rFont val="標楷體"/>
        <family val="4"/>
        <charset val="136"/>
      </rPr>
      <t>10.19</t>
    </r>
    <phoneticPr fontId="1" type="noConversion"/>
  </si>
  <si>
    <t>皇成物流</t>
    <phoneticPr fontId="1" type="noConversion"/>
  </si>
  <si>
    <t>福德廟</t>
    <phoneticPr fontId="1" type="noConversion"/>
  </si>
  <si>
    <r>
      <t>7.11</t>
    </r>
    <r>
      <rPr>
        <sz val="14"/>
        <color theme="1"/>
        <rFont val="新細明體"/>
        <family val="1"/>
        <charset val="136"/>
      </rPr>
      <t>、</t>
    </r>
    <r>
      <rPr>
        <sz val="14"/>
        <color theme="1"/>
        <rFont val="標楷體"/>
        <family val="4"/>
        <charset val="136"/>
      </rPr>
      <t>10.2</t>
    </r>
    <r>
      <rPr>
        <sz val="14"/>
        <color theme="1"/>
        <rFont val="新細明體"/>
        <family val="1"/>
        <charset val="136"/>
      </rPr>
      <t>、</t>
    </r>
    <r>
      <rPr>
        <sz val="14"/>
        <color theme="1"/>
        <rFont val="標楷體"/>
        <family val="4"/>
        <charset val="136"/>
      </rPr>
      <t>11.15</t>
    </r>
    <phoneticPr fontId="1" type="noConversion"/>
  </si>
  <si>
    <t>松柏企業社</t>
    <phoneticPr fontId="1" type="noConversion"/>
  </si>
  <si>
    <t>本期收支(7.1~12.31)</t>
    <phoneticPr fontId="1" type="noConversion"/>
  </si>
  <si>
    <t>溫馨老人送餐經費</t>
    <phoneticPr fontId="1" type="noConversion"/>
  </si>
  <si>
    <t>本期收支(7.1~12.31)</t>
    <phoneticPr fontId="1" type="noConversion"/>
  </si>
  <si>
    <t>中華紙漿回饋金賸餘款</t>
    <phoneticPr fontId="1" type="noConversion"/>
  </si>
  <si>
    <t>社區專款補助(105年度獎勵金</t>
  </si>
  <si>
    <r>
      <t>7.25</t>
    </r>
    <r>
      <rPr>
        <sz val="12"/>
        <color theme="1"/>
        <rFont val="新細明體"/>
        <family val="1"/>
        <charset val="136"/>
      </rPr>
      <t>、</t>
    </r>
    <r>
      <rPr>
        <sz val="12"/>
        <color theme="1"/>
        <rFont val="標楷體"/>
        <family val="4"/>
        <charset val="136"/>
      </rPr>
      <t>8.23</t>
    </r>
    <r>
      <rPr>
        <sz val="12"/>
        <color theme="1"/>
        <rFont val="新細明體"/>
        <family val="1"/>
        <charset val="136"/>
      </rPr>
      <t>、</t>
    </r>
    <r>
      <rPr>
        <sz val="12"/>
        <color theme="1"/>
        <rFont val="標楷體"/>
        <family val="4"/>
        <charset val="136"/>
      </rPr>
      <t>9.28</t>
    </r>
    <r>
      <rPr>
        <sz val="12"/>
        <color theme="1"/>
        <rFont val="新細明體"/>
        <family val="1"/>
        <charset val="136"/>
      </rPr>
      <t>、</t>
    </r>
    <r>
      <rPr>
        <sz val="12"/>
        <color theme="1"/>
        <rFont val="標楷體"/>
        <family val="4"/>
        <charset val="136"/>
      </rPr>
      <t>10.26</t>
    </r>
    <r>
      <rPr>
        <sz val="12"/>
        <color theme="1"/>
        <rFont val="新細明體"/>
        <family val="1"/>
        <charset val="136"/>
      </rPr>
      <t>、</t>
    </r>
    <r>
      <rPr>
        <sz val="12"/>
        <color theme="1"/>
        <rFont val="標楷體"/>
        <family val="4"/>
        <charset val="136"/>
      </rPr>
      <t>12.1</t>
    </r>
    <phoneticPr fontId="1" type="noConversion"/>
  </si>
  <si>
    <t>錦祥股份有限公司</t>
    <phoneticPr fontId="1" type="noConversion"/>
  </si>
  <si>
    <r>
      <t>7.27</t>
    </r>
    <r>
      <rPr>
        <sz val="14"/>
        <color theme="1"/>
        <rFont val="新細明體"/>
        <family val="1"/>
        <charset val="136"/>
      </rPr>
      <t>、</t>
    </r>
    <r>
      <rPr>
        <sz val="14"/>
        <color theme="1"/>
        <rFont val="標楷體"/>
        <family val="4"/>
        <charset val="136"/>
      </rPr>
      <t>12.12</t>
    </r>
    <phoneticPr fontId="1" type="noConversion"/>
  </si>
  <si>
    <t>文孝慈善會</t>
    <phoneticPr fontId="1" type="noConversion"/>
  </si>
  <si>
    <t>陳o星</t>
    <phoneticPr fontId="1" type="noConversion"/>
  </si>
  <si>
    <t>王o蘭</t>
    <phoneticPr fontId="1" type="noConversion"/>
  </si>
  <si>
    <t>吳o豐</t>
    <phoneticPr fontId="1" type="noConversion"/>
  </si>
  <si>
    <t>吳o銅</t>
    <phoneticPr fontId="1" type="noConversion"/>
  </si>
  <si>
    <t>陳o琳</t>
    <phoneticPr fontId="1" type="noConversion"/>
  </si>
  <si>
    <t>梁o宇</t>
    <phoneticPr fontId="1" type="noConversion"/>
  </si>
  <si>
    <t>黃o瓊</t>
    <phoneticPr fontId="1" type="noConversion"/>
  </si>
  <si>
    <t>王o藝</t>
    <phoneticPr fontId="1" type="noConversion"/>
  </si>
  <si>
    <t>蔡o燕</t>
    <phoneticPr fontId="1" type="noConversion"/>
  </si>
  <si>
    <t>高雄市大樹區公所接受捐贈之基本資料及經費收支明細表</t>
    <phoneticPr fontId="1" type="noConversion"/>
  </si>
  <si>
    <t>備註(用途)</t>
    <phoneticPr fontId="1" type="noConversion"/>
  </si>
  <si>
    <t>大樹區弱勢老人溫馨送</t>
    <phoneticPr fontId="1" type="noConversion"/>
  </si>
  <si>
    <t>餐服務</t>
    <phoneticPr fontId="1" type="noConversion"/>
  </si>
  <si>
    <t>(期間:107年1月1日至107年6月30日)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</si>
</sst>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0_ "/>
  </numFmts>
  <fonts count="9" x14ac:knownFonts="1">
    <font>
      <sz val="12"/>
      <color theme="1"/>
      <name val="新細明體"/>
      <family val="2"/>
      <charset val="136"/>
      <scheme val="minor"/>
    </font>
    <font>
      <sz val="9"/>
      <name val="新細明體"/>
      <family val="2"/>
      <charset val="136"/>
      <scheme val="minor"/>
    </font>
    <font>
      <sz val="12"/>
      <color theme="1"/>
      <name val="標楷體"/>
      <family val="4"/>
      <charset val="136"/>
    </font>
    <font>
      <sz val="12"/>
      <color theme="1"/>
      <name val="新細明體"/>
      <family val="1"/>
      <charset val="136"/>
      <scheme val="minor"/>
    </font>
    <font>
      <sz val="14"/>
      <color theme="1"/>
      <name val="標楷體"/>
      <family val="4"/>
      <charset val="136"/>
    </font>
    <font>
      <sz val="14"/>
      <color theme="1"/>
      <name val="新細明體"/>
      <family val="2"/>
      <charset val="136"/>
      <scheme val="minor"/>
    </font>
    <font>
      <sz val="14"/>
      <name val="標楷體"/>
      <family val="4"/>
      <charset val="136"/>
    </font>
    <font>
      <sz val="14"/>
      <color theme="1"/>
      <name val="新細明體"/>
      <family val="1"/>
      <charset val="136"/>
    </font>
    <font>
      <sz val="12"/>
      <color theme="1"/>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3" fillId="0" borderId="0">
      <alignment vertical="center"/>
    </xf>
  </cellStyleXfs>
  <cellXfs count="54">
    <xf numFmtId="0" fontId="0" fillId="0" borderId="0" xfId="0">
      <alignment vertical="center"/>
    </xf>
    <xf numFmtId="0" fontId="2"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4" fillId="0" borderId="1" xfId="0" applyFont="1" applyBorder="1" applyAlignment="1">
      <alignment horizontal="center" vertical="distributed" wrapText="1"/>
    </xf>
    <xf numFmtId="0" fontId="4" fillId="0" borderId="1" xfId="0" applyFont="1" applyBorder="1" applyAlignment="1">
      <alignment horizontal="center" vertical="center" wrapText="1"/>
    </xf>
    <xf numFmtId="0" fontId="4" fillId="0" borderId="1" xfId="1" applyFont="1" applyBorder="1" applyAlignment="1">
      <alignment horizontal="center" vertical="center" wrapText="1"/>
    </xf>
    <xf numFmtId="0" fontId="6" fillId="0" borderId="1" xfId="1" applyNumberFormat="1" applyFont="1" applyFill="1" applyBorder="1" applyAlignment="1">
      <alignment horizontal="center" vertical="center" wrapText="1"/>
    </xf>
    <xf numFmtId="0" fontId="4" fillId="0" borderId="6" xfId="0" applyFont="1" applyBorder="1" applyAlignment="1">
      <alignment horizontal="center" vertical="center"/>
    </xf>
    <xf numFmtId="3" fontId="4" fillId="0" borderId="1" xfId="0" applyNumberFormat="1" applyFont="1" applyBorder="1">
      <alignment vertical="center"/>
    </xf>
    <xf numFmtId="0" fontId="4" fillId="0" borderId="6" xfId="0" applyFont="1" applyBorder="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1" applyFont="1" applyBorder="1" applyAlignment="1">
      <alignment horizontal="justify" vertical="center" wrapText="1"/>
    </xf>
    <xf numFmtId="0" fontId="4" fillId="0" borderId="1" xfId="0" applyFont="1" applyBorder="1" applyAlignment="1">
      <alignment horizontal="left" vertical="distributed" wrapText="1"/>
    </xf>
    <xf numFmtId="3" fontId="4" fillId="0" borderId="2" xfId="1" applyNumberFormat="1" applyFont="1" applyBorder="1" applyAlignment="1">
      <alignment vertical="center" wrapText="1"/>
    </xf>
    <xf numFmtId="0" fontId="4" fillId="0" borderId="1" xfId="1" applyFont="1" applyBorder="1" applyAlignment="1">
      <alignment vertical="center" wrapText="1"/>
    </xf>
    <xf numFmtId="3" fontId="4" fillId="0" borderId="2" xfId="0" applyNumberFormat="1" applyFont="1" applyBorder="1">
      <alignment vertical="center"/>
    </xf>
    <xf numFmtId="0" fontId="4" fillId="0" borderId="1" xfId="0" applyFont="1" applyBorder="1" applyAlignment="1">
      <alignment horizontal="justify" vertical="center" wrapText="1"/>
    </xf>
    <xf numFmtId="3" fontId="4" fillId="2" borderId="1" xfId="0" applyNumberFormat="1" applyFont="1" applyFill="1" applyBorder="1">
      <alignment vertical="center"/>
    </xf>
    <xf numFmtId="0" fontId="5" fillId="0" borderId="1" xfId="0" applyFont="1" applyBorder="1" applyAlignment="1">
      <alignment vertical="center"/>
    </xf>
    <xf numFmtId="0" fontId="4" fillId="0" borderId="1" xfId="0" applyFont="1" applyBorder="1" applyAlignment="1">
      <alignment vertical="center" wrapText="1"/>
    </xf>
    <xf numFmtId="176" fontId="4" fillId="0" borderId="1" xfId="0" applyNumberFormat="1" applyFont="1" applyBorder="1">
      <alignment vertical="center"/>
    </xf>
    <xf numFmtId="0" fontId="6" fillId="0" borderId="0" xfId="1" applyNumberFormat="1" applyFont="1" applyFill="1" applyAlignment="1">
      <alignment vertical="center"/>
    </xf>
    <xf numFmtId="3" fontId="4" fillId="0" borderId="1" xfId="1" applyNumberFormat="1" applyFont="1" applyBorder="1" applyAlignment="1">
      <alignment vertical="center" wrapText="1"/>
    </xf>
    <xf numFmtId="176" fontId="4" fillId="2" borderId="2" xfId="0" applyNumberFormat="1" applyFont="1" applyFill="1" applyBorder="1">
      <alignment vertical="center"/>
    </xf>
    <xf numFmtId="176" fontId="4" fillId="2" borderId="10" xfId="0" applyNumberFormat="1" applyFont="1" applyFill="1" applyBorder="1">
      <alignment vertical="center"/>
    </xf>
    <xf numFmtId="41" fontId="4" fillId="2" borderId="10" xfId="0" applyNumberFormat="1" applyFont="1" applyFill="1" applyBorder="1">
      <alignment vertical="center"/>
    </xf>
    <xf numFmtId="0" fontId="4" fillId="0" borderId="2" xfId="0" applyFont="1" applyBorder="1">
      <alignment vertical="center"/>
    </xf>
    <xf numFmtId="0" fontId="5" fillId="0" borderId="2" xfId="0" applyFont="1" applyBorder="1" applyAlignment="1">
      <alignment vertical="center"/>
    </xf>
    <xf numFmtId="0" fontId="4" fillId="0" borderId="3" xfId="0" applyFont="1" applyBorder="1" applyAlignment="1">
      <alignment horizontal="center" vertical="center" wrapText="1"/>
    </xf>
    <xf numFmtId="3" fontId="4" fillId="0" borderId="4" xfId="0" applyNumberFormat="1" applyFont="1" applyBorder="1">
      <alignment vertical="center"/>
    </xf>
    <xf numFmtId="0" fontId="6" fillId="0" borderId="2" xfId="1" applyNumberFormat="1" applyFont="1" applyFill="1" applyBorder="1" applyAlignment="1">
      <alignment horizontal="center" vertical="center" wrapText="1"/>
    </xf>
    <xf numFmtId="3" fontId="4" fillId="0" borderId="2" xfId="0" applyNumberFormat="1" applyFont="1" applyBorder="1" applyAlignment="1">
      <alignment horizontal="right" vertical="center"/>
    </xf>
    <xf numFmtId="0" fontId="4" fillId="0" borderId="9" xfId="0" applyFont="1" applyBorder="1" applyAlignment="1">
      <alignment horizontal="center" vertical="center"/>
    </xf>
    <xf numFmtId="0" fontId="4" fillId="0" borderId="9" xfId="0" applyFont="1" applyBorder="1">
      <alignment vertical="center"/>
    </xf>
    <xf numFmtId="0" fontId="4" fillId="0" borderId="9" xfId="0" applyFont="1" applyBorder="1" applyAlignment="1">
      <alignment vertical="center" wrapText="1"/>
    </xf>
    <xf numFmtId="0" fontId="4" fillId="0" borderId="3" xfId="0" applyNumberFormat="1" applyFont="1" applyBorder="1" applyAlignment="1">
      <alignment vertical="center" wrapText="1"/>
    </xf>
    <xf numFmtId="0" fontId="4" fillId="0" borderId="9" xfId="0" applyFont="1" applyBorder="1" applyAlignment="1">
      <alignment horizontal="left" vertical="top"/>
    </xf>
    <xf numFmtId="0" fontId="4" fillId="0" borderId="0" xfId="0" applyFont="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left" vertical="top" wrapText="1"/>
    </xf>
    <xf numFmtId="0" fontId="5" fillId="0" borderId="8" xfId="0" applyFont="1" applyBorder="1" applyAlignment="1">
      <alignment horizontal="left" vertical="top"/>
    </xf>
    <xf numFmtId="0" fontId="4" fillId="0" borderId="9" xfId="1" applyFont="1" applyBorder="1" applyAlignment="1">
      <alignment horizontal="justify" vertical="center" wrapText="1"/>
    </xf>
    <xf numFmtId="0" fontId="4" fillId="0" borderId="4" xfId="1" applyFont="1" applyBorder="1" applyAlignment="1">
      <alignment horizontal="justify" vertical="center" wrapText="1"/>
    </xf>
    <xf numFmtId="176" fontId="4" fillId="0" borderId="11" xfId="0" applyNumberFormat="1" applyFont="1" applyBorder="1" applyAlignment="1">
      <alignment vertical="center"/>
    </xf>
    <xf numFmtId="176" fontId="5" fillId="0" borderId="12" xfId="0" applyNumberFormat="1" applyFont="1" applyBorder="1" applyAlignment="1">
      <alignment vertical="center"/>
    </xf>
    <xf numFmtId="0" fontId="4" fillId="0" borderId="5" xfId="0" applyFont="1" applyBorder="1" applyAlignment="1">
      <alignment horizontal="right" vertical="center"/>
    </xf>
    <xf numFmtId="0" fontId="5" fillId="0" borderId="5" xfId="0" applyFont="1" applyBorder="1" applyAlignment="1">
      <alignment horizontal="right" vertical="center"/>
    </xf>
    <xf numFmtId="0" fontId="4" fillId="0" borderId="3" xfId="1" applyFont="1" applyBorder="1" applyAlignment="1">
      <alignment horizontal="justify" vertical="center" wrapText="1"/>
    </xf>
    <xf numFmtId="0" fontId="0" fillId="0" borderId="9" xfId="0" applyBorder="1" applyAlignment="1">
      <alignment vertical="center"/>
    </xf>
    <xf numFmtId="0" fontId="0" fillId="0" borderId="4" xfId="0" applyBorder="1" applyAlignment="1">
      <alignment vertical="center"/>
    </xf>
    <xf numFmtId="176" fontId="4" fillId="0" borderId="3" xfId="0" applyNumberFormat="1" applyFont="1" applyBorder="1" applyAlignment="1">
      <alignment vertical="center"/>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tabSelected="1" topLeftCell="A10" zoomScaleNormal="100" workbookViewId="0">
      <selection activeCell="A2" sqref="A2:G2"/>
    </sheetView>
  </sheetViews>
  <sheetFormatPr defaultRowHeight="19.5" x14ac:dyDescent="0.25"/>
  <cols>
    <col min="1" max="1" width="9" style="3"/>
    <col min="2" max="2" width="27.875" style="3" customWidth="1"/>
    <col min="3" max="3" width="22.5" style="2" customWidth="1"/>
    <col min="4" max="4" width="19.125" style="3" customWidth="1"/>
    <col min="5" max="5" width="21.75" style="3" customWidth="1"/>
    <col min="6" max="6" width="20" style="3" customWidth="1"/>
    <col min="7" max="7" width="14.625" style="3" customWidth="1"/>
    <col min="8" max="16384" width="9" style="3"/>
  </cols>
  <sheetData>
    <row r="2" spans="1:7" x14ac:dyDescent="0.25">
      <c r="A2" s="40"/>
      <c r="B2" s="41"/>
      <c r="C2" s="41"/>
      <c r="D2" s="41"/>
      <c r="E2" s="41"/>
      <c r="F2" s="41"/>
      <c r="G2" s="41"/>
    </row>
    <row r="3" spans="1:7" x14ac:dyDescent="0.25">
      <c r="A3" s="40" t="s">
        <v>48</v>
      </c>
      <c r="B3" s="41"/>
      <c r="C3" s="41"/>
      <c r="D3" s="41"/>
      <c r="E3" s="41"/>
      <c r="F3" s="41"/>
      <c r="G3" s="41"/>
    </row>
    <row r="4" spans="1:7" x14ac:dyDescent="0.25">
      <c r="A4" s="40" t="s">
        <v>52</v>
      </c>
      <c r="B4" s="41"/>
      <c r="C4" s="41"/>
      <c r="D4" s="41"/>
      <c r="E4" s="41"/>
      <c r="F4" s="41"/>
      <c r="G4" s="41"/>
    </row>
    <row r="5" spans="1:7" x14ac:dyDescent="0.25">
      <c r="A5" s="2"/>
      <c r="B5" s="4"/>
      <c r="C5" s="4"/>
      <c r="D5" s="4"/>
      <c r="E5" s="4"/>
      <c r="F5" s="48" t="s">
        <v>8</v>
      </c>
      <c r="G5" s="49"/>
    </row>
    <row r="6" spans="1:7" ht="36" customHeight="1" x14ac:dyDescent="0.25">
      <c r="A6" s="42" t="s">
        <v>13</v>
      </c>
      <c r="B6" s="5" t="s">
        <v>2</v>
      </c>
      <c r="C6" s="6" t="s">
        <v>11</v>
      </c>
      <c r="D6" s="7" t="s">
        <v>9</v>
      </c>
      <c r="E6" s="8" t="s">
        <v>3</v>
      </c>
      <c r="F6" s="33" t="s">
        <v>10</v>
      </c>
      <c r="G6" s="31" t="s">
        <v>49</v>
      </c>
    </row>
    <row r="7" spans="1:7" ht="42" customHeight="1" x14ac:dyDescent="0.25">
      <c r="A7" s="43"/>
      <c r="B7" s="6" t="s">
        <v>18</v>
      </c>
      <c r="C7" s="9"/>
      <c r="D7" s="10">
        <v>535887</v>
      </c>
      <c r="E7" s="11"/>
      <c r="F7" s="18">
        <v>0</v>
      </c>
      <c r="G7" s="38" t="s">
        <v>50</v>
      </c>
    </row>
    <row r="8" spans="1:7" ht="45" customHeight="1" x14ac:dyDescent="0.25">
      <c r="A8" s="12">
        <v>1</v>
      </c>
      <c r="B8" s="13" t="s">
        <v>39</v>
      </c>
      <c r="C8" s="12" t="s">
        <v>28</v>
      </c>
      <c r="D8" s="10">
        <f>2000+1000+1000</f>
        <v>4000</v>
      </c>
      <c r="E8" s="14" t="s">
        <v>4</v>
      </c>
      <c r="F8" s="26">
        <f>36570+50340+33160+45900+38610+50130+46890+44390+36900+39180+43650+44850</f>
        <v>510570</v>
      </c>
      <c r="G8" s="39" t="s">
        <v>51</v>
      </c>
    </row>
    <row r="9" spans="1:7" ht="45" customHeight="1" x14ac:dyDescent="0.25">
      <c r="A9" s="12">
        <v>2</v>
      </c>
      <c r="B9" s="15" t="s">
        <v>19</v>
      </c>
      <c r="C9" s="1" t="s">
        <v>35</v>
      </c>
      <c r="D9" s="16">
        <f>5000+5000+5000+5000+5000</f>
        <v>25000</v>
      </c>
      <c r="E9" s="14" t="s">
        <v>5</v>
      </c>
      <c r="F9" s="27">
        <v>0</v>
      </c>
      <c r="G9" s="35"/>
    </row>
    <row r="10" spans="1:7" ht="45" customHeight="1" x14ac:dyDescent="0.25">
      <c r="A10" s="12">
        <v>3</v>
      </c>
      <c r="B10" s="17" t="s">
        <v>40</v>
      </c>
      <c r="C10" s="6" t="s">
        <v>37</v>
      </c>
      <c r="D10" s="18">
        <f>5000+5000</f>
        <v>10000</v>
      </c>
      <c r="E10" s="14" t="s">
        <v>6</v>
      </c>
      <c r="F10" s="27">
        <f>2300+4600+2100+4200+2300+4600+4400+2200+1900+3800+2200+4400</f>
        <v>39000</v>
      </c>
      <c r="G10" s="36"/>
    </row>
    <row r="11" spans="1:7" ht="45" customHeight="1" x14ac:dyDescent="0.25">
      <c r="A11" s="12">
        <v>4</v>
      </c>
      <c r="B11" s="13" t="s">
        <v>41</v>
      </c>
      <c r="C11" s="6">
        <v>7.28</v>
      </c>
      <c r="D11" s="18">
        <v>10000</v>
      </c>
      <c r="E11" s="19" t="s">
        <v>15</v>
      </c>
      <c r="F11" s="28">
        <f>9200+9200+8400+8400+9200+9200+8800+8800+7600+7600+8800+8800</f>
        <v>104000</v>
      </c>
      <c r="G11" s="36"/>
    </row>
    <row r="12" spans="1:7" ht="45" customHeight="1" x14ac:dyDescent="0.25">
      <c r="A12" s="12">
        <v>5</v>
      </c>
      <c r="B12" s="13" t="s">
        <v>42</v>
      </c>
      <c r="C12" s="12">
        <v>8.1999999999999993</v>
      </c>
      <c r="D12" s="10">
        <f>2000</f>
        <v>2000</v>
      </c>
      <c r="E12" s="44" t="s">
        <v>7</v>
      </c>
      <c r="F12" s="46">
        <f>972+950+732+630+4600+3000+4800+150+392+1279+628+1000+627+415</f>
        <v>20175</v>
      </c>
      <c r="G12" s="36"/>
    </row>
    <row r="13" spans="1:7" ht="45" customHeight="1" x14ac:dyDescent="0.25">
      <c r="A13" s="12">
        <v>6</v>
      </c>
      <c r="B13" s="17" t="s">
        <v>20</v>
      </c>
      <c r="C13" s="6">
        <v>8.3000000000000007</v>
      </c>
      <c r="D13" s="10">
        <v>166420</v>
      </c>
      <c r="E13" s="45"/>
      <c r="F13" s="47"/>
      <c r="G13" s="36"/>
    </row>
    <row r="14" spans="1:7" ht="45" customHeight="1" x14ac:dyDescent="0.25">
      <c r="A14" s="12">
        <v>7</v>
      </c>
      <c r="B14" s="13" t="s">
        <v>43</v>
      </c>
      <c r="C14" s="12" t="s">
        <v>24</v>
      </c>
      <c r="D14" s="10">
        <f>6000+6000</f>
        <v>12000</v>
      </c>
      <c r="E14" s="10"/>
      <c r="F14" s="29"/>
      <c r="G14" s="36"/>
    </row>
    <row r="15" spans="1:7" ht="45" customHeight="1" x14ac:dyDescent="0.25">
      <c r="A15" s="12">
        <v>8</v>
      </c>
      <c r="B15" s="13" t="s">
        <v>44</v>
      </c>
      <c r="C15" s="6">
        <v>8.6999999999999993</v>
      </c>
      <c r="D15" s="10">
        <v>20000</v>
      </c>
      <c r="E15" s="10"/>
      <c r="F15" s="29"/>
      <c r="G15" s="36"/>
    </row>
    <row r="16" spans="1:7" ht="45" customHeight="1" x14ac:dyDescent="0.25">
      <c r="A16" s="12">
        <v>9</v>
      </c>
      <c r="B16" s="13" t="s">
        <v>21</v>
      </c>
      <c r="C16" s="12">
        <v>8.9</v>
      </c>
      <c r="D16" s="10">
        <v>20000</v>
      </c>
      <c r="E16" s="10"/>
      <c r="F16" s="29"/>
      <c r="G16" s="36"/>
    </row>
    <row r="17" spans="1:7" ht="45" customHeight="1" x14ac:dyDescent="0.25">
      <c r="A17" s="12">
        <v>10</v>
      </c>
      <c r="B17" s="13" t="s">
        <v>22</v>
      </c>
      <c r="C17" s="12">
        <v>8.9</v>
      </c>
      <c r="D17" s="10">
        <v>100000</v>
      </c>
      <c r="E17" s="10"/>
      <c r="F17" s="29"/>
      <c r="G17" s="36"/>
    </row>
    <row r="18" spans="1:7" ht="45" customHeight="1" x14ac:dyDescent="0.25">
      <c r="A18" s="12">
        <v>11</v>
      </c>
      <c r="B18" s="13" t="s">
        <v>23</v>
      </c>
      <c r="C18" s="12" t="s">
        <v>25</v>
      </c>
      <c r="D18" s="10">
        <f>19500+19500</f>
        <v>39000</v>
      </c>
      <c r="E18" s="10"/>
      <c r="F18" s="29"/>
      <c r="G18" s="36"/>
    </row>
    <row r="19" spans="1:7" ht="45" customHeight="1" x14ac:dyDescent="0.25">
      <c r="A19" s="12">
        <v>12</v>
      </c>
      <c r="B19" s="13" t="s">
        <v>26</v>
      </c>
      <c r="C19" s="6">
        <v>11.3</v>
      </c>
      <c r="D19" s="20">
        <v>200000</v>
      </c>
      <c r="E19" s="21"/>
      <c r="F19" s="30"/>
      <c r="G19" s="36"/>
    </row>
    <row r="20" spans="1:7" ht="45" customHeight="1" x14ac:dyDescent="0.25">
      <c r="A20" s="12">
        <v>13</v>
      </c>
      <c r="B20" s="13" t="s">
        <v>27</v>
      </c>
      <c r="C20" s="6">
        <v>11.9</v>
      </c>
      <c r="D20" s="10">
        <v>3000</v>
      </c>
      <c r="E20" s="21"/>
      <c r="F20" s="30"/>
      <c r="G20" s="36"/>
    </row>
    <row r="21" spans="1:7" ht="45" customHeight="1" x14ac:dyDescent="0.25">
      <c r="A21" s="12">
        <v>14</v>
      </c>
      <c r="B21" s="22" t="s">
        <v>45</v>
      </c>
      <c r="C21" s="12">
        <v>11.9</v>
      </c>
      <c r="D21" s="10">
        <v>10000</v>
      </c>
      <c r="E21" s="21"/>
      <c r="F21" s="30"/>
      <c r="G21" s="37"/>
    </row>
    <row r="22" spans="1:7" ht="45" customHeight="1" x14ac:dyDescent="0.25">
      <c r="A22" s="12">
        <v>15</v>
      </c>
      <c r="B22" s="22" t="s">
        <v>46</v>
      </c>
      <c r="C22" s="6">
        <v>11.14</v>
      </c>
      <c r="D22" s="10">
        <v>3000</v>
      </c>
      <c r="E22" s="21"/>
      <c r="F22" s="30"/>
      <c r="G22" s="36"/>
    </row>
    <row r="23" spans="1:7" ht="45" customHeight="1" x14ac:dyDescent="0.25">
      <c r="A23" s="12">
        <v>16</v>
      </c>
      <c r="B23" s="22" t="s">
        <v>29</v>
      </c>
      <c r="C23" s="12">
        <v>11.23</v>
      </c>
      <c r="D23" s="10">
        <v>50000</v>
      </c>
      <c r="E23" s="21"/>
      <c r="F23" s="30"/>
      <c r="G23" s="36"/>
    </row>
    <row r="24" spans="1:7" ht="45" customHeight="1" x14ac:dyDescent="0.25">
      <c r="A24" s="12">
        <v>17</v>
      </c>
      <c r="B24" s="22" t="s">
        <v>33</v>
      </c>
      <c r="C24" s="12">
        <v>12.1</v>
      </c>
      <c r="D24" s="10">
        <v>300000</v>
      </c>
      <c r="E24" s="21"/>
      <c r="F24" s="30"/>
      <c r="G24" s="36"/>
    </row>
    <row r="25" spans="1:7" ht="45" customHeight="1" x14ac:dyDescent="0.25">
      <c r="A25" s="12">
        <v>18</v>
      </c>
      <c r="B25" s="22" t="s">
        <v>34</v>
      </c>
      <c r="C25" s="12">
        <v>12.31</v>
      </c>
      <c r="D25" s="10">
        <v>50000</v>
      </c>
      <c r="E25" s="21"/>
      <c r="F25" s="30"/>
      <c r="G25" s="36"/>
    </row>
    <row r="26" spans="1:7" ht="45" customHeight="1" x14ac:dyDescent="0.25">
      <c r="A26" s="12">
        <v>19</v>
      </c>
      <c r="B26" s="22" t="s">
        <v>36</v>
      </c>
      <c r="C26" s="12">
        <v>12.5</v>
      </c>
      <c r="D26" s="10">
        <v>120000</v>
      </c>
      <c r="E26" s="21"/>
      <c r="F26" s="30"/>
      <c r="G26" s="36"/>
    </row>
    <row r="27" spans="1:7" ht="45" customHeight="1" x14ac:dyDescent="0.25">
      <c r="A27" s="12">
        <v>20</v>
      </c>
      <c r="B27" s="22" t="s">
        <v>38</v>
      </c>
      <c r="C27" s="12">
        <v>12.25</v>
      </c>
      <c r="D27" s="10">
        <v>10000</v>
      </c>
      <c r="E27" s="21"/>
      <c r="F27" s="30"/>
      <c r="G27" s="36"/>
    </row>
    <row r="28" spans="1:7" ht="45" customHeight="1" x14ac:dyDescent="0.25">
      <c r="A28" s="12">
        <v>21</v>
      </c>
      <c r="B28" s="22" t="s">
        <v>47</v>
      </c>
      <c r="C28" s="12">
        <v>12.31</v>
      </c>
      <c r="D28" s="10">
        <v>50000</v>
      </c>
      <c r="E28" s="21"/>
      <c r="F28" s="30"/>
      <c r="G28" s="36"/>
    </row>
    <row r="29" spans="1:7" ht="45" customHeight="1" x14ac:dyDescent="0.25">
      <c r="A29" s="13"/>
      <c r="B29" s="13" t="s">
        <v>30</v>
      </c>
      <c r="C29" s="12"/>
      <c r="D29" s="10">
        <f>SUM(D8:D28)</f>
        <v>1204420</v>
      </c>
      <c r="E29" s="13"/>
      <c r="F29" s="18">
        <f>SUM(F8:F23)</f>
        <v>673745</v>
      </c>
      <c r="G29" s="32"/>
    </row>
    <row r="30" spans="1:7" ht="45" customHeight="1" x14ac:dyDescent="0.25">
      <c r="A30" s="13"/>
      <c r="B30" s="13" t="s">
        <v>12</v>
      </c>
      <c r="C30" s="12"/>
      <c r="D30" s="10">
        <f>D7+D29</f>
        <v>1740307</v>
      </c>
      <c r="E30" s="13"/>
      <c r="F30" s="34">
        <f>F7+F29</f>
        <v>673745</v>
      </c>
      <c r="G30" s="32">
        <f>D30-F29</f>
        <v>1066562</v>
      </c>
    </row>
    <row r="31" spans="1:7" x14ac:dyDescent="0.25">
      <c r="A31" s="24" t="s">
        <v>14</v>
      </c>
    </row>
  </sheetData>
  <mergeCells count="7">
    <mergeCell ref="A4:G4"/>
    <mergeCell ref="A3:G3"/>
    <mergeCell ref="A2:G2"/>
    <mergeCell ref="A6:A7"/>
    <mergeCell ref="E12:E13"/>
    <mergeCell ref="F12:F13"/>
    <mergeCell ref="F5:G5"/>
  </mergeCells>
  <phoneticPr fontId="1" type="noConversion"/>
  <pageMargins left="0.78740157480314965" right="0.70866141732283472" top="0.55118110236220474" bottom="0.7480314960629921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3"/>
  <sheetViews>
    <sheetView workbookViewId="0">
      <selection activeCell="B21" sqref="B21"/>
    </sheetView>
  </sheetViews>
  <sheetFormatPr defaultRowHeight="19.5" x14ac:dyDescent="0.25"/>
  <cols>
    <col min="1" max="1" width="9" style="3"/>
    <col min="2" max="2" width="24.5" style="3" customWidth="1"/>
    <col min="3" max="3" width="13.875" style="2" customWidth="1"/>
    <col min="4" max="6" width="17" style="3" customWidth="1"/>
    <col min="7" max="7" width="10.625" style="3" customWidth="1"/>
    <col min="8" max="16384" width="9" style="3"/>
  </cols>
  <sheetData>
    <row r="2" spans="1:7" x14ac:dyDescent="0.25">
      <c r="A2" s="40" t="s">
        <v>0</v>
      </c>
      <c r="B2" s="41"/>
      <c r="C2" s="41"/>
      <c r="D2" s="41"/>
      <c r="E2" s="41"/>
      <c r="F2" s="41"/>
      <c r="G2" s="41"/>
    </row>
    <row r="3" spans="1:7" x14ac:dyDescent="0.25">
      <c r="A3" s="40" t="s">
        <v>16</v>
      </c>
      <c r="B3" s="41"/>
      <c r="C3" s="41"/>
      <c r="D3" s="41"/>
      <c r="E3" s="41"/>
      <c r="F3" s="41"/>
      <c r="G3" s="41"/>
    </row>
    <row r="4" spans="1:7" x14ac:dyDescent="0.25">
      <c r="A4" s="40" t="s">
        <v>17</v>
      </c>
      <c r="B4" s="41"/>
      <c r="C4" s="41"/>
      <c r="D4" s="41"/>
      <c r="E4" s="41"/>
      <c r="F4" s="41"/>
      <c r="G4" s="41"/>
    </row>
    <row r="5" spans="1:7" x14ac:dyDescent="0.25">
      <c r="A5" s="2"/>
      <c r="B5" s="4"/>
      <c r="C5" s="4"/>
      <c r="D5" s="4"/>
      <c r="E5" s="4"/>
      <c r="F5" s="48" t="s">
        <v>8</v>
      </c>
      <c r="G5" s="49"/>
    </row>
    <row r="6" spans="1:7" ht="36" customHeight="1" x14ac:dyDescent="0.25">
      <c r="A6" s="42" t="s">
        <v>13</v>
      </c>
      <c r="B6" s="5" t="s">
        <v>2</v>
      </c>
      <c r="C6" s="6" t="s">
        <v>11</v>
      </c>
      <c r="D6" s="7" t="s">
        <v>9</v>
      </c>
      <c r="E6" s="8" t="s">
        <v>3</v>
      </c>
      <c r="F6" s="8" t="s">
        <v>10</v>
      </c>
      <c r="G6" s="12" t="s">
        <v>1</v>
      </c>
    </row>
    <row r="7" spans="1:7" ht="39.75" customHeight="1" x14ac:dyDescent="0.25">
      <c r="A7" s="43"/>
      <c r="B7" s="6" t="s">
        <v>18</v>
      </c>
      <c r="C7" s="9"/>
      <c r="D7" s="10">
        <v>22250</v>
      </c>
      <c r="E7" s="11"/>
      <c r="F7" s="10">
        <v>0</v>
      </c>
      <c r="G7" s="13"/>
    </row>
    <row r="8" spans="1:7" ht="45" customHeight="1" x14ac:dyDescent="0.25">
      <c r="A8" s="12">
        <v>1</v>
      </c>
      <c r="B8" s="15" t="s">
        <v>31</v>
      </c>
      <c r="C8" s="6">
        <v>10.31</v>
      </c>
      <c r="D8" s="25">
        <v>4800</v>
      </c>
      <c r="E8" s="14" t="s">
        <v>4</v>
      </c>
      <c r="F8" s="23">
        <f>9450+8400+9200</f>
        <v>27050</v>
      </c>
      <c r="G8" s="12"/>
    </row>
    <row r="9" spans="1:7" ht="44.25" customHeight="1" x14ac:dyDescent="0.25">
      <c r="A9" s="12"/>
      <c r="B9" s="15"/>
      <c r="C9" s="6"/>
      <c r="D9" s="25"/>
      <c r="E9" s="14" t="s">
        <v>5</v>
      </c>
      <c r="F9" s="23">
        <v>0</v>
      </c>
      <c r="G9" s="12"/>
    </row>
    <row r="10" spans="1:7" ht="39.75" customHeight="1" x14ac:dyDescent="0.25">
      <c r="A10" s="12"/>
      <c r="B10" s="17"/>
      <c r="C10" s="12"/>
      <c r="D10" s="10"/>
      <c r="E10" s="14" t="s">
        <v>6</v>
      </c>
      <c r="F10" s="23">
        <v>0</v>
      </c>
      <c r="G10" s="13"/>
    </row>
    <row r="11" spans="1:7" ht="30" customHeight="1" x14ac:dyDescent="0.25">
      <c r="A11" s="12"/>
      <c r="B11" s="17"/>
      <c r="C11" s="6"/>
      <c r="D11" s="10"/>
      <c r="E11" s="50" t="s">
        <v>7</v>
      </c>
      <c r="F11" s="53">
        <v>0</v>
      </c>
      <c r="G11" s="13"/>
    </row>
    <row r="12" spans="1:7" ht="30" customHeight="1" x14ac:dyDescent="0.25">
      <c r="A12" s="12"/>
      <c r="B12" s="13"/>
      <c r="C12" s="6"/>
      <c r="D12" s="10"/>
      <c r="E12" s="51"/>
      <c r="F12" s="51"/>
      <c r="G12" s="13"/>
    </row>
    <row r="13" spans="1:7" ht="30" customHeight="1" x14ac:dyDescent="0.25">
      <c r="A13" s="12"/>
      <c r="B13" s="13"/>
      <c r="C13" s="12"/>
      <c r="D13" s="10"/>
      <c r="E13" s="52"/>
      <c r="F13" s="52"/>
      <c r="G13" s="13"/>
    </row>
    <row r="14" spans="1:7" ht="30" customHeight="1" x14ac:dyDescent="0.25">
      <c r="A14" s="12"/>
      <c r="B14" s="17"/>
      <c r="C14" s="6"/>
      <c r="D14" s="10"/>
      <c r="E14" s="13"/>
      <c r="F14" s="13"/>
      <c r="G14" s="13"/>
    </row>
    <row r="15" spans="1:7" ht="30" customHeight="1" x14ac:dyDescent="0.25">
      <c r="A15" s="12"/>
      <c r="B15" s="13"/>
      <c r="C15" s="12"/>
      <c r="D15" s="10"/>
      <c r="E15" s="10"/>
      <c r="F15" s="13"/>
      <c r="G15" s="13"/>
    </row>
    <row r="16" spans="1:7" ht="30" customHeight="1" x14ac:dyDescent="0.25">
      <c r="A16" s="12"/>
      <c r="B16" s="13"/>
      <c r="C16" s="12"/>
      <c r="D16" s="10"/>
      <c r="E16" s="10"/>
      <c r="F16" s="13"/>
      <c r="G16" s="13"/>
    </row>
    <row r="17" spans="1:7" ht="30" customHeight="1" x14ac:dyDescent="0.25">
      <c r="A17" s="12"/>
      <c r="B17" s="13"/>
      <c r="C17" s="12"/>
      <c r="D17" s="10"/>
      <c r="E17" s="10"/>
      <c r="F17" s="13"/>
      <c r="G17" s="13"/>
    </row>
    <row r="18" spans="1:7" ht="30" customHeight="1" x14ac:dyDescent="0.25">
      <c r="A18" s="12"/>
      <c r="B18" s="13"/>
      <c r="C18" s="12"/>
      <c r="D18" s="10"/>
      <c r="E18" s="10"/>
      <c r="F18" s="13"/>
      <c r="G18" s="13"/>
    </row>
    <row r="19" spans="1:7" ht="30" customHeight="1" x14ac:dyDescent="0.25">
      <c r="A19" s="12"/>
      <c r="B19" s="17"/>
      <c r="C19" s="12"/>
      <c r="D19" s="10"/>
      <c r="E19" s="10"/>
      <c r="F19" s="13"/>
      <c r="G19" s="13"/>
    </row>
    <row r="20" spans="1:7" ht="30" customHeight="1" x14ac:dyDescent="0.25">
      <c r="A20" s="12"/>
      <c r="B20" s="17"/>
      <c r="C20" s="12"/>
      <c r="D20" s="10"/>
      <c r="E20" s="21"/>
      <c r="F20" s="21"/>
      <c r="G20" s="13"/>
    </row>
    <row r="21" spans="1:7" ht="30" customHeight="1" x14ac:dyDescent="0.25">
      <c r="A21" s="13"/>
      <c r="B21" s="13" t="s">
        <v>32</v>
      </c>
      <c r="C21" s="12"/>
      <c r="D21" s="10">
        <f>D8</f>
        <v>4800</v>
      </c>
      <c r="E21" s="13"/>
      <c r="F21" s="23">
        <f>SUM(F8:F20)</f>
        <v>27050</v>
      </c>
      <c r="G21" s="10"/>
    </row>
    <row r="22" spans="1:7" ht="30" customHeight="1" x14ac:dyDescent="0.25">
      <c r="A22" s="13"/>
      <c r="B22" s="13" t="s">
        <v>12</v>
      </c>
      <c r="C22" s="12"/>
      <c r="D22" s="10">
        <f>D7+D21</f>
        <v>27050</v>
      </c>
      <c r="E22" s="13"/>
      <c r="F22" s="23">
        <f>F7+F21</f>
        <v>27050</v>
      </c>
      <c r="G22" s="10">
        <f>D22-F22</f>
        <v>0</v>
      </c>
    </row>
    <row r="23" spans="1:7" x14ac:dyDescent="0.25">
      <c r="A23" s="24" t="s">
        <v>14</v>
      </c>
    </row>
  </sheetData>
  <mergeCells count="7">
    <mergeCell ref="E11:E13"/>
    <mergeCell ref="F11:F13"/>
    <mergeCell ref="A2:G2"/>
    <mergeCell ref="A3:G3"/>
    <mergeCell ref="A4:G4"/>
    <mergeCell ref="F5:G5"/>
    <mergeCell ref="A6:A7"/>
  </mergeCells>
  <phoneticPr fontId="1" type="noConversion"/>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17里</vt:lpstr>
      <vt:lpstr>龍目里</vt:lpstr>
      <vt:lpstr>工作表3</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Valued Acer Customer</cp:lastModifiedBy>
  <cp:lastPrinted>2018-03-09T08:06:30Z</cp:lastPrinted>
  <dcterms:created xsi:type="dcterms:W3CDTF">2016-01-19T08:14:55Z</dcterms:created>
  <dcterms:modified xsi:type="dcterms:W3CDTF">2019-01-29T01:13:44Z</dcterms:modified>
</cp:coreProperties>
</file>