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戶籍服務課\研考\網頁更新檔案\105年人口統計資料\"/>
    </mc:Choice>
  </mc:AlternateContent>
  <bookViews>
    <workbookView xWindow="480" yWindow="90" windowWidth="8505" windowHeight="4530" firstSheet="2" activeTab="11"/>
  </bookViews>
  <sheets>
    <sheet name="10501" sheetId="6" r:id="rId1"/>
    <sheet name="10502" sheetId="9" r:id="rId2"/>
    <sheet name="10503" sheetId="10" r:id="rId3"/>
    <sheet name="10504" sheetId="11" r:id="rId4"/>
    <sheet name="10505" sheetId="12" r:id="rId5"/>
    <sheet name="10506" sheetId="13" r:id="rId6"/>
    <sheet name="10507" sheetId="15" r:id="rId7"/>
    <sheet name="10508" sheetId="16" r:id="rId8"/>
    <sheet name="10509" sheetId="17" r:id="rId9"/>
    <sheet name="10510" sheetId="21" r:id="rId10"/>
    <sheet name="10511" sheetId="24" r:id="rId11"/>
    <sheet name="10512" sheetId="23" r:id="rId12"/>
  </sheets>
  <definedNames>
    <definedName name="_xlnm.Print_Titles" localSheetId="0">'10501'!$1:$4</definedName>
    <definedName name="_xlnm.Print_Titles" localSheetId="1">'10502'!$1:$4</definedName>
    <definedName name="_xlnm.Print_Titles" localSheetId="2">'10503'!$1:$4</definedName>
    <definedName name="_xlnm.Print_Titles" localSheetId="3">'10504'!$1:$4</definedName>
    <definedName name="_xlnm.Print_Titles" localSheetId="4">'10505'!$1:$4</definedName>
    <definedName name="_xlnm.Print_Titles" localSheetId="5">'10506'!$1:$4</definedName>
    <definedName name="_xlnm.Print_Titles" localSheetId="6">'10507'!$1:$4</definedName>
    <definedName name="_xlnm.Print_Titles" localSheetId="7">'10508'!$1:$4</definedName>
    <definedName name="_xlnm.Print_Titles" localSheetId="8">'10509'!$1:$4</definedName>
    <definedName name="_xlnm.Print_Titles" localSheetId="9">'10510'!$1:$4</definedName>
    <definedName name="_xlnm.Print_Titles" localSheetId="10">'10511'!$1:$4</definedName>
    <definedName name="_xlnm.Print_Titles" localSheetId="11">'10512'!$1:$4</definedName>
  </definedNames>
  <calcPr calcId="152511"/>
</workbook>
</file>

<file path=xl/calcChain.xml><?xml version="1.0" encoding="utf-8"?>
<calcChain xmlns="http://schemas.openxmlformats.org/spreadsheetml/2006/main">
  <c r="C78" i="23" l="1"/>
  <c r="M74" i="23" l="1"/>
  <c r="F8" i="24" l="1"/>
  <c r="F73" i="21" l="1"/>
  <c r="C78" i="17" l="1"/>
  <c r="F12" i="16" l="1"/>
  <c r="F13" i="16"/>
  <c r="F20" i="15" l="1"/>
  <c r="E77" i="10" l="1"/>
  <c r="E76" i="10"/>
  <c r="E77" i="6"/>
  <c r="E76" i="6"/>
  <c r="C78" i="6"/>
  <c r="E77" i="9"/>
  <c r="E76" i="9"/>
  <c r="C78" i="9"/>
  <c r="B74" i="23" l="1"/>
  <c r="B74" i="24"/>
  <c r="B74" i="21"/>
  <c r="C78" i="21" l="1"/>
  <c r="I74" i="16" l="1"/>
  <c r="J74" i="16"/>
  <c r="K74" i="16"/>
  <c r="L74" i="16"/>
  <c r="M74" i="16"/>
  <c r="N74" i="16"/>
  <c r="F16" i="16" l="1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C78" i="24" l="1"/>
  <c r="C78" i="16"/>
  <c r="C78" i="15"/>
  <c r="F6" i="15" l="1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5" i="15"/>
  <c r="F54" i="11" l="1"/>
  <c r="F52" i="9"/>
  <c r="C78" i="11" l="1"/>
  <c r="E77" i="23" l="1"/>
  <c r="E76" i="23"/>
  <c r="E77" i="24"/>
  <c r="E76" i="24"/>
  <c r="E77" i="21"/>
  <c r="E76" i="21"/>
  <c r="E77" i="17"/>
  <c r="E76" i="17"/>
  <c r="E77" i="16"/>
  <c r="E76" i="16"/>
  <c r="H77" i="15"/>
  <c r="F77" i="15"/>
  <c r="E77" i="15"/>
  <c r="H76" i="15"/>
  <c r="F76" i="15"/>
  <c r="E76" i="15"/>
  <c r="E76" i="11"/>
  <c r="E77" i="11"/>
  <c r="E77" i="13"/>
  <c r="E76" i="13"/>
  <c r="C77" i="15"/>
  <c r="C76" i="15"/>
  <c r="E77" i="12" l="1"/>
  <c r="E76" i="12"/>
  <c r="C78" i="12"/>
  <c r="C78" i="10" l="1"/>
  <c r="C74" i="10"/>
  <c r="D74" i="10"/>
  <c r="E74" i="10"/>
  <c r="F39" i="9" l="1"/>
  <c r="F5" i="6" l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15" i="16"/>
  <c r="C74" i="15"/>
  <c r="C75" i="15" s="1"/>
  <c r="D74" i="15"/>
  <c r="E74" i="15"/>
  <c r="G74" i="15"/>
  <c r="C84" i="15" s="1"/>
  <c r="H74" i="15"/>
  <c r="G84" i="15" s="1"/>
  <c r="I74" i="15"/>
  <c r="J74" i="15"/>
  <c r="K74" i="15"/>
  <c r="C80" i="15" s="1"/>
  <c r="L74" i="15"/>
  <c r="C81" i="15" s="1"/>
  <c r="M74" i="15"/>
  <c r="C82" i="15" s="1"/>
  <c r="N74" i="15"/>
  <c r="C83" i="15" s="1"/>
  <c r="H74" i="13"/>
  <c r="G84" i="13" s="1"/>
  <c r="F67" i="11"/>
  <c r="N74" i="6"/>
  <c r="C83" i="6" s="1"/>
  <c r="M74" i="6"/>
  <c r="C82" i="6" s="1"/>
  <c r="E74" i="9"/>
  <c r="E74" i="6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8" i="11"/>
  <c r="F69" i="11"/>
  <c r="F70" i="11"/>
  <c r="F71" i="11"/>
  <c r="F72" i="11"/>
  <c r="F73" i="11"/>
  <c r="F5" i="24"/>
  <c r="F6" i="24"/>
  <c r="F7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E74" i="24"/>
  <c r="D74" i="24"/>
  <c r="C74" i="24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E74" i="21"/>
  <c r="D74" i="21"/>
  <c r="C74" i="21"/>
  <c r="C75" i="21" s="1"/>
  <c r="G74" i="24"/>
  <c r="C84" i="24" s="1"/>
  <c r="H74" i="24"/>
  <c r="G84" i="24" s="1"/>
  <c r="I74" i="24"/>
  <c r="J74" i="24"/>
  <c r="K74" i="24"/>
  <c r="C80" i="24" s="1"/>
  <c r="L74" i="24"/>
  <c r="C81" i="24" s="1"/>
  <c r="M74" i="24"/>
  <c r="C82" i="24" s="1"/>
  <c r="N74" i="24"/>
  <c r="C83" i="24" s="1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E74" i="17"/>
  <c r="D74" i="17"/>
  <c r="C74" i="17"/>
  <c r="N74" i="21"/>
  <c r="C83" i="21" s="1"/>
  <c r="M74" i="21"/>
  <c r="C82" i="21" s="1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C74" i="23"/>
  <c r="C75" i="23" s="1"/>
  <c r="D74" i="23"/>
  <c r="E74" i="23"/>
  <c r="G74" i="23"/>
  <c r="C84" i="23" s="1"/>
  <c r="H74" i="23"/>
  <c r="G84" i="23" s="1"/>
  <c r="I74" i="23"/>
  <c r="J74" i="23"/>
  <c r="K74" i="23"/>
  <c r="C80" i="23" s="1"/>
  <c r="L74" i="23"/>
  <c r="C81" i="23" s="1"/>
  <c r="C82" i="23"/>
  <c r="N74" i="23"/>
  <c r="C83" i="23" s="1"/>
  <c r="C74" i="16"/>
  <c r="D74" i="16"/>
  <c r="E74" i="16"/>
  <c r="F5" i="16"/>
  <c r="F6" i="16"/>
  <c r="F7" i="16"/>
  <c r="F8" i="16"/>
  <c r="F9" i="16"/>
  <c r="F10" i="16"/>
  <c r="F11" i="16"/>
  <c r="F14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G74" i="21"/>
  <c r="C84" i="21" s="1"/>
  <c r="H74" i="21"/>
  <c r="G84" i="21" s="1"/>
  <c r="I74" i="21"/>
  <c r="J74" i="21"/>
  <c r="K74" i="21"/>
  <c r="C80" i="21" s="1"/>
  <c r="L74" i="21"/>
  <c r="C81" i="21" s="1"/>
  <c r="C83" i="16"/>
  <c r="C82" i="16"/>
  <c r="N74" i="13"/>
  <c r="C83" i="13" s="1"/>
  <c r="M74" i="13"/>
  <c r="C82" i="13" s="1"/>
  <c r="N74" i="12"/>
  <c r="C83" i="12" s="1"/>
  <c r="M74" i="12"/>
  <c r="C82" i="12" s="1"/>
  <c r="N74" i="11"/>
  <c r="C83" i="11" s="1"/>
  <c r="M74" i="11"/>
  <c r="C82" i="11" s="1"/>
  <c r="N74" i="10"/>
  <c r="C83" i="10" s="1"/>
  <c r="M74" i="10"/>
  <c r="C82" i="10" s="1"/>
  <c r="N74" i="9"/>
  <c r="C83" i="9" s="1"/>
  <c r="M74" i="9"/>
  <c r="C82" i="9" s="1"/>
  <c r="N74" i="17"/>
  <c r="C83" i="17" s="1"/>
  <c r="M74" i="17"/>
  <c r="C82" i="17" s="1"/>
  <c r="F62" i="13"/>
  <c r="F20" i="13"/>
  <c r="F8" i="12"/>
  <c r="F9" i="10"/>
  <c r="F64" i="9"/>
  <c r="F30" i="9"/>
  <c r="F20" i="9"/>
  <c r="H74" i="9"/>
  <c r="G84" i="9" s="1"/>
  <c r="H74" i="17"/>
  <c r="G84" i="17" s="1"/>
  <c r="G74" i="17"/>
  <c r="C84" i="17" s="1"/>
  <c r="L74" i="17"/>
  <c r="C81" i="17" s="1"/>
  <c r="K74" i="17"/>
  <c r="C80" i="17" s="1"/>
  <c r="H74" i="16"/>
  <c r="G84" i="16" s="1"/>
  <c r="G74" i="16"/>
  <c r="C84" i="16" s="1"/>
  <c r="C81" i="16"/>
  <c r="G74" i="13"/>
  <c r="C84" i="13" s="1"/>
  <c r="L74" i="13"/>
  <c r="C81" i="13" s="1"/>
  <c r="K74" i="13"/>
  <c r="C80" i="13" s="1"/>
  <c r="H74" i="12"/>
  <c r="G84" i="12" s="1"/>
  <c r="G74" i="12"/>
  <c r="C84" i="12" s="1"/>
  <c r="L74" i="12"/>
  <c r="C81" i="12" s="1"/>
  <c r="K74" i="12"/>
  <c r="C80" i="12" s="1"/>
  <c r="H74" i="11"/>
  <c r="G84" i="11" s="1"/>
  <c r="G74" i="11"/>
  <c r="C84" i="11" s="1"/>
  <c r="L74" i="11"/>
  <c r="C81" i="11" s="1"/>
  <c r="K74" i="11"/>
  <c r="C80" i="11" s="1"/>
  <c r="H74" i="10"/>
  <c r="G84" i="10" s="1"/>
  <c r="G74" i="10"/>
  <c r="C84" i="10" s="1"/>
  <c r="L74" i="10"/>
  <c r="C81" i="10" s="1"/>
  <c r="K74" i="10"/>
  <c r="C80" i="10" s="1"/>
  <c r="G74" i="9"/>
  <c r="C84" i="9" s="1"/>
  <c r="L74" i="9"/>
  <c r="C81" i="9" s="1"/>
  <c r="K74" i="9"/>
  <c r="C80" i="9" s="1"/>
  <c r="H74" i="6"/>
  <c r="G84" i="6" s="1"/>
  <c r="G74" i="6"/>
  <c r="C84" i="6" s="1"/>
  <c r="L74" i="6"/>
  <c r="C81" i="6" s="1"/>
  <c r="K74" i="6"/>
  <c r="C80" i="6" s="1"/>
  <c r="B74" i="17"/>
  <c r="I74" i="17"/>
  <c r="J74" i="17"/>
  <c r="F74" i="15"/>
  <c r="B74" i="16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3" i="13"/>
  <c r="F64" i="13"/>
  <c r="F65" i="13"/>
  <c r="F66" i="13"/>
  <c r="F67" i="13"/>
  <c r="F68" i="13"/>
  <c r="F69" i="13"/>
  <c r="F70" i="13"/>
  <c r="F71" i="13"/>
  <c r="F72" i="13"/>
  <c r="F73" i="13"/>
  <c r="E74" i="13"/>
  <c r="D74" i="13"/>
  <c r="C74" i="13"/>
  <c r="B74" i="15"/>
  <c r="F5" i="12"/>
  <c r="F6" i="12"/>
  <c r="F7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E74" i="12"/>
  <c r="D74" i="12"/>
  <c r="C74" i="12"/>
  <c r="C85" i="13" s="1"/>
  <c r="A85" i="13" s="1"/>
  <c r="B74" i="13"/>
  <c r="I74" i="13"/>
  <c r="J74" i="13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E74" i="11"/>
  <c r="G85" i="11" s="1"/>
  <c r="F85" i="11" s="1"/>
  <c r="D74" i="11"/>
  <c r="E85" i="11" s="1"/>
  <c r="D85" i="11" s="1"/>
  <c r="C74" i="11"/>
  <c r="C85" i="11" s="1"/>
  <c r="A85" i="11" s="1"/>
  <c r="B74" i="12"/>
  <c r="I74" i="12"/>
  <c r="J74" i="12"/>
  <c r="F5" i="10"/>
  <c r="F6" i="10"/>
  <c r="F7" i="10"/>
  <c r="F8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4" i="10"/>
  <c r="F45" i="10"/>
  <c r="F46" i="10"/>
  <c r="F47" i="10"/>
  <c r="F48" i="10"/>
  <c r="F49" i="10"/>
  <c r="F50" i="10"/>
  <c r="F51" i="10"/>
  <c r="F52" i="10"/>
  <c r="F43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B74" i="11"/>
  <c r="I74" i="11"/>
  <c r="J74" i="11"/>
  <c r="F5" i="9"/>
  <c r="F6" i="9"/>
  <c r="F46" i="9"/>
  <c r="F47" i="9"/>
  <c r="F7" i="9"/>
  <c r="F48" i="9"/>
  <c r="F8" i="9"/>
  <c r="F49" i="9"/>
  <c r="F50" i="9"/>
  <c r="F51" i="9"/>
  <c r="F53" i="9"/>
  <c r="F54" i="9"/>
  <c r="F55" i="9"/>
  <c r="F56" i="9"/>
  <c r="F57" i="9"/>
  <c r="F9" i="9"/>
  <c r="F10" i="9"/>
  <c r="F11" i="9"/>
  <c r="F12" i="9"/>
  <c r="F13" i="9"/>
  <c r="F14" i="9"/>
  <c r="F15" i="9"/>
  <c r="F16" i="9"/>
  <c r="F17" i="9"/>
  <c r="F18" i="9"/>
  <c r="F19" i="9"/>
  <c r="F21" i="9"/>
  <c r="F22" i="9"/>
  <c r="F23" i="9"/>
  <c r="F24" i="9"/>
  <c r="F25" i="9"/>
  <c r="F26" i="9"/>
  <c r="F27" i="9"/>
  <c r="F28" i="9"/>
  <c r="F29" i="9"/>
  <c r="F59" i="9"/>
  <c r="F60" i="9"/>
  <c r="F31" i="9"/>
  <c r="F32" i="9"/>
  <c r="F33" i="9"/>
  <c r="F34" i="9"/>
  <c r="F35" i="9"/>
  <c r="F36" i="9"/>
  <c r="F37" i="9"/>
  <c r="F38" i="9"/>
  <c r="F40" i="9"/>
  <c r="F41" i="9"/>
  <c r="F61" i="9"/>
  <c r="F42" i="9"/>
  <c r="F43" i="9"/>
  <c r="F44" i="9"/>
  <c r="F62" i="9"/>
  <c r="F63" i="9"/>
  <c r="F65" i="9"/>
  <c r="F66" i="9"/>
  <c r="F67" i="9"/>
  <c r="F68" i="9"/>
  <c r="F69" i="9"/>
  <c r="F70" i="9"/>
  <c r="F71" i="9"/>
  <c r="F72" i="9"/>
  <c r="F73" i="9"/>
  <c r="F58" i="9"/>
  <c r="F45" i="9"/>
  <c r="D74" i="9"/>
  <c r="E85" i="10" s="1"/>
  <c r="D85" i="10" s="1"/>
  <c r="C74" i="9"/>
  <c r="C85" i="10" s="1"/>
  <c r="A85" i="10" s="1"/>
  <c r="B74" i="10"/>
  <c r="I74" i="10"/>
  <c r="J74" i="10"/>
  <c r="C74" i="6"/>
  <c r="C75" i="6" s="1"/>
  <c r="D74" i="6"/>
  <c r="B74" i="9"/>
  <c r="I74" i="9"/>
  <c r="J74" i="9"/>
  <c r="I74" i="6"/>
  <c r="J74" i="6"/>
  <c r="B74" i="6"/>
  <c r="C75" i="10"/>
  <c r="F74" i="23" l="1"/>
  <c r="G75" i="23" s="1"/>
  <c r="H77" i="23"/>
  <c r="F76" i="23"/>
  <c r="F77" i="23"/>
  <c r="H76" i="23"/>
  <c r="G85" i="24"/>
  <c r="F85" i="24" s="1"/>
  <c r="G85" i="13"/>
  <c r="F85" i="13" s="1"/>
  <c r="C75" i="12"/>
  <c r="H77" i="10"/>
  <c r="F76" i="10"/>
  <c r="F77" i="10"/>
  <c r="H76" i="10"/>
  <c r="H76" i="9"/>
  <c r="H77" i="9"/>
  <c r="F77" i="9"/>
  <c r="F76" i="9"/>
  <c r="H76" i="6"/>
  <c r="H77" i="6"/>
  <c r="F76" i="6"/>
  <c r="F77" i="6"/>
  <c r="E85" i="17"/>
  <c r="D85" i="17" s="1"/>
  <c r="G85" i="17"/>
  <c r="F85" i="17" s="1"/>
  <c r="G85" i="9"/>
  <c r="F85" i="9" s="1"/>
  <c r="F74" i="6"/>
  <c r="G75" i="6" s="1"/>
  <c r="E85" i="23"/>
  <c r="D85" i="23" s="1"/>
  <c r="F74" i="24"/>
  <c r="G85" i="23"/>
  <c r="F85" i="23" s="1"/>
  <c r="H77" i="24"/>
  <c r="H76" i="24"/>
  <c r="F76" i="24"/>
  <c r="F77" i="24"/>
  <c r="C85" i="24"/>
  <c r="A85" i="24" s="1"/>
  <c r="F74" i="21"/>
  <c r="F77" i="21"/>
  <c r="H76" i="21"/>
  <c r="H77" i="21"/>
  <c r="F76" i="21"/>
  <c r="E85" i="21"/>
  <c r="D85" i="21" s="1"/>
  <c r="E85" i="24"/>
  <c r="D85" i="24" s="1"/>
  <c r="C85" i="21"/>
  <c r="A85" i="21" s="1"/>
  <c r="F74" i="17"/>
  <c r="C85" i="17"/>
  <c r="A85" i="17" s="1"/>
  <c r="G85" i="21"/>
  <c r="F85" i="21" s="1"/>
  <c r="H76" i="17"/>
  <c r="H77" i="17"/>
  <c r="F76" i="17"/>
  <c r="F77" i="17"/>
  <c r="C75" i="17"/>
  <c r="G85" i="16"/>
  <c r="F85" i="16" s="1"/>
  <c r="E85" i="16"/>
  <c r="D85" i="16" s="1"/>
  <c r="G85" i="15"/>
  <c r="F85" i="15" s="1"/>
  <c r="E85" i="15"/>
  <c r="D85" i="15" s="1"/>
  <c r="C85" i="15"/>
  <c r="A85" i="15" s="1"/>
  <c r="C75" i="13"/>
  <c r="E85" i="13"/>
  <c r="D85" i="13" s="1"/>
  <c r="H77" i="16"/>
  <c r="F76" i="16"/>
  <c r="F77" i="16"/>
  <c r="H76" i="16"/>
  <c r="F74" i="16"/>
  <c r="C85" i="16"/>
  <c r="A85" i="16" s="1"/>
  <c r="F74" i="13"/>
  <c r="G75" i="13" s="1"/>
  <c r="H76" i="13"/>
  <c r="H77" i="13"/>
  <c r="F76" i="13"/>
  <c r="F77" i="13"/>
  <c r="F74" i="12"/>
  <c r="G75" i="12" s="1"/>
  <c r="H76" i="12"/>
  <c r="H77" i="12"/>
  <c r="F77" i="12"/>
  <c r="F76" i="12"/>
  <c r="G85" i="12"/>
  <c r="F85" i="12" s="1"/>
  <c r="C75" i="11"/>
  <c r="C85" i="12"/>
  <c r="A85" i="12" s="1"/>
  <c r="H76" i="11"/>
  <c r="F77" i="11"/>
  <c r="F76" i="11"/>
  <c r="H77" i="11"/>
  <c r="E85" i="12"/>
  <c r="D85" i="12" s="1"/>
  <c r="F74" i="11"/>
  <c r="F74" i="10"/>
  <c r="E85" i="9"/>
  <c r="D85" i="9" s="1"/>
  <c r="C75" i="9"/>
  <c r="G85" i="10"/>
  <c r="F85" i="10" s="1"/>
  <c r="C85" i="9"/>
  <c r="A85" i="9" s="1"/>
  <c r="G75" i="15"/>
  <c r="C75" i="16"/>
  <c r="C85" i="23"/>
  <c r="A85" i="23" s="1"/>
  <c r="C75" i="24"/>
  <c r="F74" i="9"/>
  <c r="C77" i="23"/>
  <c r="C76" i="6"/>
  <c r="C77" i="6"/>
  <c r="C77" i="13"/>
  <c r="C76" i="10"/>
  <c r="C76" i="24"/>
  <c r="C77" i="10"/>
  <c r="C76" i="12"/>
  <c r="C76" i="11"/>
  <c r="C77" i="12"/>
  <c r="C77" i="24"/>
  <c r="C76" i="9"/>
  <c r="C76" i="13"/>
  <c r="C76" i="17"/>
  <c r="C77" i="16"/>
  <c r="C77" i="21"/>
  <c r="C76" i="23"/>
  <c r="C76" i="21"/>
  <c r="C77" i="9"/>
  <c r="C76" i="16"/>
  <c r="C77" i="11"/>
  <c r="C77" i="17"/>
  <c r="K85" i="23" l="1"/>
  <c r="I85" i="23" s="1"/>
  <c r="K85" i="21"/>
  <c r="I85" i="21" s="1"/>
  <c r="G75" i="17"/>
  <c r="K85" i="9"/>
  <c r="I85" i="9" s="1"/>
  <c r="G75" i="24"/>
  <c r="K85" i="24"/>
  <c r="I85" i="24" s="1"/>
  <c r="G75" i="21"/>
  <c r="K85" i="17"/>
  <c r="I85" i="17" s="1"/>
  <c r="K85" i="15"/>
  <c r="I85" i="15" s="1"/>
  <c r="K85" i="16"/>
  <c r="I85" i="16" s="1"/>
  <c r="G75" i="16"/>
  <c r="K85" i="13"/>
  <c r="I85" i="13" s="1"/>
  <c r="K85" i="12"/>
  <c r="I85" i="12" s="1"/>
  <c r="G75" i="11"/>
  <c r="K85" i="11"/>
  <c r="I85" i="11" s="1"/>
  <c r="G75" i="10"/>
  <c r="K85" i="10"/>
  <c r="I85" i="10" s="1"/>
  <c r="G75" i="9"/>
  <c r="C80" i="16"/>
</calcChain>
</file>

<file path=xl/sharedStrings.xml><?xml version="1.0" encoding="utf-8"?>
<sst xmlns="http://schemas.openxmlformats.org/spreadsheetml/2006/main" count="1408" uniqueCount="264">
  <si>
    <t>戶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</si>
  <si>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</si>
  <si>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</si>
  <si>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</si>
  <si>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</si>
  <si>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遷出數</t>
    <phoneticPr fontId="1" type="noConversion"/>
  </si>
  <si>
    <t>遷入數</t>
    <phoneticPr fontId="1" type="noConversion"/>
  </si>
  <si>
    <t>住變入</t>
    <phoneticPr fontId="1" type="noConversion"/>
  </si>
  <si>
    <t>住變出</t>
    <phoneticPr fontId="1" type="noConversion"/>
  </si>
  <si>
    <t>總   計</t>
    <phoneticPr fontId="1" type="noConversion"/>
  </si>
  <si>
    <t>全區總戶數：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</si>
  <si>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</si>
  <si>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</si>
  <si>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</si>
  <si>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</si>
  <si>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</si>
  <si>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結婚對數：</t>
  </si>
  <si>
    <t>離婚對數：</t>
  </si>
  <si>
    <t>本月遷入本區人數：</t>
  </si>
  <si>
    <t>死亡人數：</t>
    <phoneticPr fontId="1" type="noConversion"/>
  </si>
  <si>
    <t>遷出本區人數：</t>
    <phoneticPr fontId="1" type="noConversion"/>
  </si>
  <si>
    <t>共69里</t>
    <phoneticPr fontId="1" type="noConversion"/>
  </si>
  <si>
    <t>出生人數：</t>
  </si>
  <si>
    <t>人</t>
    <phoneticPr fontId="1" type="noConversion"/>
  </si>
  <si>
    <t>里別</t>
    <phoneticPr fontId="1" type="noConversion"/>
  </si>
  <si>
    <t>鄰數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</si>
  <si>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</si>
  <si>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</si>
  <si>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</si>
  <si>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8" type="noConversion"/>
  </si>
  <si>
    <t>里別</t>
    <phoneticPr fontId="1" type="noConversion"/>
  </si>
  <si>
    <t>鄰數</t>
    <phoneticPr fontId="1" type="noConversion"/>
  </si>
  <si>
    <t>戶數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</si>
  <si>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</si>
  <si>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</si>
  <si>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</si>
  <si>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</si>
  <si>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</si>
  <si>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</si>
  <si>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</si>
  <si>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</si>
  <si>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</si>
  <si>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</si>
  <si>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總   計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</si>
  <si>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</si>
  <si>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</si>
  <si>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</si>
  <si>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</si>
  <si>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共69里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</si>
  <si>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</si>
  <si>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</si>
  <si>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</si>
  <si>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死亡人數：</t>
    <phoneticPr fontId="1" type="noConversion"/>
  </si>
  <si>
    <t>對</t>
    <phoneticPr fontId="8" type="noConversion"/>
  </si>
  <si>
    <t>遷出本區人數：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</si>
  <si>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</si>
  <si>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</si>
  <si>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</si>
  <si>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8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</si>
  <si>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</si>
  <si>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</si>
  <si>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</si>
  <si>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</si>
  <si>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</si>
  <si>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</si>
  <si>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</si>
  <si>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</si>
  <si>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</si>
  <si>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總   計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</si>
  <si>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</si>
  <si>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</si>
  <si>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</si>
  <si>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</si>
  <si>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共69里</t>
    <phoneticPr fontId="1" type="noConversion"/>
  </si>
  <si>
    <t>死亡人數：</t>
    <phoneticPr fontId="1" type="noConversion"/>
  </si>
  <si>
    <t>對</t>
    <phoneticPr fontId="8" type="noConversion"/>
  </si>
  <si>
    <t>遷出本區人數：</t>
    <phoneticPr fontId="1" type="noConversion"/>
  </si>
  <si>
    <t>高 雄 市 苓 雅 區 各 里 人 口 異 動 概 況</t>
    <phoneticPr fontId="1" type="noConversion"/>
  </si>
  <si>
    <t>（配偶國籍：大陸港澳地區6人；外國籍1人）</t>
    <phoneticPr fontId="1" type="noConversion"/>
  </si>
  <si>
    <t>結婚對數</t>
    <phoneticPr fontId="1" type="noConversion"/>
  </si>
  <si>
    <t>離婚對數</t>
    <phoneticPr fontId="1" type="noConversion"/>
  </si>
  <si>
    <t>高 雄 市 苓 雅 區 各 里 人 口 異 動 概 況</t>
    <phoneticPr fontId="1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</si>
  <si>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</si>
  <si>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</si>
  <si>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</si>
  <si>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</si>
  <si>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</si>
  <si>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</si>
  <si>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</si>
  <si>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結婚對數</t>
    <phoneticPr fontId="1" type="noConversion"/>
  </si>
  <si>
    <t>離婚對數</t>
    <phoneticPr fontId="1" type="noConversion"/>
  </si>
  <si>
    <t>男</t>
    <phoneticPr fontId="1" type="noConversion"/>
  </si>
  <si>
    <t>女</t>
    <phoneticPr fontId="1" type="noConversion"/>
  </si>
  <si>
    <t>總   計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</si>
  <si>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</si>
  <si>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</si>
  <si>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</si>
  <si>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</si>
  <si>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共69里</t>
    <phoneticPr fontId="1" type="noConversion"/>
  </si>
  <si>
    <t>死亡人數：</t>
    <phoneticPr fontId="1" type="noConversion"/>
  </si>
  <si>
    <t>對</t>
    <phoneticPr fontId="8" type="noConversion"/>
  </si>
  <si>
    <t>遷出本區人數：</t>
    <phoneticPr fontId="1" type="noConversion"/>
  </si>
  <si>
    <t>男減少</t>
    <phoneticPr fontId="1" type="noConversion"/>
  </si>
  <si>
    <t>女減少</t>
    <phoneticPr fontId="1" type="noConversion"/>
  </si>
  <si>
    <t>總人口數減少</t>
    <phoneticPr fontId="1" type="noConversion"/>
  </si>
  <si>
    <t>博仁</t>
  </si>
  <si>
    <t>苓洲</t>
  </si>
  <si>
    <t>苓昇</t>
  </si>
  <si>
    <t>苓中</t>
  </si>
  <si>
    <t>苓雅</t>
  </si>
  <si>
    <t>苓東</t>
  </si>
  <si>
    <t>城北</t>
  </si>
  <si>
    <t>城西</t>
  </si>
  <si>
    <t>城東</t>
  </si>
  <si>
    <t>意誠</t>
  </si>
  <si>
    <t>鼓中</t>
  </si>
  <si>
    <t>田西</t>
  </si>
  <si>
    <t>人和</t>
  </si>
  <si>
    <t>仁政</t>
  </si>
  <si>
    <t>廣澤</t>
  </si>
  <si>
    <t>美田</t>
  </si>
  <si>
    <t>華堂</t>
  </si>
  <si>
    <t>日中</t>
  </si>
  <si>
    <t>普照</t>
  </si>
  <si>
    <t>和煦</t>
  </si>
  <si>
    <t>晴朗</t>
  </si>
  <si>
    <t>普天</t>
  </si>
  <si>
    <t>林富</t>
  </si>
  <si>
    <t>林圍</t>
  </si>
  <si>
    <t>林安</t>
  </si>
  <si>
    <t>光華</t>
  </si>
  <si>
    <t>林興</t>
  </si>
  <si>
    <t>林華</t>
  </si>
  <si>
    <t>林西</t>
  </si>
  <si>
    <t>林中</t>
  </si>
  <si>
    <t>林泉</t>
  </si>
  <si>
    <t>林南</t>
  </si>
  <si>
    <t>中正</t>
  </si>
  <si>
    <t>尚義</t>
  </si>
  <si>
    <t>同慶</t>
  </si>
  <si>
    <t>凱旋</t>
  </si>
  <si>
    <t>安祥</t>
  </si>
  <si>
    <t>奏捷</t>
  </si>
  <si>
    <t>福壽</t>
  </si>
  <si>
    <t>福南</t>
  </si>
  <si>
    <t>五權</t>
  </si>
  <si>
    <t>民主</t>
  </si>
  <si>
    <t>林德</t>
  </si>
  <si>
    <t>林貴</t>
  </si>
  <si>
    <t>林榮</t>
  </si>
  <si>
    <t>英明</t>
  </si>
  <si>
    <t>林靖</t>
  </si>
  <si>
    <t>朝陽</t>
  </si>
  <si>
    <t>福隆</t>
  </si>
  <si>
    <t>福祥</t>
  </si>
  <si>
    <t>福海</t>
  </si>
  <si>
    <t>福康</t>
  </si>
  <si>
    <t>福人</t>
  </si>
  <si>
    <t>福地</t>
  </si>
  <si>
    <t>福居</t>
  </si>
  <si>
    <t>福東</t>
  </si>
  <si>
    <t>福西</t>
  </si>
  <si>
    <t>永康</t>
  </si>
  <si>
    <t>正文</t>
  </si>
  <si>
    <t>正言</t>
  </si>
  <si>
    <t>正大</t>
  </si>
  <si>
    <t>五福</t>
  </si>
  <si>
    <t>正心</t>
  </si>
  <si>
    <t>正道</t>
  </si>
  <si>
    <t>正義</t>
  </si>
  <si>
    <t>正仁</t>
  </si>
  <si>
    <t>文昌</t>
  </si>
  <si>
    <t>建軍</t>
  </si>
  <si>
    <t>衛武</t>
  </si>
  <si>
    <t>高 雄 市 苓 雅 區 各 里 人 口 異 動 概 況</t>
    <phoneticPr fontId="1" type="noConversion"/>
  </si>
  <si>
    <t>里別</t>
    <phoneticPr fontId="1" type="noConversion"/>
  </si>
  <si>
    <t>鄰數</t>
    <phoneticPr fontId="1" type="noConversion"/>
  </si>
  <si>
    <t>戶數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</si>
  <si>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</si>
  <si>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</si>
  <si>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</si>
  <si>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</si>
  <si>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</si>
  <si>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</si>
  <si>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</si>
  <si>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結婚對數</t>
    <phoneticPr fontId="1" type="noConversion"/>
  </si>
  <si>
    <t>離婚對數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</si>
  <si>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</si>
  <si>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</si>
  <si>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</si>
  <si>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總   計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</si>
  <si>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</si>
  <si>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</si>
  <si>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</si>
  <si>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</si>
  <si>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共69里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</si>
  <si>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</si>
  <si>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</si>
  <si>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</si>
  <si>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死亡人數：</t>
    <phoneticPr fontId="1" type="noConversion"/>
  </si>
  <si>
    <t>對</t>
    <phoneticPr fontId="8" type="noConversion"/>
  </si>
  <si>
    <t>遷出本區人數：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</si>
  <si>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</si>
  <si>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</si>
  <si>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</si>
  <si>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</si>
  <si>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</si>
  <si>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</si>
  <si>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 xml:space="preserve">  </t>
    </r>
    <r>
      <rPr>
        <sz val="14"/>
        <color indexed="8"/>
        <rFont val="標楷體"/>
        <family val="4"/>
        <charset val="136"/>
      </rPr>
      <t>人　　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  <charset val="136"/>
      </rPr>
      <t>　口　　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  <charset val="136"/>
      </rPr>
      <t>　數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</si>
  <si>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</si>
  <si>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 xml:space="preserve">  </t>
    </r>
    <r>
      <rPr>
        <sz val="14"/>
        <color indexed="8"/>
        <rFont val="標楷體"/>
        <family val="4"/>
        <charset val="136"/>
      </rPr>
      <t>人　　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  <charset val="136"/>
      </rPr>
      <t>　口　　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  <charset val="136"/>
      </rPr>
      <t>　數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</si>
  <si>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</si>
  <si>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 xml:space="preserve">  </t>
    </r>
    <r>
      <rPr>
        <sz val="14"/>
        <color indexed="8"/>
        <rFont val="標楷體"/>
        <family val="4"/>
        <charset val="136"/>
      </rPr>
      <t>人　　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  <charset val="136"/>
      </rPr>
      <t>　口　　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  <charset val="136"/>
      </rPr>
      <t>　數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</si>
  <si>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</si>
  <si>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</si>
  <si>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</si>
  <si>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本區最大里 ：</t>
    <phoneticPr fontId="1" type="noConversion"/>
  </si>
  <si>
    <t>本區最小里 ：</t>
    <phoneticPr fontId="1" type="noConversion"/>
  </si>
  <si>
    <t>里</t>
    <phoneticPr fontId="1" type="noConversion"/>
  </si>
  <si>
    <t>（配偶國籍：大陸港澳地區10人；外國籍3人）</t>
    <phoneticPr fontId="1" type="noConversion"/>
  </si>
  <si>
    <t>（配偶國籍：大陸港澳地區4人；外國籍3人）</t>
    <phoneticPr fontId="1" type="noConversion"/>
  </si>
  <si>
    <r>
      <t>民國</t>
    </r>
    <r>
      <rPr>
        <sz val="14"/>
        <rFont val="Times New Roman"/>
        <family val="1"/>
      </rPr>
      <t>105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</si>
  <si>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105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</si>
  <si>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105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</si>
  <si>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105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</si>
  <si>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105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</si>
  <si>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105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</si>
  <si>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105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</si>
  <si>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105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</si>
  <si>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105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</si>
  <si>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105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</si>
  <si>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105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</si>
  <si>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105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  <charset val="136"/>
      </rPr>
      <t>月份</t>
    </r>
    <phoneticPr fontId="1" type="noConversion"/>
  </si>
  <si>
    <r>
      <t>（生母國籍：大陸港澳地區5人；外國籍2人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大陸港澳地區1人；外國籍1人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</si>
  <si>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（配偶國籍：大陸港澳地區0人；外國籍2人）</t>
    <phoneticPr fontId="1" type="noConversion"/>
  </si>
  <si>
    <t xml:space="preserve"> 本月戶數減少</t>
    <phoneticPr fontId="1" type="noConversion"/>
  </si>
  <si>
    <r>
      <t>（生母國籍：大陸港澳地區4人；外國籍1人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大陸港澳地區1人；外國籍0人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</si>
  <si>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（配偶國籍：大陸港澳地區10人；外國籍4人）</t>
    <phoneticPr fontId="1" type="noConversion"/>
  </si>
  <si>
    <t>（配偶國籍：大陸港澳地區4人；外國籍2人）</t>
    <phoneticPr fontId="1" type="noConversion"/>
  </si>
  <si>
    <r>
      <t>（生母國籍：大陸港澳地區6人；外國籍2人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</si>
  <si>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（配偶國籍：大陸港澳地區6人；外國籍8人）</t>
    <phoneticPr fontId="1" type="noConversion"/>
  </si>
  <si>
    <t>（配偶國籍：大陸港澳地區5人；外國籍3人）</t>
    <phoneticPr fontId="1" type="noConversion"/>
  </si>
  <si>
    <r>
      <t>（生母國籍：大陸港澳地區3人；外國籍5人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大陸港澳地區0人；外國籍3人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</si>
  <si>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（配偶國籍：大陸港澳地區6人；外國籍6人）</t>
    <phoneticPr fontId="1" type="noConversion"/>
  </si>
  <si>
    <t>（配偶國籍：大陸港澳地區1人；外國籍3人）</t>
    <phoneticPr fontId="1" type="noConversion"/>
  </si>
  <si>
    <r>
      <t>（生母國籍：大陸港澳地區5人；外國籍1人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大陸港澳地區1人；外國籍0人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</si>
  <si>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（配偶國籍：大陸港澳地區6人；外國籍10人）</t>
    <phoneticPr fontId="1" type="noConversion"/>
  </si>
  <si>
    <r>
      <t>（生母國籍：大陸港澳地區2人；外國籍1人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大陸港澳地區0人；外國籍1人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</si>
  <si>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（配偶國籍：大陸港澳地區3人；外國籍6人）</t>
    <phoneticPr fontId="1" type="noConversion"/>
  </si>
  <si>
    <r>
      <t>（生母國籍：大陸港澳地區5人；外國籍1人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大陸港澳地區1人；外國籍2人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</si>
  <si>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（配偶國籍：大陸港澳地區4人；外國籍10人）</t>
    <phoneticPr fontId="1" type="noConversion"/>
  </si>
  <si>
    <t>（配偶國籍：大陸港澳地區2人；外國籍3人）</t>
    <phoneticPr fontId="1" type="noConversion"/>
  </si>
  <si>
    <r>
      <t>（生母國籍：大陸港澳地區2人；外國籍0人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</si>
  <si>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（配偶國籍：大陸港澳地區8人；外國籍8人）</t>
    <phoneticPr fontId="1" type="noConversion"/>
  </si>
  <si>
    <r>
      <t>（生母國籍：大陸港澳地區4人；外國籍5人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大陸港澳地區0人；外國籍2人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</si>
  <si>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（配偶國籍：大陸港澳地區7人；外國籍10人）</t>
    <phoneticPr fontId="1" type="noConversion"/>
  </si>
  <si>
    <r>
      <t>（生母國籍：大陸港澳地區1人；外國籍3人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</si>
  <si>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（配偶國籍：大陸港澳地區9人；外國籍3人）</t>
    <phoneticPr fontId="1" type="noConversion"/>
  </si>
  <si>
    <r>
      <t>（生母國籍：大陸港澳地區1人；外國籍5人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大陸港澳地區0人；外國籍1人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</si>
  <si>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（配偶國籍：大陸港澳地區4人；外國籍12人）</t>
    <phoneticPr fontId="1" type="noConversion"/>
  </si>
  <si>
    <t>（配偶國籍：大陸港澳地區4人；外國籍5人）</t>
    <phoneticPr fontId="1" type="noConversion"/>
  </si>
  <si>
    <r>
      <t>（生母國籍：大陸港澳地區3人；外國籍2人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大陸港澳地區2人；外國籍0人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</si>
  <si>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（配偶國籍：大陸港澳地區7人；外國籍8人）</t>
    <phoneticPr fontId="1" type="noConversion"/>
  </si>
  <si>
    <t>（配偶國籍：大陸港澳地區0人；外國籍1人）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</si>
</sst>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&quot;人&quot;"/>
    <numFmt numFmtId="177" formatCode="0&quot;戶&quot;"/>
    <numFmt numFmtId="178" formatCode="0;0&quot;人&quot;"/>
    <numFmt numFmtId="179" formatCode="0&quot;戶&quot;;0&quot;戶&quot;"/>
    <numFmt numFmtId="180" formatCode="0&quot;人&quot;;0&quot;人&quot;"/>
    <numFmt numFmtId="181" formatCode="#,##0;&quot;–&quot;#,##0;&quot;—&quot;"/>
  </numFmts>
  <fonts count="26" x14ac:knownFonts="1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53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b/>
      <sz val="14"/>
      <color indexed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22"/>
      <name val="標楷體"/>
      <family val="4"/>
      <charset val="136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sz val="14"/>
      <color indexed="8"/>
      <name val="Times New Roman"/>
      <family val="1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22"/>
      <color theme="1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Border="1"/>
    <xf numFmtId="180" fontId="0" fillId="0" borderId="0" xfId="0" applyNumberFormat="1"/>
    <xf numFmtId="0" fontId="0" fillId="0" borderId="0" xfId="0" applyAlignment="1">
      <alignment wrapText="1"/>
    </xf>
    <xf numFmtId="180" fontId="0" fillId="0" borderId="0" xfId="0" applyNumberFormat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Continuous" vertical="distributed"/>
    </xf>
    <xf numFmtId="0" fontId="6" fillId="0" borderId="5" xfId="0" applyFont="1" applyFill="1" applyBorder="1" applyAlignment="1">
      <alignment wrapTex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0" fillId="0" borderId="0" xfId="0" applyFill="1"/>
    <xf numFmtId="0" fontId="2" fillId="0" borderId="6" xfId="0" applyFont="1" applyFill="1" applyBorder="1" applyAlignment="1">
      <alignment horizontal="centerContinuous" vertical="distributed"/>
    </xf>
    <xf numFmtId="0" fontId="2" fillId="0" borderId="7" xfId="0" applyFont="1" applyFill="1" applyBorder="1"/>
    <xf numFmtId="0" fontId="2" fillId="0" borderId="7" xfId="0" applyFont="1" applyFill="1" applyBorder="1" applyAlignment="1">
      <alignment wrapText="1"/>
    </xf>
    <xf numFmtId="0" fontId="2" fillId="0" borderId="2" xfId="0" applyFont="1" applyFill="1" applyBorder="1"/>
    <xf numFmtId="0" fontId="2" fillId="0" borderId="8" xfId="0" applyFont="1" applyFill="1" applyBorder="1"/>
    <xf numFmtId="0" fontId="4" fillId="0" borderId="8" xfId="0" applyFont="1" applyFill="1" applyBorder="1"/>
    <xf numFmtId="0" fontId="4" fillId="0" borderId="8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7" fillId="0" borderId="0" xfId="0" applyFont="1" applyBorder="1"/>
    <xf numFmtId="181" fontId="2" fillId="0" borderId="1" xfId="0" applyNumberFormat="1" applyFont="1" applyFill="1" applyBorder="1" applyAlignment="1">
      <alignment horizontal="right"/>
    </xf>
    <xf numFmtId="181" fontId="2" fillId="0" borderId="1" xfId="0" applyNumberFormat="1" applyFont="1" applyFill="1" applyBorder="1"/>
    <xf numFmtId="181" fontId="2" fillId="0" borderId="1" xfId="0" applyNumberFormat="1" applyFont="1" applyFill="1" applyBorder="1" applyAlignment="1">
      <alignment wrapText="1"/>
    </xf>
    <xf numFmtId="181" fontId="2" fillId="0" borderId="4" xfId="0" applyNumberFormat="1" applyFont="1" applyFill="1" applyBorder="1" applyAlignment="1">
      <alignment wrapText="1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Border="1"/>
    <xf numFmtId="0" fontId="20" fillId="0" borderId="27" xfId="0" applyFont="1" applyFill="1" applyBorder="1" applyAlignment="1">
      <alignment horizontal="center"/>
    </xf>
    <xf numFmtId="0" fontId="20" fillId="0" borderId="27" xfId="0" applyFont="1" applyFill="1" applyBorder="1"/>
    <xf numFmtId="0" fontId="20" fillId="0" borderId="27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horizontal="centerContinuous" vertical="distributed"/>
    </xf>
    <xf numFmtId="0" fontId="20" fillId="0" borderId="29" xfId="0" applyFont="1" applyFill="1" applyBorder="1" applyAlignment="1">
      <alignment wrapText="1"/>
    </xf>
    <xf numFmtId="0" fontId="20" fillId="0" borderId="2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/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centerContinuous" vertical="distributed"/>
    </xf>
    <xf numFmtId="0" fontId="2" fillId="0" borderId="29" xfId="0" applyFont="1" applyFill="1" applyBorder="1" applyAlignment="1">
      <alignment wrapText="1"/>
    </xf>
    <xf numFmtId="0" fontId="2" fillId="0" borderId="28" xfId="0" applyFont="1" applyFill="1" applyBorder="1" applyAlignment="1">
      <alignment horizontal="center"/>
    </xf>
    <xf numFmtId="181" fontId="2" fillId="0" borderId="27" xfId="0" applyNumberFormat="1" applyFont="1" applyFill="1" applyBorder="1" applyAlignment="1">
      <alignment horizontal="right"/>
    </xf>
    <xf numFmtId="181" fontId="2" fillId="0" borderId="27" xfId="0" applyNumberFormat="1" applyFont="1" applyFill="1" applyBorder="1"/>
    <xf numFmtId="181" fontId="2" fillId="0" borderId="27" xfId="0" applyNumberFormat="1" applyFont="1" applyFill="1" applyBorder="1" applyAlignment="1">
      <alignment wrapText="1"/>
    </xf>
    <xf numFmtId="181" fontId="2" fillId="0" borderId="29" xfId="0" applyNumberFormat="1" applyFont="1" applyFill="1" applyBorder="1" applyAlignment="1">
      <alignment wrapText="1"/>
    </xf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 applyAlignment="1">
      <alignment horizontal="center"/>
    </xf>
    <xf numFmtId="181" fontId="2" fillId="0" borderId="7" xfId="0" applyNumberFormat="1" applyFont="1" applyFill="1" applyBorder="1" applyAlignment="1">
      <alignment horizontal="right"/>
    </xf>
    <xf numFmtId="181" fontId="2" fillId="0" borderId="7" xfId="0" applyNumberFormat="1" applyFont="1" applyFill="1" applyBorder="1"/>
    <xf numFmtId="181" fontId="2" fillId="0" borderId="13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179" fontId="2" fillId="0" borderId="17" xfId="0" applyNumberFormat="1" applyFont="1" applyFill="1" applyBorder="1" applyAlignment="1">
      <alignment horizontal="left" vertical="center"/>
    </xf>
    <xf numFmtId="180" fontId="2" fillId="0" borderId="17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left" vertical="center"/>
    </xf>
    <xf numFmtId="180" fontId="2" fillId="0" borderId="17" xfId="0" applyNumberFormat="1" applyFont="1" applyFill="1" applyBorder="1" applyAlignment="1">
      <alignment horizontal="left" vertical="center" wrapText="1"/>
    </xf>
    <xf numFmtId="176" fontId="2" fillId="0" borderId="18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horizontal="right" vertical="center"/>
    </xf>
    <xf numFmtId="179" fontId="14" fillId="0" borderId="17" xfId="0" applyNumberFormat="1" applyFont="1" applyFill="1" applyBorder="1" applyAlignment="1">
      <alignment horizontal="left" vertical="center"/>
    </xf>
    <xf numFmtId="178" fontId="14" fillId="0" borderId="17" xfId="0" applyNumberFormat="1" applyFont="1" applyFill="1" applyBorder="1" applyAlignment="1">
      <alignment horizontal="left" vertical="center"/>
    </xf>
    <xf numFmtId="0" fontId="14" fillId="0" borderId="17" xfId="0" applyNumberFormat="1" applyFont="1" applyFill="1" applyBorder="1" applyAlignment="1">
      <alignment horizontal="right" vertical="center"/>
    </xf>
    <xf numFmtId="176" fontId="14" fillId="0" borderId="17" xfId="0" applyNumberFormat="1" applyFont="1" applyFill="1" applyBorder="1" applyAlignment="1">
      <alignment horizontal="left" vertical="center"/>
    </xf>
    <xf numFmtId="180" fontId="14" fillId="0" borderId="17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20" fillId="0" borderId="38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vertical="center" wrapText="1"/>
    </xf>
    <xf numFmtId="0" fontId="20" fillId="0" borderId="34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 wrapText="1"/>
    </xf>
    <xf numFmtId="0" fontId="23" fillId="0" borderId="40" xfId="0" applyFont="1" applyFill="1" applyBorder="1" applyAlignment="1">
      <alignment vertical="center" wrapText="1"/>
    </xf>
    <xf numFmtId="0" fontId="20" fillId="0" borderId="36" xfId="0" applyFont="1" applyFill="1" applyBorder="1" applyAlignment="1">
      <alignment vertical="center"/>
    </xf>
    <xf numFmtId="0" fontId="24" fillId="0" borderId="36" xfId="0" applyFont="1" applyFill="1" applyBorder="1" applyAlignment="1">
      <alignment vertical="center"/>
    </xf>
    <xf numFmtId="0" fontId="24" fillId="0" borderId="36" xfId="0" applyFont="1" applyFill="1" applyBorder="1" applyAlignment="1">
      <alignment vertical="center" wrapText="1"/>
    </xf>
    <xf numFmtId="0" fontId="24" fillId="0" borderId="41" xfId="0" applyFont="1" applyFill="1" applyBorder="1" applyAlignment="1">
      <alignment vertical="center" wrapText="1"/>
    </xf>
    <xf numFmtId="0" fontId="20" fillId="0" borderId="38" xfId="0" applyFont="1" applyFill="1" applyBorder="1" applyAlignment="1">
      <alignment horizontal="right" vertical="center"/>
    </xf>
    <xf numFmtId="0" fontId="23" fillId="0" borderId="38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 wrapText="1"/>
    </xf>
    <xf numFmtId="0" fontId="23" fillId="0" borderId="39" xfId="0" applyFont="1" applyFill="1" applyBorder="1" applyAlignment="1">
      <alignment vertical="center" wrapText="1"/>
    </xf>
    <xf numFmtId="0" fontId="20" fillId="0" borderId="37" xfId="0" applyFont="1" applyFill="1" applyBorder="1" applyAlignment="1">
      <alignment vertical="center"/>
    </xf>
    <xf numFmtId="0" fontId="20" fillId="0" borderId="38" xfId="0" applyNumberFormat="1" applyFont="1" applyFill="1" applyBorder="1" applyAlignment="1">
      <alignment vertical="center"/>
    </xf>
    <xf numFmtId="179" fontId="20" fillId="0" borderId="43" xfId="0" applyNumberFormat="1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right" vertical="center"/>
    </xf>
    <xf numFmtId="180" fontId="20" fillId="0" borderId="43" xfId="0" applyNumberFormat="1" applyFont="1" applyFill="1" applyBorder="1" applyAlignment="1">
      <alignment horizontal="left" vertical="center"/>
    </xf>
    <xf numFmtId="0" fontId="20" fillId="0" borderId="43" xfId="0" applyNumberFormat="1" applyFont="1" applyFill="1" applyBorder="1" applyAlignment="1">
      <alignment horizontal="right" vertical="center"/>
    </xf>
    <xf numFmtId="176" fontId="20" fillId="0" borderId="43" xfId="0" applyNumberFormat="1" applyFont="1" applyFill="1" applyBorder="1" applyAlignment="1">
      <alignment horizontal="left" vertical="center"/>
    </xf>
    <xf numFmtId="180" fontId="20" fillId="0" borderId="43" xfId="0" applyNumberFormat="1" applyFont="1" applyFill="1" applyBorder="1" applyAlignment="1">
      <alignment horizontal="left" vertical="center" wrapText="1"/>
    </xf>
    <xf numFmtId="176" fontId="20" fillId="0" borderId="44" xfId="0" applyNumberFormat="1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14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14" fillId="0" borderId="38" xfId="0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14" fillId="0" borderId="45" xfId="0" applyFont="1" applyFill="1" applyBorder="1" applyAlignment="1">
      <alignment vertical="center"/>
    </xf>
    <xf numFmtId="0" fontId="14" fillId="0" borderId="46" xfId="0" applyFont="1" applyFill="1" applyBorder="1" applyAlignment="1">
      <alignment vertical="center"/>
    </xf>
    <xf numFmtId="0" fontId="14" fillId="0" borderId="34" xfId="0" applyNumberFormat="1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177" fontId="14" fillId="0" borderId="43" xfId="0" applyNumberFormat="1" applyFont="1" applyFill="1" applyBorder="1" applyAlignment="1">
      <alignment horizontal="left" vertical="center"/>
    </xf>
    <xf numFmtId="180" fontId="14" fillId="0" borderId="43" xfId="0" applyNumberFormat="1" applyFont="1" applyFill="1" applyBorder="1" applyAlignment="1">
      <alignment horizontal="left" vertical="center"/>
    </xf>
    <xf numFmtId="0" fontId="14" fillId="0" borderId="43" xfId="0" applyNumberFormat="1" applyFont="1" applyFill="1" applyBorder="1" applyAlignment="1">
      <alignment horizontal="right" vertical="center"/>
    </xf>
    <xf numFmtId="176" fontId="14" fillId="0" borderId="43" xfId="0" applyNumberFormat="1" applyFont="1" applyFill="1" applyBorder="1" applyAlignment="1">
      <alignment horizontal="left" vertical="center"/>
    </xf>
    <xf numFmtId="176" fontId="2" fillId="0" borderId="43" xfId="0" applyNumberFormat="1" applyFont="1" applyFill="1" applyBorder="1" applyAlignment="1">
      <alignment horizontal="left" vertical="center"/>
    </xf>
    <xf numFmtId="180" fontId="14" fillId="0" borderId="43" xfId="0" applyNumberFormat="1" applyFont="1" applyFill="1" applyBorder="1" applyAlignment="1">
      <alignment horizontal="left" vertical="center" wrapText="1"/>
    </xf>
    <xf numFmtId="176" fontId="2" fillId="0" borderId="44" xfId="0" applyNumberFormat="1" applyFont="1" applyFill="1" applyBorder="1" applyAlignment="1">
      <alignment horizontal="left" vertical="center" wrapText="1"/>
    </xf>
    <xf numFmtId="177" fontId="20" fillId="0" borderId="43" xfId="0" applyNumberFormat="1" applyFont="1" applyFill="1" applyBorder="1" applyAlignment="1">
      <alignment horizontal="left" vertical="center"/>
    </xf>
    <xf numFmtId="0" fontId="2" fillId="0" borderId="34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right" vertical="center"/>
    </xf>
    <xf numFmtId="180" fontId="2" fillId="0" borderId="43" xfId="0" applyNumberFormat="1" applyFont="1" applyFill="1" applyBorder="1" applyAlignment="1">
      <alignment horizontal="left" vertical="center"/>
    </xf>
    <xf numFmtId="0" fontId="2" fillId="0" borderId="43" xfId="0" applyNumberFormat="1" applyFont="1" applyFill="1" applyBorder="1" applyAlignment="1">
      <alignment horizontal="right" vertical="center"/>
    </xf>
    <xf numFmtId="180" fontId="2" fillId="0" borderId="43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/>
    </xf>
    <xf numFmtId="179" fontId="2" fillId="0" borderId="14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80" fontId="2" fillId="0" borderId="2" xfId="0" applyNumberFormat="1" applyFont="1" applyFill="1" applyBorder="1" applyAlignment="1">
      <alignment horizontal="right" vertical="center"/>
    </xf>
    <xf numFmtId="0" fontId="2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distributed"/>
    </xf>
    <xf numFmtId="0" fontId="2" fillId="0" borderId="17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right" vertical="center"/>
    </xf>
    <xf numFmtId="181" fontId="20" fillId="0" borderId="27" xfId="0" applyNumberFormat="1" applyFont="1" applyFill="1" applyBorder="1" applyAlignment="1">
      <alignment horizontal="right"/>
    </xf>
    <xf numFmtId="181" fontId="20" fillId="0" borderId="27" xfId="0" applyNumberFormat="1" applyFont="1" applyFill="1" applyBorder="1"/>
    <xf numFmtId="181" fontId="20" fillId="0" borderId="27" xfId="0" applyNumberFormat="1" applyFont="1" applyFill="1" applyBorder="1" applyAlignment="1">
      <alignment wrapText="1"/>
    </xf>
    <xf numFmtId="181" fontId="20" fillId="0" borderId="29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0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/>
    <xf numFmtId="0" fontId="0" fillId="0" borderId="24" xfId="0" applyFill="1" applyBorder="1" applyAlignment="1"/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/>
    <xf numFmtId="0" fontId="0" fillId="0" borderId="24" xfId="0" applyFont="1" applyFill="1" applyBorder="1" applyAlignment="1"/>
    <xf numFmtId="0" fontId="20" fillId="0" borderId="3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20" fillId="0" borderId="42" xfId="0" applyFont="1" applyFill="1" applyBorder="1" applyAlignment="1">
      <alignment horizontal="right" vertical="center"/>
    </xf>
    <xf numFmtId="0" fontId="20" fillId="0" borderId="43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1" fillId="0" borderId="31" xfId="0" applyFont="1" applyFill="1" applyBorder="1" applyAlignment="1"/>
    <xf numFmtId="0" fontId="19" fillId="0" borderId="31" xfId="0" applyFont="1" applyFill="1" applyBorder="1" applyAlignment="1"/>
    <xf numFmtId="0" fontId="20" fillId="0" borderId="37" xfId="0" applyFont="1" applyFill="1" applyBorder="1" applyAlignment="1">
      <alignment horizontal="distributed" vertical="center"/>
    </xf>
    <xf numFmtId="0" fontId="20" fillId="0" borderId="38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distributed" vertical="center"/>
    </xf>
    <xf numFmtId="0" fontId="14" fillId="0" borderId="38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/>
    <xf numFmtId="0" fontId="0" fillId="0" borderId="31" xfId="0" applyFill="1" applyBorder="1" applyAlignment="1"/>
    <xf numFmtId="0" fontId="14" fillId="0" borderId="42" xfId="0" applyFont="1" applyFill="1" applyBorder="1" applyAlignment="1">
      <alignment horizontal="right" vertical="center"/>
    </xf>
    <xf numFmtId="0" fontId="14" fillId="0" borderId="43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distributed" vertical="center"/>
    </xf>
    <xf numFmtId="0" fontId="20" fillId="0" borderId="49" xfId="0" applyFont="1" applyFill="1" applyBorder="1" applyAlignment="1">
      <alignment horizontal="distributed" vertical="center"/>
    </xf>
    <xf numFmtId="0" fontId="20" fillId="0" borderId="34" xfId="0" applyFont="1" applyFill="1" applyBorder="1" applyAlignment="1">
      <alignment horizontal="right" vertical="center"/>
    </xf>
    <xf numFmtId="0" fontId="20" fillId="0" borderId="8" xfId="0" applyFont="1" applyFill="1" applyBorder="1" applyAlignment="1">
      <alignment horizontal="right" vertical="center"/>
    </xf>
    <xf numFmtId="0" fontId="20" fillId="0" borderId="34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distributed" vertical="center"/>
    </xf>
    <xf numFmtId="0" fontId="20" fillId="0" borderId="34" xfId="0" applyFont="1" applyFill="1" applyBorder="1" applyAlignment="1">
      <alignment horizontal="distributed" vertical="center"/>
    </xf>
    <xf numFmtId="0" fontId="20" fillId="0" borderId="47" xfId="0" applyFont="1" applyFill="1" applyBorder="1" applyAlignment="1">
      <alignment horizontal="distributed" vertical="center"/>
    </xf>
    <xf numFmtId="0" fontId="20" fillId="0" borderId="8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0" fillId="0" borderId="31" xfId="0" applyFont="1" applyFill="1" applyBorder="1" applyAlignment="1"/>
    <xf numFmtId="179" fontId="2" fillId="0" borderId="43" xfId="0" applyNumberFormat="1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="125" zoomScaleNormal="125" workbookViewId="0">
      <pane ySplit="4" topLeftCell="A52" activePane="bottomLeft" state="frozen"/>
      <selection pane="bottomLeft" activeCell="F79" sqref="F79"/>
    </sheetView>
  </sheetViews>
  <sheetFormatPr defaultRowHeight="16.5" x14ac:dyDescent="0.25"/>
  <cols>
    <col min="1" max="1" width="9.625" style="1" customWidth="1"/>
    <col min="2" max="2" width="12.25" customWidth="1"/>
    <col min="3" max="3" width="11.375" customWidth="1"/>
    <col min="4" max="6" width="9.625" customWidth="1"/>
    <col min="7" max="10" width="8.625" customWidth="1"/>
    <col min="11" max="14" width="7.625" customWidth="1"/>
  </cols>
  <sheetData>
    <row r="1" spans="1:14" ht="44.25" customHeight="1" x14ac:dyDescent="0.25">
      <c r="A1" s="269" t="s">
        <v>77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76"/>
      <c r="N1" s="77"/>
    </row>
    <row r="2" spans="1:14" ht="28.5" customHeight="1" x14ac:dyDescent="0.25">
      <c r="A2" s="78"/>
      <c r="B2" s="47"/>
      <c r="C2" s="47"/>
      <c r="D2" s="47"/>
      <c r="E2" s="47"/>
      <c r="F2" s="47"/>
      <c r="G2" s="47"/>
      <c r="H2" s="47"/>
      <c r="I2" s="47"/>
      <c r="J2" s="33"/>
      <c r="K2" s="254" t="s">
        <v>221</v>
      </c>
      <c r="L2" s="254"/>
      <c r="M2" s="254"/>
      <c r="N2" s="255"/>
    </row>
    <row r="3" spans="1:14" ht="19.5" x14ac:dyDescent="0.3">
      <c r="A3" s="275" t="s">
        <v>24</v>
      </c>
      <c r="B3" s="258" t="s">
        <v>25</v>
      </c>
      <c r="C3" s="258" t="s">
        <v>26</v>
      </c>
      <c r="D3" s="256" t="s">
        <v>214</v>
      </c>
      <c r="E3" s="257"/>
      <c r="F3" s="257"/>
      <c r="G3" s="258" t="s">
        <v>6</v>
      </c>
      <c r="H3" s="258" t="s">
        <v>5</v>
      </c>
      <c r="I3" s="258" t="s">
        <v>7</v>
      </c>
      <c r="J3" s="258" t="s">
        <v>8</v>
      </c>
      <c r="K3" s="258" t="s">
        <v>27</v>
      </c>
      <c r="L3" s="258" t="s">
        <v>28</v>
      </c>
      <c r="M3" s="252" t="s">
        <v>79</v>
      </c>
      <c r="N3" s="253" t="s">
        <v>80</v>
      </c>
    </row>
    <row r="4" spans="1:14" s="1" customFormat="1" ht="19.5" x14ac:dyDescent="0.3">
      <c r="A4" s="275"/>
      <c r="B4" s="258"/>
      <c r="C4" s="258"/>
      <c r="D4" s="21" t="s">
        <v>2</v>
      </c>
      <c r="E4" s="21" t="s">
        <v>3</v>
      </c>
      <c r="F4" s="21" t="s">
        <v>215</v>
      </c>
      <c r="G4" s="258"/>
      <c r="H4" s="258"/>
      <c r="I4" s="258"/>
      <c r="J4" s="258"/>
      <c r="K4" s="258"/>
      <c r="L4" s="258"/>
      <c r="M4" s="252"/>
      <c r="N4" s="253"/>
    </row>
    <row r="5" spans="1:14" ht="19.5" x14ac:dyDescent="0.3">
      <c r="A5" s="28" t="s">
        <v>105</v>
      </c>
      <c r="B5" s="22">
        <v>6</v>
      </c>
      <c r="C5" s="22">
        <v>375</v>
      </c>
      <c r="D5" s="22">
        <v>371</v>
      </c>
      <c r="E5" s="22">
        <v>426</v>
      </c>
      <c r="F5" s="22">
        <f>SUM(D5:E5)</f>
        <v>797</v>
      </c>
      <c r="G5" s="52">
        <v>2</v>
      </c>
      <c r="H5" s="53">
        <v>1</v>
      </c>
      <c r="I5" s="53">
        <v>0</v>
      </c>
      <c r="J5" s="53">
        <v>4</v>
      </c>
      <c r="K5" s="53">
        <v>1</v>
      </c>
      <c r="L5" s="53">
        <v>1</v>
      </c>
      <c r="M5" s="54">
        <v>0</v>
      </c>
      <c r="N5" s="55">
        <v>0</v>
      </c>
    </row>
    <row r="6" spans="1:14" ht="19.5" x14ac:dyDescent="0.3">
      <c r="A6" s="26" t="s">
        <v>106</v>
      </c>
      <c r="B6" s="22">
        <v>14</v>
      </c>
      <c r="C6" s="22">
        <v>812</v>
      </c>
      <c r="D6" s="22">
        <v>778</v>
      </c>
      <c r="E6" s="22">
        <v>874</v>
      </c>
      <c r="F6" s="22">
        <f t="shared" ref="F6:F69" si="0">SUM(D6:E6)</f>
        <v>1652</v>
      </c>
      <c r="G6" s="52">
        <v>6</v>
      </c>
      <c r="H6" s="53">
        <v>8</v>
      </c>
      <c r="I6" s="53">
        <v>3</v>
      </c>
      <c r="J6" s="53">
        <v>2</v>
      </c>
      <c r="K6" s="53">
        <v>0</v>
      </c>
      <c r="L6" s="53">
        <v>1</v>
      </c>
      <c r="M6" s="54">
        <v>1</v>
      </c>
      <c r="N6" s="55">
        <v>0</v>
      </c>
    </row>
    <row r="7" spans="1:14" ht="19.5" x14ac:dyDescent="0.3">
      <c r="A7" s="28" t="s">
        <v>107</v>
      </c>
      <c r="B7" s="22">
        <v>13</v>
      </c>
      <c r="C7" s="22">
        <v>606</v>
      </c>
      <c r="D7" s="22">
        <v>709</v>
      </c>
      <c r="E7" s="22">
        <v>704</v>
      </c>
      <c r="F7" s="22">
        <f t="shared" si="0"/>
        <v>1413</v>
      </c>
      <c r="G7" s="52">
        <v>6</v>
      </c>
      <c r="H7" s="53">
        <v>1</v>
      </c>
      <c r="I7" s="53">
        <v>0</v>
      </c>
      <c r="J7" s="53">
        <v>0</v>
      </c>
      <c r="K7" s="53">
        <v>0</v>
      </c>
      <c r="L7" s="53">
        <v>2</v>
      </c>
      <c r="M7" s="54">
        <v>0</v>
      </c>
      <c r="N7" s="55">
        <v>0</v>
      </c>
    </row>
    <row r="8" spans="1:14" ht="19.5" x14ac:dyDescent="0.3">
      <c r="A8" s="26" t="s">
        <v>108</v>
      </c>
      <c r="B8" s="22">
        <v>10</v>
      </c>
      <c r="C8" s="22">
        <v>791</v>
      </c>
      <c r="D8" s="22">
        <v>875</v>
      </c>
      <c r="E8" s="22">
        <v>1020</v>
      </c>
      <c r="F8" s="22">
        <f t="shared" si="0"/>
        <v>1895</v>
      </c>
      <c r="G8" s="52">
        <v>8</v>
      </c>
      <c r="H8" s="53">
        <v>5</v>
      </c>
      <c r="I8" s="53">
        <v>1</v>
      </c>
      <c r="J8" s="53">
        <v>6</v>
      </c>
      <c r="K8" s="53">
        <v>1</v>
      </c>
      <c r="L8" s="53">
        <v>0</v>
      </c>
      <c r="M8" s="54">
        <v>1</v>
      </c>
      <c r="N8" s="55">
        <v>0</v>
      </c>
    </row>
    <row r="9" spans="1:14" ht="19.5" x14ac:dyDescent="0.3">
      <c r="A9" s="28" t="s">
        <v>109</v>
      </c>
      <c r="B9" s="22">
        <v>7</v>
      </c>
      <c r="C9" s="22">
        <v>723</v>
      </c>
      <c r="D9" s="22">
        <v>777</v>
      </c>
      <c r="E9" s="22">
        <v>878</v>
      </c>
      <c r="F9" s="22">
        <f t="shared" si="0"/>
        <v>1655</v>
      </c>
      <c r="G9" s="52">
        <v>4</v>
      </c>
      <c r="H9" s="53">
        <v>2</v>
      </c>
      <c r="I9" s="53">
        <v>1</v>
      </c>
      <c r="J9" s="53">
        <v>0</v>
      </c>
      <c r="K9" s="53">
        <v>2</v>
      </c>
      <c r="L9" s="53">
        <v>1</v>
      </c>
      <c r="M9" s="54">
        <v>0</v>
      </c>
      <c r="N9" s="55">
        <v>0</v>
      </c>
    </row>
    <row r="10" spans="1:14" ht="19.5" x14ac:dyDescent="0.3">
      <c r="A10" s="26" t="s">
        <v>110</v>
      </c>
      <c r="B10" s="22">
        <v>11</v>
      </c>
      <c r="C10" s="22">
        <v>725</v>
      </c>
      <c r="D10" s="22">
        <v>823</v>
      </c>
      <c r="E10" s="22">
        <v>842</v>
      </c>
      <c r="F10" s="22">
        <f t="shared" si="0"/>
        <v>1665</v>
      </c>
      <c r="G10" s="52">
        <v>6</v>
      </c>
      <c r="H10" s="53">
        <v>11</v>
      </c>
      <c r="I10" s="53">
        <v>0</v>
      </c>
      <c r="J10" s="53">
        <v>5</v>
      </c>
      <c r="K10" s="53">
        <v>0</v>
      </c>
      <c r="L10" s="53">
        <v>1</v>
      </c>
      <c r="M10" s="54">
        <v>1</v>
      </c>
      <c r="N10" s="55">
        <v>0</v>
      </c>
    </row>
    <row r="11" spans="1:14" ht="19.5" x14ac:dyDescent="0.3">
      <c r="A11" s="28" t="s">
        <v>111</v>
      </c>
      <c r="B11" s="22">
        <v>13</v>
      </c>
      <c r="C11" s="22">
        <v>724</v>
      </c>
      <c r="D11" s="22">
        <v>788</v>
      </c>
      <c r="E11" s="22">
        <v>907</v>
      </c>
      <c r="F11" s="22">
        <f t="shared" si="0"/>
        <v>1695</v>
      </c>
      <c r="G11" s="52">
        <v>9</v>
      </c>
      <c r="H11" s="53">
        <v>6</v>
      </c>
      <c r="I11" s="53">
        <v>4</v>
      </c>
      <c r="J11" s="53">
        <v>2</v>
      </c>
      <c r="K11" s="53">
        <v>4</v>
      </c>
      <c r="L11" s="53">
        <v>2</v>
      </c>
      <c r="M11" s="54">
        <v>0</v>
      </c>
      <c r="N11" s="55">
        <v>0</v>
      </c>
    </row>
    <row r="12" spans="1:14" ht="19.5" x14ac:dyDescent="0.3">
      <c r="A12" s="26" t="s">
        <v>112</v>
      </c>
      <c r="B12" s="22">
        <v>8</v>
      </c>
      <c r="C12" s="22">
        <v>271</v>
      </c>
      <c r="D12" s="22">
        <v>331</v>
      </c>
      <c r="E12" s="22">
        <v>347</v>
      </c>
      <c r="F12" s="22">
        <f t="shared" si="0"/>
        <v>678</v>
      </c>
      <c r="G12" s="52">
        <v>3</v>
      </c>
      <c r="H12" s="53">
        <v>2</v>
      </c>
      <c r="I12" s="53">
        <v>0</v>
      </c>
      <c r="J12" s="53">
        <v>0</v>
      </c>
      <c r="K12" s="53">
        <v>1</v>
      </c>
      <c r="L12" s="53">
        <v>1</v>
      </c>
      <c r="M12" s="54">
        <v>0</v>
      </c>
      <c r="N12" s="55">
        <v>0</v>
      </c>
    </row>
    <row r="13" spans="1:14" ht="19.5" x14ac:dyDescent="0.3">
      <c r="A13" s="28" t="s">
        <v>113</v>
      </c>
      <c r="B13" s="22">
        <v>14</v>
      </c>
      <c r="C13" s="22">
        <v>1050</v>
      </c>
      <c r="D13" s="22">
        <v>1076</v>
      </c>
      <c r="E13" s="22">
        <v>1165</v>
      </c>
      <c r="F13" s="22">
        <f t="shared" si="0"/>
        <v>2241</v>
      </c>
      <c r="G13" s="52">
        <v>6</v>
      </c>
      <c r="H13" s="53">
        <v>12</v>
      </c>
      <c r="I13" s="53">
        <v>8</v>
      </c>
      <c r="J13" s="53">
        <v>5</v>
      </c>
      <c r="K13" s="53">
        <v>4</v>
      </c>
      <c r="L13" s="53">
        <v>4</v>
      </c>
      <c r="M13" s="54">
        <v>0</v>
      </c>
      <c r="N13" s="55">
        <v>1</v>
      </c>
    </row>
    <row r="14" spans="1:14" ht="19.5" x14ac:dyDescent="0.3">
      <c r="A14" s="26" t="s">
        <v>114</v>
      </c>
      <c r="B14" s="22">
        <v>19</v>
      </c>
      <c r="C14" s="22">
        <v>2099</v>
      </c>
      <c r="D14" s="22">
        <v>1938</v>
      </c>
      <c r="E14" s="22">
        <v>2187</v>
      </c>
      <c r="F14" s="22">
        <f t="shared" si="0"/>
        <v>4125</v>
      </c>
      <c r="G14" s="52">
        <v>17</v>
      </c>
      <c r="H14" s="53">
        <v>19</v>
      </c>
      <c r="I14" s="53">
        <v>8</v>
      </c>
      <c r="J14" s="53">
        <v>6</v>
      </c>
      <c r="K14" s="53">
        <v>3</v>
      </c>
      <c r="L14" s="53">
        <v>0</v>
      </c>
      <c r="M14" s="54">
        <v>3</v>
      </c>
      <c r="N14" s="55">
        <v>1</v>
      </c>
    </row>
    <row r="15" spans="1:14" ht="19.5" x14ac:dyDescent="0.3">
      <c r="A15" s="28" t="s">
        <v>115</v>
      </c>
      <c r="B15" s="22">
        <v>10</v>
      </c>
      <c r="C15" s="22">
        <v>472</v>
      </c>
      <c r="D15" s="22">
        <v>560</v>
      </c>
      <c r="E15" s="22">
        <v>566</v>
      </c>
      <c r="F15" s="22">
        <f t="shared" si="0"/>
        <v>1126</v>
      </c>
      <c r="G15" s="52">
        <v>4</v>
      </c>
      <c r="H15" s="53">
        <v>2</v>
      </c>
      <c r="I15" s="53">
        <v>0</v>
      </c>
      <c r="J15" s="53">
        <v>0</v>
      </c>
      <c r="K15" s="53">
        <v>0</v>
      </c>
      <c r="L15" s="53">
        <v>0</v>
      </c>
      <c r="M15" s="54">
        <v>0</v>
      </c>
      <c r="N15" s="55">
        <v>0</v>
      </c>
    </row>
    <row r="16" spans="1:14" ht="19.5" x14ac:dyDescent="0.3">
      <c r="A16" s="26" t="s">
        <v>116</v>
      </c>
      <c r="B16" s="22">
        <v>15</v>
      </c>
      <c r="C16" s="22">
        <v>643</v>
      </c>
      <c r="D16" s="22">
        <v>741</v>
      </c>
      <c r="E16" s="22">
        <v>778</v>
      </c>
      <c r="F16" s="22">
        <f t="shared" si="0"/>
        <v>1519</v>
      </c>
      <c r="G16" s="52">
        <v>5</v>
      </c>
      <c r="H16" s="53">
        <v>3</v>
      </c>
      <c r="I16" s="53">
        <v>2</v>
      </c>
      <c r="J16" s="53">
        <v>0</v>
      </c>
      <c r="K16" s="53">
        <v>0</v>
      </c>
      <c r="L16" s="53">
        <v>2</v>
      </c>
      <c r="M16" s="54">
        <v>0</v>
      </c>
      <c r="N16" s="55">
        <v>1</v>
      </c>
    </row>
    <row r="17" spans="1:14" ht="19.5" x14ac:dyDescent="0.3">
      <c r="A17" s="28" t="s">
        <v>117</v>
      </c>
      <c r="B17" s="22">
        <v>18</v>
      </c>
      <c r="C17" s="22">
        <v>955</v>
      </c>
      <c r="D17" s="22">
        <v>969</v>
      </c>
      <c r="E17" s="22">
        <v>1050</v>
      </c>
      <c r="F17" s="22">
        <f t="shared" si="0"/>
        <v>2019</v>
      </c>
      <c r="G17" s="52">
        <v>9</v>
      </c>
      <c r="H17" s="53">
        <v>17</v>
      </c>
      <c r="I17" s="53">
        <v>4</v>
      </c>
      <c r="J17" s="53">
        <v>4</v>
      </c>
      <c r="K17" s="53">
        <v>3</v>
      </c>
      <c r="L17" s="53">
        <v>1</v>
      </c>
      <c r="M17" s="54">
        <v>0</v>
      </c>
      <c r="N17" s="55">
        <v>0</v>
      </c>
    </row>
    <row r="18" spans="1:14" ht="19.5" x14ac:dyDescent="0.3">
      <c r="A18" s="26" t="s">
        <v>118</v>
      </c>
      <c r="B18" s="22">
        <v>16</v>
      </c>
      <c r="C18" s="22">
        <v>627</v>
      </c>
      <c r="D18" s="22">
        <v>647</v>
      </c>
      <c r="E18" s="22">
        <v>731</v>
      </c>
      <c r="F18" s="22">
        <f t="shared" si="0"/>
        <v>1378</v>
      </c>
      <c r="G18" s="52">
        <v>6</v>
      </c>
      <c r="H18" s="53">
        <v>5</v>
      </c>
      <c r="I18" s="53">
        <v>1</v>
      </c>
      <c r="J18" s="53">
        <v>0</v>
      </c>
      <c r="K18" s="53">
        <v>0</v>
      </c>
      <c r="L18" s="53">
        <v>1</v>
      </c>
      <c r="M18" s="54">
        <v>0</v>
      </c>
      <c r="N18" s="55">
        <v>0</v>
      </c>
    </row>
    <row r="19" spans="1:14" ht="19.5" x14ac:dyDescent="0.3">
      <c r="A19" s="28" t="s">
        <v>119</v>
      </c>
      <c r="B19" s="22">
        <v>23</v>
      </c>
      <c r="C19" s="22">
        <v>855</v>
      </c>
      <c r="D19" s="22">
        <v>1037</v>
      </c>
      <c r="E19" s="22">
        <v>1005</v>
      </c>
      <c r="F19" s="22">
        <f t="shared" si="0"/>
        <v>2042</v>
      </c>
      <c r="G19" s="52">
        <v>5</v>
      </c>
      <c r="H19" s="53">
        <v>9</v>
      </c>
      <c r="I19" s="53">
        <v>5</v>
      </c>
      <c r="J19" s="53">
        <v>9</v>
      </c>
      <c r="K19" s="53">
        <v>0</v>
      </c>
      <c r="L19" s="53">
        <v>3</v>
      </c>
      <c r="M19" s="54">
        <v>1</v>
      </c>
      <c r="N19" s="55">
        <v>0</v>
      </c>
    </row>
    <row r="20" spans="1:14" ht="19.5" x14ac:dyDescent="0.3">
      <c r="A20" s="26" t="s">
        <v>120</v>
      </c>
      <c r="B20" s="22">
        <v>19</v>
      </c>
      <c r="C20" s="22">
        <v>578</v>
      </c>
      <c r="D20" s="22">
        <v>652</v>
      </c>
      <c r="E20" s="22">
        <v>675</v>
      </c>
      <c r="F20" s="22">
        <f t="shared" si="0"/>
        <v>1327</v>
      </c>
      <c r="G20" s="52">
        <v>4</v>
      </c>
      <c r="H20" s="53">
        <v>13</v>
      </c>
      <c r="I20" s="53">
        <v>9</v>
      </c>
      <c r="J20" s="53">
        <v>3</v>
      </c>
      <c r="K20" s="53">
        <v>0</v>
      </c>
      <c r="L20" s="53">
        <v>0</v>
      </c>
      <c r="M20" s="54">
        <v>1</v>
      </c>
      <c r="N20" s="55">
        <v>0</v>
      </c>
    </row>
    <row r="21" spans="1:14" ht="19.5" x14ac:dyDescent="0.3">
      <c r="A21" s="28" t="s">
        <v>121</v>
      </c>
      <c r="B21" s="22">
        <v>25</v>
      </c>
      <c r="C21" s="22">
        <v>1551</v>
      </c>
      <c r="D21" s="22">
        <v>1604</v>
      </c>
      <c r="E21" s="22">
        <v>1881</v>
      </c>
      <c r="F21" s="22">
        <f t="shared" si="0"/>
        <v>3485</v>
      </c>
      <c r="G21" s="52">
        <v>10</v>
      </c>
      <c r="H21" s="53">
        <v>19</v>
      </c>
      <c r="I21" s="53">
        <v>5</v>
      </c>
      <c r="J21" s="53">
        <v>4</v>
      </c>
      <c r="K21" s="53">
        <v>1</v>
      </c>
      <c r="L21" s="53">
        <v>5</v>
      </c>
      <c r="M21" s="54">
        <v>2</v>
      </c>
      <c r="N21" s="55">
        <v>2</v>
      </c>
    </row>
    <row r="22" spans="1:14" ht="19.5" x14ac:dyDescent="0.3">
      <c r="A22" s="26" t="s">
        <v>122</v>
      </c>
      <c r="B22" s="22">
        <v>22</v>
      </c>
      <c r="C22" s="22">
        <v>1056</v>
      </c>
      <c r="D22" s="22">
        <v>1166</v>
      </c>
      <c r="E22" s="22">
        <v>1269</v>
      </c>
      <c r="F22" s="22">
        <f t="shared" si="0"/>
        <v>2435</v>
      </c>
      <c r="G22" s="52">
        <v>14</v>
      </c>
      <c r="H22" s="53">
        <v>15</v>
      </c>
      <c r="I22" s="53">
        <v>6</v>
      </c>
      <c r="J22" s="53">
        <v>3</v>
      </c>
      <c r="K22" s="53">
        <v>0</v>
      </c>
      <c r="L22" s="53">
        <v>1</v>
      </c>
      <c r="M22" s="54">
        <v>1</v>
      </c>
      <c r="N22" s="55">
        <v>0</v>
      </c>
    </row>
    <row r="23" spans="1:14" ht="19.5" x14ac:dyDescent="0.3">
      <c r="A23" s="28" t="s">
        <v>123</v>
      </c>
      <c r="B23" s="22">
        <v>29</v>
      </c>
      <c r="C23" s="22">
        <v>1518</v>
      </c>
      <c r="D23" s="22">
        <v>1646</v>
      </c>
      <c r="E23" s="22">
        <v>1804</v>
      </c>
      <c r="F23" s="22">
        <f t="shared" si="0"/>
        <v>3450</v>
      </c>
      <c r="G23" s="52">
        <v>18</v>
      </c>
      <c r="H23" s="53">
        <v>9</v>
      </c>
      <c r="I23" s="53">
        <v>1</v>
      </c>
      <c r="J23" s="53">
        <v>3</v>
      </c>
      <c r="K23" s="53">
        <v>5</v>
      </c>
      <c r="L23" s="53">
        <v>1</v>
      </c>
      <c r="M23" s="54">
        <v>1</v>
      </c>
      <c r="N23" s="55">
        <v>0</v>
      </c>
    </row>
    <row r="24" spans="1:14" ht="19.5" x14ac:dyDescent="0.3">
      <c r="A24" s="26" t="s">
        <v>124</v>
      </c>
      <c r="B24" s="22">
        <v>20</v>
      </c>
      <c r="C24" s="22">
        <v>970</v>
      </c>
      <c r="D24" s="22">
        <v>1184</v>
      </c>
      <c r="E24" s="22">
        <v>1200</v>
      </c>
      <c r="F24" s="22">
        <f t="shared" si="0"/>
        <v>2384</v>
      </c>
      <c r="G24" s="52">
        <v>3</v>
      </c>
      <c r="H24" s="53">
        <v>9</v>
      </c>
      <c r="I24" s="53">
        <v>3</v>
      </c>
      <c r="J24" s="53">
        <v>3</v>
      </c>
      <c r="K24" s="53">
        <v>3</v>
      </c>
      <c r="L24" s="53">
        <v>0</v>
      </c>
      <c r="M24" s="54">
        <v>1</v>
      </c>
      <c r="N24" s="55">
        <v>0</v>
      </c>
    </row>
    <row r="25" spans="1:14" ht="19.5" x14ac:dyDescent="0.3">
      <c r="A25" s="28" t="s">
        <v>125</v>
      </c>
      <c r="B25" s="22">
        <v>9</v>
      </c>
      <c r="C25" s="22">
        <v>1322</v>
      </c>
      <c r="D25" s="22">
        <v>1320</v>
      </c>
      <c r="E25" s="22">
        <v>993</v>
      </c>
      <c r="F25" s="22">
        <f t="shared" si="0"/>
        <v>2313</v>
      </c>
      <c r="G25" s="52">
        <v>8</v>
      </c>
      <c r="H25" s="53">
        <v>10</v>
      </c>
      <c r="I25" s="53">
        <v>15</v>
      </c>
      <c r="J25" s="53">
        <v>6</v>
      </c>
      <c r="K25" s="53">
        <v>2</v>
      </c>
      <c r="L25" s="53">
        <v>3</v>
      </c>
      <c r="M25" s="54">
        <v>1</v>
      </c>
      <c r="N25" s="55">
        <v>1</v>
      </c>
    </row>
    <row r="26" spans="1:14" ht="19.5" x14ac:dyDescent="0.3">
      <c r="A26" s="26" t="s">
        <v>126</v>
      </c>
      <c r="B26" s="22">
        <v>21</v>
      </c>
      <c r="C26" s="22">
        <v>1565</v>
      </c>
      <c r="D26" s="22">
        <v>1730</v>
      </c>
      <c r="E26" s="22">
        <v>1933</v>
      </c>
      <c r="F26" s="22">
        <f t="shared" si="0"/>
        <v>3663</v>
      </c>
      <c r="G26" s="52">
        <v>21</v>
      </c>
      <c r="H26" s="53">
        <v>15</v>
      </c>
      <c r="I26" s="53">
        <v>12</v>
      </c>
      <c r="J26" s="53">
        <v>15</v>
      </c>
      <c r="K26" s="53">
        <v>2</v>
      </c>
      <c r="L26" s="53">
        <v>1</v>
      </c>
      <c r="M26" s="54">
        <v>3</v>
      </c>
      <c r="N26" s="55">
        <v>1</v>
      </c>
    </row>
    <row r="27" spans="1:14" ht="19.5" x14ac:dyDescent="0.3">
      <c r="A27" s="28" t="s">
        <v>127</v>
      </c>
      <c r="B27" s="22">
        <v>13</v>
      </c>
      <c r="C27" s="22">
        <v>918</v>
      </c>
      <c r="D27" s="22">
        <v>1129</v>
      </c>
      <c r="E27" s="22">
        <v>1298</v>
      </c>
      <c r="F27" s="22">
        <f t="shared" si="0"/>
        <v>2427</v>
      </c>
      <c r="G27" s="52">
        <v>23</v>
      </c>
      <c r="H27" s="53">
        <v>11</v>
      </c>
      <c r="I27" s="53">
        <v>12</v>
      </c>
      <c r="J27" s="53">
        <v>13</v>
      </c>
      <c r="K27" s="53">
        <v>1</v>
      </c>
      <c r="L27" s="53">
        <v>2</v>
      </c>
      <c r="M27" s="54">
        <v>2</v>
      </c>
      <c r="N27" s="55">
        <v>0</v>
      </c>
    </row>
    <row r="28" spans="1:14" ht="19.5" x14ac:dyDescent="0.3">
      <c r="A28" s="26" t="s">
        <v>128</v>
      </c>
      <c r="B28" s="22">
        <v>16</v>
      </c>
      <c r="C28" s="22">
        <v>1159</v>
      </c>
      <c r="D28" s="22">
        <v>1418</v>
      </c>
      <c r="E28" s="22">
        <v>1740</v>
      </c>
      <c r="F28" s="22">
        <f t="shared" si="0"/>
        <v>3158</v>
      </c>
      <c r="G28" s="52">
        <v>6</v>
      </c>
      <c r="H28" s="53">
        <v>13</v>
      </c>
      <c r="I28" s="53">
        <v>3</v>
      </c>
      <c r="J28" s="53">
        <v>6</v>
      </c>
      <c r="K28" s="53">
        <v>2</v>
      </c>
      <c r="L28" s="53">
        <v>0</v>
      </c>
      <c r="M28" s="54">
        <v>2</v>
      </c>
      <c r="N28" s="55">
        <v>0</v>
      </c>
    </row>
    <row r="29" spans="1:14" ht="19.5" x14ac:dyDescent="0.3">
      <c r="A29" s="28" t="s">
        <v>129</v>
      </c>
      <c r="B29" s="22">
        <v>13</v>
      </c>
      <c r="C29" s="22">
        <v>773</v>
      </c>
      <c r="D29" s="22">
        <v>883</v>
      </c>
      <c r="E29" s="22">
        <v>1070</v>
      </c>
      <c r="F29" s="22">
        <f t="shared" si="0"/>
        <v>1953</v>
      </c>
      <c r="G29" s="52">
        <v>11</v>
      </c>
      <c r="H29" s="53">
        <v>7</v>
      </c>
      <c r="I29" s="53">
        <v>10</v>
      </c>
      <c r="J29" s="53">
        <v>2</v>
      </c>
      <c r="K29" s="53">
        <v>1</v>
      </c>
      <c r="L29" s="53">
        <v>1</v>
      </c>
      <c r="M29" s="54">
        <v>1</v>
      </c>
      <c r="N29" s="55">
        <v>0</v>
      </c>
    </row>
    <row r="30" spans="1:14" ht="19.5" x14ac:dyDescent="0.3">
      <c r="A30" s="26" t="s">
        <v>130</v>
      </c>
      <c r="B30" s="22">
        <v>10</v>
      </c>
      <c r="C30" s="22">
        <v>320</v>
      </c>
      <c r="D30" s="22">
        <v>415</v>
      </c>
      <c r="E30" s="22">
        <v>391</v>
      </c>
      <c r="F30" s="22">
        <f t="shared" si="0"/>
        <v>806</v>
      </c>
      <c r="G30" s="52">
        <v>3</v>
      </c>
      <c r="H30" s="53">
        <v>4</v>
      </c>
      <c r="I30" s="53">
        <v>0</v>
      </c>
      <c r="J30" s="53">
        <v>1</v>
      </c>
      <c r="K30" s="53">
        <v>1</v>
      </c>
      <c r="L30" s="53">
        <v>0</v>
      </c>
      <c r="M30" s="54">
        <v>0</v>
      </c>
      <c r="N30" s="55">
        <v>0</v>
      </c>
    </row>
    <row r="31" spans="1:14" ht="19.5" x14ac:dyDescent="0.3">
      <c r="A31" s="28" t="s">
        <v>131</v>
      </c>
      <c r="B31" s="22">
        <v>18</v>
      </c>
      <c r="C31" s="22">
        <v>655</v>
      </c>
      <c r="D31" s="22">
        <v>760</v>
      </c>
      <c r="E31" s="22">
        <v>811</v>
      </c>
      <c r="F31" s="22">
        <f t="shared" si="0"/>
        <v>1571</v>
      </c>
      <c r="G31" s="52">
        <v>8</v>
      </c>
      <c r="H31" s="53">
        <v>7</v>
      </c>
      <c r="I31" s="53">
        <v>0</v>
      </c>
      <c r="J31" s="53">
        <v>2</v>
      </c>
      <c r="K31" s="53">
        <v>2</v>
      </c>
      <c r="L31" s="53">
        <v>0</v>
      </c>
      <c r="M31" s="54">
        <v>2</v>
      </c>
      <c r="N31" s="55">
        <v>0</v>
      </c>
    </row>
    <row r="32" spans="1:14" ht="19.5" x14ac:dyDescent="0.3">
      <c r="A32" s="26" t="s">
        <v>132</v>
      </c>
      <c r="B32" s="22">
        <v>25</v>
      </c>
      <c r="C32" s="22">
        <v>1245</v>
      </c>
      <c r="D32" s="22">
        <v>1571</v>
      </c>
      <c r="E32" s="22">
        <v>1677</v>
      </c>
      <c r="F32" s="22">
        <f t="shared" si="0"/>
        <v>3248</v>
      </c>
      <c r="G32" s="52">
        <v>11</v>
      </c>
      <c r="H32" s="53">
        <v>17</v>
      </c>
      <c r="I32" s="53">
        <v>1</v>
      </c>
      <c r="J32" s="53">
        <v>1</v>
      </c>
      <c r="K32" s="53">
        <v>2</v>
      </c>
      <c r="L32" s="53">
        <v>5</v>
      </c>
      <c r="M32" s="54">
        <v>1</v>
      </c>
      <c r="N32" s="55">
        <v>1</v>
      </c>
    </row>
    <row r="33" spans="1:14" ht="19.5" x14ac:dyDescent="0.3">
      <c r="A33" s="28" t="s">
        <v>133</v>
      </c>
      <c r="B33" s="22">
        <v>16</v>
      </c>
      <c r="C33" s="22">
        <v>764</v>
      </c>
      <c r="D33" s="22">
        <v>854</v>
      </c>
      <c r="E33" s="22">
        <v>935</v>
      </c>
      <c r="F33" s="22">
        <f t="shared" si="0"/>
        <v>1789</v>
      </c>
      <c r="G33" s="52">
        <v>7</v>
      </c>
      <c r="H33" s="53">
        <v>8</v>
      </c>
      <c r="I33" s="53">
        <v>1</v>
      </c>
      <c r="J33" s="53">
        <v>3</v>
      </c>
      <c r="K33" s="53">
        <v>1</v>
      </c>
      <c r="L33" s="53">
        <v>2</v>
      </c>
      <c r="M33" s="54">
        <v>1</v>
      </c>
      <c r="N33" s="55">
        <v>0</v>
      </c>
    </row>
    <row r="34" spans="1:14" ht="19.5" x14ac:dyDescent="0.3">
      <c r="A34" s="26" t="s">
        <v>134</v>
      </c>
      <c r="B34" s="22">
        <v>24</v>
      </c>
      <c r="C34" s="22">
        <v>1370</v>
      </c>
      <c r="D34" s="22">
        <v>1584</v>
      </c>
      <c r="E34" s="22">
        <v>1624</v>
      </c>
      <c r="F34" s="22">
        <f t="shared" si="0"/>
        <v>3208</v>
      </c>
      <c r="G34" s="52">
        <v>6</v>
      </c>
      <c r="H34" s="53">
        <v>9</v>
      </c>
      <c r="I34" s="53">
        <v>2</v>
      </c>
      <c r="J34" s="53">
        <v>7</v>
      </c>
      <c r="K34" s="53">
        <v>4</v>
      </c>
      <c r="L34" s="53">
        <v>2</v>
      </c>
      <c r="M34" s="54">
        <v>2</v>
      </c>
      <c r="N34" s="55">
        <v>0</v>
      </c>
    </row>
    <row r="35" spans="1:14" ht="19.5" x14ac:dyDescent="0.3">
      <c r="A35" s="28" t="s">
        <v>135</v>
      </c>
      <c r="B35" s="22">
        <v>16</v>
      </c>
      <c r="C35" s="22">
        <v>979</v>
      </c>
      <c r="D35" s="22">
        <v>1147</v>
      </c>
      <c r="E35" s="22">
        <v>1317</v>
      </c>
      <c r="F35" s="22">
        <f t="shared" si="0"/>
        <v>2464</v>
      </c>
      <c r="G35" s="52">
        <v>16</v>
      </c>
      <c r="H35" s="53">
        <v>10</v>
      </c>
      <c r="I35" s="53">
        <v>5</v>
      </c>
      <c r="J35" s="53">
        <v>0</v>
      </c>
      <c r="K35" s="53">
        <v>0</v>
      </c>
      <c r="L35" s="53">
        <v>1</v>
      </c>
      <c r="M35" s="54">
        <v>1</v>
      </c>
      <c r="N35" s="55">
        <v>0</v>
      </c>
    </row>
    <row r="36" spans="1:14" ht="19.5" x14ac:dyDescent="0.3">
      <c r="A36" s="26" t="s">
        <v>136</v>
      </c>
      <c r="B36" s="22">
        <v>24</v>
      </c>
      <c r="C36" s="22">
        <v>1575</v>
      </c>
      <c r="D36" s="22">
        <v>1732</v>
      </c>
      <c r="E36" s="22">
        <v>2061</v>
      </c>
      <c r="F36" s="22">
        <f t="shared" si="0"/>
        <v>3793</v>
      </c>
      <c r="G36" s="52">
        <v>16</v>
      </c>
      <c r="H36" s="53">
        <v>20</v>
      </c>
      <c r="I36" s="53">
        <v>3</v>
      </c>
      <c r="J36" s="53">
        <v>1</v>
      </c>
      <c r="K36" s="53">
        <v>3</v>
      </c>
      <c r="L36" s="53">
        <v>2</v>
      </c>
      <c r="M36" s="54">
        <v>4</v>
      </c>
      <c r="N36" s="55">
        <v>0</v>
      </c>
    </row>
    <row r="37" spans="1:14" ht="19.5" x14ac:dyDescent="0.3">
      <c r="A37" s="28" t="s">
        <v>137</v>
      </c>
      <c r="B37" s="22">
        <v>22</v>
      </c>
      <c r="C37" s="22">
        <v>1423</v>
      </c>
      <c r="D37" s="22">
        <v>1694</v>
      </c>
      <c r="E37" s="22">
        <v>1988</v>
      </c>
      <c r="F37" s="22">
        <f t="shared" si="0"/>
        <v>3682</v>
      </c>
      <c r="G37" s="52">
        <v>22</v>
      </c>
      <c r="H37" s="53">
        <v>27</v>
      </c>
      <c r="I37" s="53">
        <v>10</v>
      </c>
      <c r="J37" s="53">
        <v>7</v>
      </c>
      <c r="K37" s="53">
        <v>2</v>
      </c>
      <c r="L37" s="53">
        <v>1</v>
      </c>
      <c r="M37" s="54">
        <v>2</v>
      </c>
      <c r="N37" s="55">
        <v>0</v>
      </c>
    </row>
    <row r="38" spans="1:14" ht="19.5" x14ac:dyDescent="0.3">
      <c r="A38" s="26" t="s">
        <v>138</v>
      </c>
      <c r="B38" s="22">
        <v>18</v>
      </c>
      <c r="C38" s="22">
        <v>810</v>
      </c>
      <c r="D38" s="22">
        <v>887</v>
      </c>
      <c r="E38" s="22">
        <v>992</v>
      </c>
      <c r="F38" s="22">
        <f t="shared" si="0"/>
        <v>1879</v>
      </c>
      <c r="G38" s="52">
        <v>15</v>
      </c>
      <c r="H38" s="53">
        <v>11</v>
      </c>
      <c r="I38" s="53">
        <v>2</v>
      </c>
      <c r="J38" s="53">
        <v>3</v>
      </c>
      <c r="K38" s="53">
        <v>0</v>
      </c>
      <c r="L38" s="53">
        <v>4</v>
      </c>
      <c r="M38" s="54">
        <v>1</v>
      </c>
      <c r="N38" s="55">
        <v>1</v>
      </c>
    </row>
    <row r="39" spans="1:14" ht="19.5" x14ac:dyDescent="0.3">
      <c r="A39" s="28" t="s">
        <v>139</v>
      </c>
      <c r="B39" s="22">
        <v>14</v>
      </c>
      <c r="C39" s="22">
        <v>1268</v>
      </c>
      <c r="D39" s="22">
        <v>1565</v>
      </c>
      <c r="E39" s="22">
        <v>1882</v>
      </c>
      <c r="F39" s="22">
        <f t="shared" si="0"/>
        <v>3447</v>
      </c>
      <c r="G39" s="52">
        <v>11</v>
      </c>
      <c r="H39" s="53">
        <v>22</v>
      </c>
      <c r="I39" s="53">
        <v>8</v>
      </c>
      <c r="J39" s="53">
        <v>4</v>
      </c>
      <c r="K39" s="53">
        <v>0</v>
      </c>
      <c r="L39" s="53">
        <v>2</v>
      </c>
      <c r="M39" s="54">
        <v>2</v>
      </c>
      <c r="N39" s="55">
        <v>1</v>
      </c>
    </row>
    <row r="40" spans="1:14" ht="19.5" x14ac:dyDescent="0.3">
      <c r="A40" s="26" t="s">
        <v>140</v>
      </c>
      <c r="B40" s="22">
        <v>17</v>
      </c>
      <c r="C40" s="22">
        <v>1038</v>
      </c>
      <c r="D40" s="22">
        <v>1283</v>
      </c>
      <c r="E40" s="22">
        <v>1372</v>
      </c>
      <c r="F40" s="22">
        <f t="shared" si="0"/>
        <v>2655</v>
      </c>
      <c r="G40" s="52">
        <v>7</v>
      </c>
      <c r="H40" s="53">
        <v>8</v>
      </c>
      <c r="I40" s="53">
        <v>4</v>
      </c>
      <c r="J40" s="53">
        <v>12</v>
      </c>
      <c r="K40" s="53">
        <v>0</v>
      </c>
      <c r="L40" s="53">
        <v>1</v>
      </c>
      <c r="M40" s="54">
        <v>0</v>
      </c>
      <c r="N40" s="55">
        <v>0</v>
      </c>
    </row>
    <row r="41" spans="1:14" ht="19.5" x14ac:dyDescent="0.3">
      <c r="A41" s="28" t="s">
        <v>141</v>
      </c>
      <c r="B41" s="22">
        <v>19</v>
      </c>
      <c r="C41" s="22">
        <v>1131</v>
      </c>
      <c r="D41" s="22">
        <v>1282</v>
      </c>
      <c r="E41" s="22">
        <v>1446</v>
      </c>
      <c r="F41" s="22">
        <f t="shared" si="0"/>
        <v>2728</v>
      </c>
      <c r="G41" s="52">
        <v>6</v>
      </c>
      <c r="H41" s="53">
        <v>8</v>
      </c>
      <c r="I41" s="53">
        <v>5</v>
      </c>
      <c r="J41" s="53">
        <v>4</v>
      </c>
      <c r="K41" s="53">
        <v>0</v>
      </c>
      <c r="L41" s="53">
        <v>1</v>
      </c>
      <c r="M41" s="54">
        <v>4</v>
      </c>
      <c r="N41" s="55">
        <v>0</v>
      </c>
    </row>
    <row r="42" spans="1:14" ht="19.5" x14ac:dyDescent="0.3">
      <c r="A42" s="26" t="s">
        <v>142</v>
      </c>
      <c r="B42" s="22">
        <v>15</v>
      </c>
      <c r="C42" s="22">
        <v>759</v>
      </c>
      <c r="D42" s="22">
        <v>885</v>
      </c>
      <c r="E42" s="22">
        <v>979</v>
      </c>
      <c r="F42" s="22">
        <f t="shared" si="0"/>
        <v>1864</v>
      </c>
      <c r="G42" s="52">
        <v>6</v>
      </c>
      <c r="H42" s="53">
        <v>5</v>
      </c>
      <c r="I42" s="53">
        <v>3</v>
      </c>
      <c r="J42" s="53">
        <v>3</v>
      </c>
      <c r="K42" s="53">
        <v>0</v>
      </c>
      <c r="L42" s="53">
        <v>3</v>
      </c>
      <c r="M42" s="54">
        <v>0</v>
      </c>
      <c r="N42" s="55">
        <v>0</v>
      </c>
    </row>
    <row r="43" spans="1:14" ht="19.5" x14ac:dyDescent="0.3">
      <c r="A43" s="28" t="s">
        <v>143</v>
      </c>
      <c r="B43" s="22">
        <v>20</v>
      </c>
      <c r="C43" s="22">
        <v>666</v>
      </c>
      <c r="D43" s="22">
        <v>851</v>
      </c>
      <c r="E43" s="22">
        <v>839</v>
      </c>
      <c r="F43" s="22">
        <f t="shared" si="0"/>
        <v>1690</v>
      </c>
      <c r="G43" s="52">
        <v>5</v>
      </c>
      <c r="H43" s="53">
        <v>5</v>
      </c>
      <c r="I43" s="53">
        <v>2</v>
      </c>
      <c r="J43" s="53">
        <v>3</v>
      </c>
      <c r="K43" s="53">
        <v>0</v>
      </c>
      <c r="L43" s="53">
        <v>1</v>
      </c>
      <c r="M43" s="54">
        <v>0</v>
      </c>
      <c r="N43" s="55">
        <v>0</v>
      </c>
    </row>
    <row r="44" spans="1:14" ht="19.5" x14ac:dyDescent="0.3">
      <c r="A44" s="26" t="s">
        <v>144</v>
      </c>
      <c r="B44" s="22">
        <v>21</v>
      </c>
      <c r="C44" s="22">
        <v>822</v>
      </c>
      <c r="D44" s="22">
        <v>1055</v>
      </c>
      <c r="E44" s="22">
        <v>980</v>
      </c>
      <c r="F44" s="22">
        <f t="shared" si="0"/>
        <v>2035</v>
      </c>
      <c r="G44" s="52">
        <v>3</v>
      </c>
      <c r="H44" s="53">
        <v>8</v>
      </c>
      <c r="I44" s="53">
        <v>3</v>
      </c>
      <c r="J44" s="53">
        <v>0</v>
      </c>
      <c r="K44" s="53">
        <v>1</v>
      </c>
      <c r="L44" s="53">
        <v>3</v>
      </c>
      <c r="M44" s="54">
        <v>3</v>
      </c>
      <c r="N44" s="55">
        <v>0</v>
      </c>
    </row>
    <row r="45" spans="1:14" ht="19.5" x14ac:dyDescent="0.3">
      <c r="A45" s="28" t="s">
        <v>145</v>
      </c>
      <c r="B45" s="22">
        <v>16</v>
      </c>
      <c r="C45" s="22">
        <v>997</v>
      </c>
      <c r="D45" s="22">
        <v>1084</v>
      </c>
      <c r="E45" s="22">
        <v>1234</v>
      </c>
      <c r="F45" s="22">
        <f t="shared" si="0"/>
        <v>2318</v>
      </c>
      <c r="G45" s="52">
        <v>10</v>
      </c>
      <c r="H45" s="53">
        <v>11</v>
      </c>
      <c r="I45" s="53">
        <v>7</v>
      </c>
      <c r="J45" s="53">
        <v>8</v>
      </c>
      <c r="K45" s="53">
        <v>3</v>
      </c>
      <c r="L45" s="53">
        <v>0</v>
      </c>
      <c r="M45" s="54">
        <v>1</v>
      </c>
      <c r="N45" s="55">
        <v>0</v>
      </c>
    </row>
    <row r="46" spans="1:14" ht="19.5" x14ac:dyDescent="0.3">
      <c r="A46" s="26" t="s">
        <v>146</v>
      </c>
      <c r="B46" s="22">
        <v>22</v>
      </c>
      <c r="C46" s="22">
        <v>1801</v>
      </c>
      <c r="D46" s="22">
        <v>2137</v>
      </c>
      <c r="E46" s="22">
        <v>2197</v>
      </c>
      <c r="F46" s="22">
        <f t="shared" si="0"/>
        <v>4334</v>
      </c>
      <c r="G46" s="52">
        <v>17</v>
      </c>
      <c r="H46" s="53">
        <v>14</v>
      </c>
      <c r="I46" s="53">
        <v>5</v>
      </c>
      <c r="J46" s="53">
        <v>3</v>
      </c>
      <c r="K46" s="53">
        <v>2</v>
      </c>
      <c r="L46" s="53">
        <v>3</v>
      </c>
      <c r="M46" s="54">
        <v>4</v>
      </c>
      <c r="N46" s="55">
        <v>3</v>
      </c>
    </row>
    <row r="47" spans="1:14" ht="19.5" x14ac:dyDescent="0.3">
      <c r="A47" s="28" t="s">
        <v>147</v>
      </c>
      <c r="B47" s="22">
        <v>20</v>
      </c>
      <c r="C47" s="22">
        <v>896</v>
      </c>
      <c r="D47" s="22">
        <v>958</v>
      </c>
      <c r="E47" s="22">
        <v>1078</v>
      </c>
      <c r="F47" s="22">
        <f t="shared" si="0"/>
        <v>2036</v>
      </c>
      <c r="G47" s="52">
        <v>2</v>
      </c>
      <c r="H47" s="53">
        <v>4</v>
      </c>
      <c r="I47" s="53">
        <v>8</v>
      </c>
      <c r="J47" s="53">
        <v>5</v>
      </c>
      <c r="K47" s="53">
        <v>2</v>
      </c>
      <c r="L47" s="53">
        <v>2</v>
      </c>
      <c r="M47" s="54">
        <v>0</v>
      </c>
      <c r="N47" s="55">
        <v>0</v>
      </c>
    </row>
    <row r="48" spans="1:14" ht="19.5" x14ac:dyDescent="0.3">
      <c r="A48" s="26" t="s">
        <v>148</v>
      </c>
      <c r="B48" s="22">
        <v>11</v>
      </c>
      <c r="C48" s="22">
        <v>808</v>
      </c>
      <c r="D48" s="22">
        <v>1012</v>
      </c>
      <c r="E48" s="22">
        <v>1119</v>
      </c>
      <c r="F48" s="22">
        <f t="shared" si="0"/>
        <v>2131</v>
      </c>
      <c r="G48" s="52">
        <v>6</v>
      </c>
      <c r="H48" s="53">
        <v>14</v>
      </c>
      <c r="I48" s="53">
        <v>6</v>
      </c>
      <c r="J48" s="53">
        <v>6</v>
      </c>
      <c r="K48" s="53">
        <v>1</v>
      </c>
      <c r="L48" s="53">
        <v>4</v>
      </c>
      <c r="M48" s="54">
        <v>2</v>
      </c>
      <c r="N48" s="55">
        <v>1</v>
      </c>
    </row>
    <row r="49" spans="1:14" ht="19.5" x14ac:dyDescent="0.3">
      <c r="A49" s="28" t="s">
        <v>149</v>
      </c>
      <c r="B49" s="22">
        <v>30</v>
      </c>
      <c r="C49" s="22">
        <v>1866</v>
      </c>
      <c r="D49" s="22">
        <v>2242</v>
      </c>
      <c r="E49" s="22">
        <v>2417</v>
      </c>
      <c r="F49" s="22">
        <f t="shared" si="0"/>
        <v>4659</v>
      </c>
      <c r="G49" s="52">
        <v>13</v>
      </c>
      <c r="H49" s="53">
        <v>19</v>
      </c>
      <c r="I49" s="53">
        <v>8</v>
      </c>
      <c r="J49" s="53">
        <v>7</v>
      </c>
      <c r="K49" s="53">
        <v>3</v>
      </c>
      <c r="L49" s="53">
        <v>2</v>
      </c>
      <c r="M49" s="54">
        <v>4</v>
      </c>
      <c r="N49" s="55">
        <v>0</v>
      </c>
    </row>
    <row r="50" spans="1:14" ht="19.5" x14ac:dyDescent="0.3">
      <c r="A50" s="26" t="s">
        <v>150</v>
      </c>
      <c r="B50" s="22">
        <v>20</v>
      </c>
      <c r="C50" s="22">
        <v>886</v>
      </c>
      <c r="D50" s="22">
        <v>1102</v>
      </c>
      <c r="E50" s="22">
        <v>1192</v>
      </c>
      <c r="F50" s="22">
        <f t="shared" si="0"/>
        <v>2294</v>
      </c>
      <c r="G50" s="52">
        <v>2</v>
      </c>
      <c r="H50" s="53">
        <v>11</v>
      </c>
      <c r="I50" s="53">
        <v>0</v>
      </c>
      <c r="J50" s="53">
        <v>2</v>
      </c>
      <c r="K50" s="53">
        <v>3</v>
      </c>
      <c r="L50" s="53">
        <v>2</v>
      </c>
      <c r="M50" s="54">
        <v>1</v>
      </c>
      <c r="N50" s="55">
        <v>2</v>
      </c>
    </row>
    <row r="51" spans="1:14" ht="19.5" x14ac:dyDescent="0.3">
      <c r="A51" s="28" t="s">
        <v>151</v>
      </c>
      <c r="B51" s="22">
        <v>14</v>
      </c>
      <c r="C51" s="22">
        <v>747</v>
      </c>
      <c r="D51" s="22">
        <v>871</v>
      </c>
      <c r="E51" s="22">
        <v>909</v>
      </c>
      <c r="F51" s="22">
        <f t="shared" si="0"/>
        <v>1780</v>
      </c>
      <c r="G51" s="52">
        <v>3</v>
      </c>
      <c r="H51" s="53">
        <v>5</v>
      </c>
      <c r="I51" s="53">
        <v>7</v>
      </c>
      <c r="J51" s="53">
        <v>7</v>
      </c>
      <c r="K51" s="53">
        <v>0</v>
      </c>
      <c r="L51" s="53">
        <v>1</v>
      </c>
      <c r="M51" s="54">
        <v>1</v>
      </c>
      <c r="N51" s="55">
        <v>0</v>
      </c>
    </row>
    <row r="52" spans="1:14" ht="19.5" x14ac:dyDescent="0.3">
      <c r="A52" s="26" t="s">
        <v>152</v>
      </c>
      <c r="B52" s="22">
        <v>15</v>
      </c>
      <c r="C52" s="22">
        <v>671</v>
      </c>
      <c r="D52" s="22">
        <v>856</v>
      </c>
      <c r="E52" s="22">
        <v>881</v>
      </c>
      <c r="F52" s="22">
        <f t="shared" si="0"/>
        <v>1737</v>
      </c>
      <c r="G52" s="52">
        <v>4</v>
      </c>
      <c r="H52" s="53">
        <v>2</v>
      </c>
      <c r="I52" s="53">
        <v>6</v>
      </c>
      <c r="J52" s="53">
        <v>2</v>
      </c>
      <c r="K52" s="53">
        <v>0</v>
      </c>
      <c r="L52" s="53">
        <v>0</v>
      </c>
      <c r="M52" s="54">
        <v>3</v>
      </c>
      <c r="N52" s="55">
        <v>0</v>
      </c>
    </row>
    <row r="53" spans="1:14" ht="19.5" x14ac:dyDescent="0.3">
      <c r="A53" s="28" t="s">
        <v>153</v>
      </c>
      <c r="B53" s="22">
        <v>25</v>
      </c>
      <c r="C53" s="22">
        <v>1173</v>
      </c>
      <c r="D53" s="22">
        <v>1459</v>
      </c>
      <c r="E53" s="22">
        <v>1523</v>
      </c>
      <c r="F53" s="22">
        <f t="shared" si="0"/>
        <v>2982</v>
      </c>
      <c r="G53" s="52">
        <v>13</v>
      </c>
      <c r="H53" s="53">
        <v>8</v>
      </c>
      <c r="I53" s="53">
        <v>2</v>
      </c>
      <c r="J53" s="53">
        <v>5</v>
      </c>
      <c r="K53" s="53">
        <v>0</v>
      </c>
      <c r="L53" s="53">
        <v>1</v>
      </c>
      <c r="M53" s="54">
        <v>4</v>
      </c>
      <c r="N53" s="55">
        <v>1</v>
      </c>
    </row>
    <row r="54" spans="1:14" ht="19.5" x14ac:dyDescent="0.3">
      <c r="A54" s="26" t="s">
        <v>154</v>
      </c>
      <c r="B54" s="22">
        <v>12</v>
      </c>
      <c r="C54" s="22">
        <v>547</v>
      </c>
      <c r="D54" s="22">
        <v>718</v>
      </c>
      <c r="E54" s="22">
        <v>686</v>
      </c>
      <c r="F54" s="22">
        <f t="shared" si="0"/>
        <v>1404</v>
      </c>
      <c r="G54" s="52">
        <v>1</v>
      </c>
      <c r="H54" s="53">
        <v>5</v>
      </c>
      <c r="I54" s="53">
        <v>3</v>
      </c>
      <c r="J54" s="53">
        <v>0</v>
      </c>
      <c r="K54" s="53">
        <v>0</v>
      </c>
      <c r="L54" s="53">
        <v>1</v>
      </c>
      <c r="M54" s="54">
        <v>2</v>
      </c>
      <c r="N54" s="55">
        <v>1</v>
      </c>
    </row>
    <row r="55" spans="1:14" ht="19.5" x14ac:dyDescent="0.3">
      <c r="A55" s="28" t="s">
        <v>155</v>
      </c>
      <c r="B55" s="22">
        <v>14</v>
      </c>
      <c r="C55" s="22">
        <v>495</v>
      </c>
      <c r="D55" s="22">
        <v>608</v>
      </c>
      <c r="E55" s="22">
        <v>624</v>
      </c>
      <c r="F55" s="22">
        <f t="shared" si="0"/>
        <v>1232</v>
      </c>
      <c r="G55" s="52">
        <v>3</v>
      </c>
      <c r="H55" s="53">
        <v>0</v>
      </c>
      <c r="I55" s="53">
        <v>1</v>
      </c>
      <c r="J55" s="53">
        <v>2</v>
      </c>
      <c r="K55" s="53">
        <v>0</v>
      </c>
      <c r="L55" s="53">
        <v>1</v>
      </c>
      <c r="M55" s="54">
        <v>0</v>
      </c>
      <c r="N55" s="55">
        <v>0</v>
      </c>
    </row>
    <row r="56" spans="1:14" ht="19.5" x14ac:dyDescent="0.3">
      <c r="A56" s="26" t="s">
        <v>156</v>
      </c>
      <c r="B56" s="22">
        <v>20</v>
      </c>
      <c r="C56" s="22">
        <v>874</v>
      </c>
      <c r="D56" s="22">
        <v>1119</v>
      </c>
      <c r="E56" s="22">
        <v>1096</v>
      </c>
      <c r="F56" s="22">
        <f t="shared" si="0"/>
        <v>2215</v>
      </c>
      <c r="G56" s="52">
        <v>7</v>
      </c>
      <c r="H56" s="53">
        <v>5</v>
      </c>
      <c r="I56" s="53">
        <v>4</v>
      </c>
      <c r="J56" s="53">
        <v>5</v>
      </c>
      <c r="K56" s="53">
        <v>1</v>
      </c>
      <c r="L56" s="53">
        <v>2</v>
      </c>
      <c r="M56" s="54">
        <v>2</v>
      </c>
      <c r="N56" s="55">
        <v>0</v>
      </c>
    </row>
    <row r="57" spans="1:14" ht="19.5" x14ac:dyDescent="0.3">
      <c r="A57" s="28" t="s">
        <v>157</v>
      </c>
      <c r="B57" s="22">
        <v>22</v>
      </c>
      <c r="C57" s="22">
        <v>931</v>
      </c>
      <c r="D57" s="22">
        <v>1184</v>
      </c>
      <c r="E57" s="22">
        <v>1207</v>
      </c>
      <c r="F57" s="22">
        <f t="shared" si="0"/>
        <v>2391</v>
      </c>
      <c r="G57" s="52">
        <v>7</v>
      </c>
      <c r="H57" s="53">
        <v>10</v>
      </c>
      <c r="I57" s="53">
        <v>2</v>
      </c>
      <c r="J57" s="53">
        <v>3</v>
      </c>
      <c r="K57" s="53">
        <v>1</v>
      </c>
      <c r="L57" s="53">
        <v>0</v>
      </c>
      <c r="M57" s="54">
        <v>4</v>
      </c>
      <c r="N57" s="55">
        <v>1</v>
      </c>
    </row>
    <row r="58" spans="1:14" ht="19.5" x14ac:dyDescent="0.3">
      <c r="A58" s="26" t="s">
        <v>158</v>
      </c>
      <c r="B58" s="22">
        <v>27</v>
      </c>
      <c r="C58" s="22">
        <v>1254</v>
      </c>
      <c r="D58" s="22">
        <v>1562</v>
      </c>
      <c r="E58" s="22">
        <v>1578</v>
      </c>
      <c r="F58" s="22">
        <f t="shared" si="0"/>
        <v>3140</v>
      </c>
      <c r="G58" s="52">
        <v>7</v>
      </c>
      <c r="H58" s="53">
        <v>14</v>
      </c>
      <c r="I58" s="53">
        <v>1</v>
      </c>
      <c r="J58" s="53">
        <v>4</v>
      </c>
      <c r="K58" s="53">
        <v>0</v>
      </c>
      <c r="L58" s="53">
        <v>3</v>
      </c>
      <c r="M58" s="54">
        <v>3</v>
      </c>
      <c r="N58" s="55">
        <v>0</v>
      </c>
    </row>
    <row r="59" spans="1:14" ht="19.5" x14ac:dyDescent="0.3">
      <c r="A59" s="28" t="s">
        <v>159</v>
      </c>
      <c r="B59" s="22">
        <v>35</v>
      </c>
      <c r="C59" s="22">
        <v>1192</v>
      </c>
      <c r="D59" s="22">
        <v>1585</v>
      </c>
      <c r="E59" s="22">
        <v>1542</v>
      </c>
      <c r="F59" s="22">
        <f t="shared" si="0"/>
        <v>3127</v>
      </c>
      <c r="G59" s="52">
        <v>11</v>
      </c>
      <c r="H59" s="53">
        <v>10</v>
      </c>
      <c r="I59" s="53">
        <v>6</v>
      </c>
      <c r="J59" s="53">
        <v>7</v>
      </c>
      <c r="K59" s="53">
        <v>1</v>
      </c>
      <c r="L59" s="53">
        <v>1</v>
      </c>
      <c r="M59" s="54">
        <v>0</v>
      </c>
      <c r="N59" s="55">
        <v>0</v>
      </c>
    </row>
    <row r="60" spans="1:14" ht="19.5" x14ac:dyDescent="0.3">
      <c r="A60" s="26" t="s">
        <v>160</v>
      </c>
      <c r="B60" s="22">
        <v>15</v>
      </c>
      <c r="C60" s="22">
        <v>1170</v>
      </c>
      <c r="D60" s="22">
        <v>1474</v>
      </c>
      <c r="E60" s="22">
        <v>1568</v>
      </c>
      <c r="F60" s="22">
        <f t="shared" si="0"/>
        <v>3042</v>
      </c>
      <c r="G60" s="52">
        <v>11</v>
      </c>
      <c r="H60" s="53">
        <v>12</v>
      </c>
      <c r="I60" s="53">
        <v>6</v>
      </c>
      <c r="J60" s="53">
        <v>5</v>
      </c>
      <c r="K60" s="53">
        <v>3</v>
      </c>
      <c r="L60" s="53">
        <v>1</v>
      </c>
      <c r="M60" s="54">
        <v>2</v>
      </c>
      <c r="N60" s="55">
        <v>0</v>
      </c>
    </row>
    <row r="61" spans="1:14" ht="19.5" x14ac:dyDescent="0.3">
      <c r="A61" s="28" t="s">
        <v>161</v>
      </c>
      <c r="B61" s="22">
        <v>16</v>
      </c>
      <c r="C61" s="22">
        <v>876</v>
      </c>
      <c r="D61" s="22">
        <v>1029</v>
      </c>
      <c r="E61" s="22">
        <v>1040</v>
      </c>
      <c r="F61" s="22">
        <f t="shared" si="0"/>
        <v>2069</v>
      </c>
      <c r="G61" s="52">
        <v>4</v>
      </c>
      <c r="H61" s="53">
        <v>5</v>
      </c>
      <c r="I61" s="53">
        <v>3</v>
      </c>
      <c r="J61" s="53">
        <v>2</v>
      </c>
      <c r="K61" s="53">
        <v>2</v>
      </c>
      <c r="L61" s="53">
        <v>2</v>
      </c>
      <c r="M61" s="54">
        <v>1</v>
      </c>
      <c r="N61" s="55">
        <v>0</v>
      </c>
    </row>
    <row r="62" spans="1:14" ht="19.5" x14ac:dyDescent="0.3">
      <c r="A62" s="26" t="s">
        <v>162</v>
      </c>
      <c r="B62" s="22">
        <v>16</v>
      </c>
      <c r="C62" s="22">
        <v>1055</v>
      </c>
      <c r="D62" s="22">
        <v>1265</v>
      </c>
      <c r="E62" s="22">
        <v>1299</v>
      </c>
      <c r="F62" s="22">
        <f t="shared" si="0"/>
        <v>2564</v>
      </c>
      <c r="G62" s="52">
        <v>12</v>
      </c>
      <c r="H62" s="53">
        <v>12</v>
      </c>
      <c r="I62" s="53">
        <v>8</v>
      </c>
      <c r="J62" s="53">
        <v>7</v>
      </c>
      <c r="K62" s="53">
        <v>0</v>
      </c>
      <c r="L62" s="53">
        <v>3</v>
      </c>
      <c r="M62" s="54">
        <v>3</v>
      </c>
      <c r="N62" s="55">
        <v>0</v>
      </c>
    </row>
    <row r="63" spans="1:14" ht="19.5" x14ac:dyDescent="0.3">
      <c r="A63" s="28" t="s">
        <v>163</v>
      </c>
      <c r="B63" s="22">
        <v>15</v>
      </c>
      <c r="C63" s="22">
        <v>978</v>
      </c>
      <c r="D63" s="22">
        <v>1063</v>
      </c>
      <c r="E63" s="22">
        <v>1180</v>
      </c>
      <c r="F63" s="22">
        <f t="shared" si="0"/>
        <v>2243</v>
      </c>
      <c r="G63" s="52">
        <v>8</v>
      </c>
      <c r="H63" s="53">
        <v>6</v>
      </c>
      <c r="I63" s="53">
        <v>2</v>
      </c>
      <c r="J63" s="53">
        <v>6</v>
      </c>
      <c r="K63" s="53">
        <v>3</v>
      </c>
      <c r="L63" s="53">
        <v>0</v>
      </c>
      <c r="M63" s="54">
        <v>3</v>
      </c>
      <c r="N63" s="55">
        <v>0</v>
      </c>
    </row>
    <row r="64" spans="1:14" ht="19.5" x14ac:dyDescent="0.3">
      <c r="A64" s="26" t="s">
        <v>164</v>
      </c>
      <c r="B64" s="22">
        <v>21</v>
      </c>
      <c r="C64" s="22">
        <v>1412</v>
      </c>
      <c r="D64" s="22">
        <v>1518</v>
      </c>
      <c r="E64" s="22">
        <v>1656</v>
      </c>
      <c r="F64" s="22">
        <f t="shared" si="0"/>
        <v>3174</v>
      </c>
      <c r="G64" s="52">
        <v>19</v>
      </c>
      <c r="H64" s="53">
        <v>7</v>
      </c>
      <c r="I64" s="53">
        <v>4</v>
      </c>
      <c r="J64" s="53">
        <v>1</v>
      </c>
      <c r="K64" s="53">
        <v>0</v>
      </c>
      <c r="L64" s="53">
        <v>0</v>
      </c>
      <c r="M64" s="54">
        <v>5</v>
      </c>
      <c r="N64" s="55">
        <v>1</v>
      </c>
    </row>
    <row r="65" spans="1:14" ht="19.5" x14ac:dyDescent="0.3">
      <c r="A65" s="28" t="s">
        <v>165</v>
      </c>
      <c r="B65" s="22">
        <v>25</v>
      </c>
      <c r="C65" s="22">
        <v>2510</v>
      </c>
      <c r="D65" s="22">
        <v>2777</v>
      </c>
      <c r="E65" s="22">
        <v>3104</v>
      </c>
      <c r="F65" s="22">
        <f t="shared" si="0"/>
        <v>5881</v>
      </c>
      <c r="G65" s="52">
        <v>17</v>
      </c>
      <c r="H65" s="53">
        <v>30</v>
      </c>
      <c r="I65" s="53">
        <v>9</v>
      </c>
      <c r="J65" s="53">
        <v>8</v>
      </c>
      <c r="K65" s="53">
        <v>2</v>
      </c>
      <c r="L65" s="53">
        <v>6</v>
      </c>
      <c r="M65" s="54">
        <v>4</v>
      </c>
      <c r="N65" s="55">
        <v>0</v>
      </c>
    </row>
    <row r="66" spans="1:14" ht="19.5" x14ac:dyDescent="0.3">
      <c r="A66" s="26" t="s">
        <v>166</v>
      </c>
      <c r="B66" s="22">
        <v>31</v>
      </c>
      <c r="C66" s="22">
        <v>1792</v>
      </c>
      <c r="D66" s="22">
        <v>2079</v>
      </c>
      <c r="E66" s="22">
        <v>2129</v>
      </c>
      <c r="F66" s="22">
        <f t="shared" si="0"/>
        <v>4208</v>
      </c>
      <c r="G66" s="52">
        <v>12</v>
      </c>
      <c r="H66" s="53">
        <v>8</v>
      </c>
      <c r="I66" s="53">
        <v>4</v>
      </c>
      <c r="J66" s="53">
        <v>10</v>
      </c>
      <c r="K66" s="53">
        <v>2</v>
      </c>
      <c r="L66" s="53">
        <v>3</v>
      </c>
      <c r="M66" s="54">
        <v>4</v>
      </c>
      <c r="N66" s="55">
        <v>0</v>
      </c>
    </row>
    <row r="67" spans="1:14" ht="19.5" x14ac:dyDescent="0.3">
      <c r="A67" s="28" t="s">
        <v>167</v>
      </c>
      <c r="B67" s="22">
        <v>26</v>
      </c>
      <c r="C67" s="22">
        <v>1658</v>
      </c>
      <c r="D67" s="22">
        <v>2036</v>
      </c>
      <c r="E67" s="22">
        <v>2100</v>
      </c>
      <c r="F67" s="22">
        <f t="shared" si="0"/>
        <v>4136</v>
      </c>
      <c r="G67" s="52">
        <v>14</v>
      </c>
      <c r="H67" s="53">
        <v>9</v>
      </c>
      <c r="I67" s="53">
        <v>6</v>
      </c>
      <c r="J67" s="53">
        <v>8</v>
      </c>
      <c r="K67" s="53">
        <v>0</v>
      </c>
      <c r="L67" s="53">
        <v>1</v>
      </c>
      <c r="M67" s="54">
        <v>3</v>
      </c>
      <c r="N67" s="55">
        <v>0</v>
      </c>
    </row>
    <row r="68" spans="1:14" ht="19.5" x14ac:dyDescent="0.3">
      <c r="A68" s="26" t="s">
        <v>168</v>
      </c>
      <c r="B68" s="22">
        <v>25</v>
      </c>
      <c r="C68" s="22">
        <v>1919</v>
      </c>
      <c r="D68" s="22">
        <v>2267</v>
      </c>
      <c r="E68" s="22">
        <v>2519</v>
      </c>
      <c r="F68" s="22">
        <f t="shared" si="0"/>
        <v>4786</v>
      </c>
      <c r="G68" s="52">
        <v>22</v>
      </c>
      <c r="H68" s="53">
        <v>18</v>
      </c>
      <c r="I68" s="53">
        <v>3</v>
      </c>
      <c r="J68" s="53">
        <v>4</v>
      </c>
      <c r="K68" s="53">
        <v>4</v>
      </c>
      <c r="L68" s="53">
        <v>2</v>
      </c>
      <c r="M68" s="54">
        <v>4</v>
      </c>
      <c r="N68" s="55">
        <v>0</v>
      </c>
    </row>
    <row r="69" spans="1:14" ht="19.5" x14ac:dyDescent="0.3">
      <c r="A69" s="28" t="s">
        <v>169</v>
      </c>
      <c r="B69" s="22">
        <v>15</v>
      </c>
      <c r="C69" s="22">
        <v>1130</v>
      </c>
      <c r="D69" s="22">
        <v>1555</v>
      </c>
      <c r="E69" s="22">
        <v>1456</v>
      </c>
      <c r="F69" s="22">
        <f t="shared" si="0"/>
        <v>3011</v>
      </c>
      <c r="G69" s="52">
        <v>13</v>
      </c>
      <c r="H69" s="53">
        <v>17</v>
      </c>
      <c r="I69" s="53">
        <v>3</v>
      </c>
      <c r="J69" s="53">
        <v>0</v>
      </c>
      <c r="K69" s="53">
        <v>5</v>
      </c>
      <c r="L69" s="53">
        <v>1</v>
      </c>
      <c r="M69" s="54">
        <v>2</v>
      </c>
      <c r="N69" s="55">
        <v>1</v>
      </c>
    </row>
    <row r="70" spans="1:14" ht="19.5" x14ac:dyDescent="0.3">
      <c r="A70" s="26" t="s">
        <v>170</v>
      </c>
      <c r="B70" s="22">
        <v>15</v>
      </c>
      <c r="C70" s="22">
        <v>1174</v>
      </c>
      <c r="D70" s="22">
        <v>1458</v>
      </c>
      <c r="E70" s="22">
        <v>1584</v>
      </c>
      <c r="F70" s="22">
        <f>SUM(D70:E70)</f>
        <v>3042</v>
      </c>
      <c r="G70" s="52">
        <v>7</v>
      </c>
      <c r="H70" s="53">
        <v>12</v>
      </c>
      <c r="I70" s="53">
        <v>0</v>
      </c>
      <c r="J70" s="53">
        <v>1</v>
      </c>
      <c r="K70" s="53">
        <v>2</v>
      </c>
      <c r="L70" s="53">
        <v>1</v>
      </c>
      <c r="M70" s="54">
        <v>0</v>
      </c>
      <c r="N70" s="55">
        <v>0</v>
      </c>
    </row>
    <row r="71" spans="1:14" ht="19.5" x14ac:dyDescent="0.3">
      <c r="A71" s="28" t="s">
        <v>171</v>
      </c>
      <c r="B71" s="22">
        <v>23</v>
      </c>
      <c r="C71" s="22">
        <v>1663</v>
      </c>
      <c r="D71" s="22">
        <v>2165</v>
      </c>
      <c r="E71" s="22">
        <v>2292</v>
      </c>
      <c r="F71" s="22">
        <f>SUM(D71:E71)</f>
        <v>4457</v>
      </c>
      <c r="G71" s="52">
        <v>15</v>
      </c>
      <c r="H71" s="53">
        <v>20</v>
      </c>
      <c r="I71" s="53">
        <v>5</v>
      </c>
      <c r="J71" s="53">
        <v>11</v>
      </c>
      <c r="K71" s="53">
        <v>1</v>
      </c>
      <c r="L71" s="53">
        <v>7</v>
      </c>
      <c r="M71" s="54">
        <v>6</v>
      </c>
      <c r="N71" s="55">
        <v>0</v>
      </c>
    </row>
    <row r="72" spans="1:14" ht="19.5" x14ac:dyDescent="0.3">
      <c r="A72" s="26" t="s">
        <v>172</v>
      </c>
      <c r="B72" s="22">
        <v>12</v>
      </c>
      <c r="C72" s="22">
        <v>842</v>
      </c>
      <c r="D72" s="22">
        <v>1208</v>
      </c>
      <c r="E72" s="22">
        <v>1147</v>
      </c>
      <c r="F72" s="22">
        <f>SUM(D72:E72)</f>
        <v>2355</v>
      </c>
      <c r="G72" s="52">
        <v>8</v>
      </c>
      <c r="H72" s="53">
        <v>13</v>
      </c>
      <c r="I72" s="53">
        <v>2</v>
      </c>
      <c r="J72" s="53">
        <v>2</v>
      </c>
      <c r="K72" s="53">
        <v>0</v>
      </c>
      <c r="L72" s="53">
        <v>1</v>
      </c>
      <c r="M72" s="54">
        <v>2</v>
      </c>
      <c r="N72" s="55">
        <v>0</v>
      </c>
    </row>
    <row r="73" spans="1:14" ht="19.5" x14ac:dyDescent="0.3">
      <c r="A73" s="28" t="s">
        <v>173</v>
      </c>
      <c r="B73" s="22">
        <v>19</v>
      </c>
      <c r="C73" s="22">
        <v>967</v>
      </c>
      <c r="D73" s="22">
        <v>1171</v>
      </c>
      <c r="E73" s="22">
        <v>1146</v>
      </c>
      <c r="F73" s="22">
        <f>SUM(D73:E73)</f>
        <v>2317</v>
      </c>
      <c r="G73" s="52">
        <v>4</v>
      </c>
      <c r="H73" s="53">
        <v>12</v>
      </c>
      <c r="I73" s="53">
        <v>1</v>
      </c>
      <c r="J73" s="53">
        <v>1</v>
      </c>
      <c r="K73" s="53">
        <v>3</v>
      </c>
      <c r="L73" s="53">
        <v>1</v>
      </c>
      <c r="M73" s="54">
        <v>3</v>
      </c>
      <c r="N73" s="55">
        <v>0</v>
      </c>
    </row>
    <row r="74" spans="1:14" ht="19.5" x14ac:dyDescent="0.3">
      <c r="A74" s="26" t="s">
        <v>9</v>
      </c>
      <c r="B74" s="22">
        <f>SUM(B5:B73)</f>
        <v>1240</v>
      </c>
      <c r="C74" s="22">
        <f t="shared" ref="C74:J74" si="1">SUM(C5:C73)</f>
        <v>72247</v>
      </c>
      <c r="D74" s="22">
        <f t="shared" si="1"/>
        <v>84279</v>
      </c>
      <c r="E74" s="22">
        <f t="shared" si="1"/>
        <v>90140</v>
      </c>
      <c r="F74" s="22">
        <f t="shared" si="1"/>
        <v>174419</v>
      </c>
      <c r="G74" s="22">
        <f t="shared" si="1"/>
        <v>628</v>
      </c>
      <c r="H74" s="22">
        <f t="shared" si="1"/>
        <v>706</v>
      </c>
      <c r="I74" s="22">
        <f t="shared" si="1"/>
        <v>284</v>
      </c>
      <c r="J74" s="22">
        <f t="shared" si="1"/>
        <v>284</v>
      </c>
      <c r="K74" s="22">
        <f>SUM(K5:K73)</f>
        <v>96</v>
      </c>
      <c r="L74" s="22">
        <f>SUM(L5:L73)</f>
        <v>114</v>
      </c>
      <c r="M74" s="23">
        <f>SUM(M5:M73)</f>
        <v>118</v>
      </c>
      <c r="N74" s="27">
        <f>SUM(N5:N73)</f>
        <v>21</v>
      </c>
    </row>
    <row r="75" spans="1:14" s="91" customFormat="1" ht="26.25" customHeight="1" x14ac:dyDescent="0.25">
      <c r="A75" s="261" t="s">
        <v>10</v>
      </c>
      <c r="B75" s="262"/>
      <c r="C75" s="82">
        <f>C74</f>
        <v>72247</v>
      </c>
      <c r="D75" s="82" t="s">
        <v>0</v>
      </c>
      <c r="E75" s="82" t="s">
        <v>11</v>
      </c>
      <c r="F75" s="82"/>
      <c r="G75" s="82">
        <f>F74</f>
        <v>174419</v>
      </c>
      <c r="H75" s="82" t="s">
        <v>12</v>
      </c>
      <c r="I75" s="82"/>
      <c r="J75" s="82"/>
      <c r="K75" s="82" t="s">
        <v>21</v>
      </c>
      <c r="L75" s="82"/>
      <c r="M75" s="89"/>
      <c r="N75" s="90"/>
    </row>
    <row r="76" spans="1:14" s="3" customFormat="1" ht="26.25" customHeight="1" x14ac:dyDescent="0.3">
      <c r="A76" s="261" t="s">
        <v>216</v>
      </c>
      <c r="B76" s="262"/>
      <c r="C76" s="83" t="str">
        <f ca="1">INDIRECT(H76,TRUE)</f>
        <v>正大</v>
      </c>
      <c r="D76" s="208" t="s">
        <v>218</v>
      </c>
      <c r="E76" s="209">
        <f>MAX(C5:C73)</f>
        <v>2510</v>
      </c>
      <c r="F76" s="210">
        <f>MAX(F5:F73)</f>
        <v>5881</v>
      </c>
      <c r="G76" s="129"/>
      <c r="H76" s="213" t="str">
        <f>ADDRESS(MATCH(MAX(F5:F73),F5:F73,0)+4,1)</f>
        <v>$A$65</v>
      </c>
      <c r="I76" s="129"/>
      <c r="J76" s="129"/>
      <c r="K76" s="129"/>
      <c r="L76" s="129"/>
      <c r="M76" s="206"/>
      <c r="N76" s="207"/>
    </row>
    <row r="77" spans="1:14" s="3" customFormat="1" ht="26.25" customHeight="1" x14ac:dyDescent="0.3">
      <c r="A77" s="261" t="s">
        <v>217</v>
      </c>
      <c r="B77" s="262"/>
      <c r="C77" s="250" t="str">
        <f ca="1">INDIRECT(H77,TRUE)</f>
        <v>城西</v>
      </c>
      <c r="D77" s="251" t="s">
        <v>218</v>
      </c>
      <c r="E77" s="211">
        <f>MIN(C5:C73)</f>
        <v>271</v>
      </c>
      <c r="F77" s="212">
        <f>MIN(F5:F73)</f>
        <v>678</v>
      </c>
      <c r="G77" s="129"/>
      <c r="H77" s="213" t="str">
        <f>ADDRESS(MATCH(MIN(F5:F73),F5:F73,0)+4,1)</f>
        <v>$A$12</v>
      </c>
      <c r="I77" s="129"/>
      <c r="J77" s="129"/>
      <c r="K77" s="129"/>
      <c r="L77" s="129"/>
      <c r="M77" s="206"/>
      <c r="N77" s="207"/>
    </row>
    <row r="78" spans="1:14" s="4" customFormat="1" ht="19.5" customHeight="1" x14ac:dyDescent="0.3">
      <c r="A78" s="263" t="s">
        <v>13</v>
      </c>
      <c r="B78" s="264"/>
      <c r="C78" s="271">
        <f>SUM(G78:G79)</f>
        <v>629</v>
      </c>
      <c r="D78" s="273" t="s">
        <v>12</v>
      </c>
      <c r="E78" s="38" t="s">
        <v>14</v>
      </c>
      <c r="F78" s="38"/>
      <c r="G78" s="38">
        <v>344</v>
      </c>
      <c r="H78" s="38" t="s">
        <v>12</v>
      </c>
      <c r="I78" s="38"/>
      <c r="J78" s="38"/>
      <c r="K78" s="24"/>
      <c r="L78" s="24"/>
      <c r="M78" s="25"/>
      <c r="N78" s="29"/>
    </row>
    <row r="79" spans="1:14" s="5" customFormat="1" ht="22.5" customHeight="1" x14ac:dyDescent="0.3">
      <c r="A79" s="265"/>
      <c r="B79" s="266"/>
      <c r="C79" s="272"/>
      <c r="D79" s="274"/>
      <c r="E79" s="39" t="s">
        <v>15</v>
      </c>
      <c r="F79" s="39"/>
      <c r="G79" s="39">
        <v>285</v>
      </c>
      <c r="H79" s="39" t="s">
        <v>12</v>
      </c>
      <c r="I79" s="39"/>
      <c r="J79" s="39"/>
      <c r="K79" s="40"/>
      <c r="L79" s="40"/>
      <c r="M79" s="41"/>
      <c r="N79" s="43"/>
    </row>
    <row r="80" spans="1:14" s="6" customFormat="1" ht="50.25" customHeight="1" x14ac:dyDescent="0.3">
      <c r="A80" s="261" t="s">
        <v>22</v>
      </c>
      <c r="B80" s="262"/>
      <c r="C80" s="82">
        <f>K74</f>
        <v>96</v>
      </c>
      <c r="D80" s="82" t="s">
        <v>23</v>
      </c>
      <c r="E80" s="267" t="s">
        <v>233</v>
      </c>
      <c r="F80" s="267"/>
      <c r="G80" s="267"/>
      <c r="H80" s="267"/>
      <c r="I80" s="267"/>
      <c r="J80" s="267"/>
      <c r="K80" s="267"/>
      <c r="L80" s="267"/>
      <c r="M80" s="267"/>
      <c r="N80" s="268"/>
    </row>
    <row r="81" spans="1:14" s="87" customFormat="1" ht="24.75" customHeight="1" x14ac:dyDescent="0.25">
      <c r="A81" s="261" t="s">
        <v>19</v>
      </c>
      <c r="B81" s="262"/>
      <c r="C81" s="82">
        <f>L74</f>
        <v>114</v>
      </c>
      <c r="D81" s="82" t="s">
        <v>12</v>
      </c>
      <c r="E81" s="82"/>
      <c r="F81" s="82"/>
      <c r="G81" s="83"/>
      <c r="H81" s="82"/>
      <c r="I81" s="82"/>
      <c r="J81" s="82"/>
      <c r="K81" s="84"/>
      <c r="L81" s="84"/>
      <c r="M81" s="85"/>
      <c r="N81" s="86"/>
    </row>
    <row r="82" spans="1:14" s="88" customFormat="1" ht="27" customHeight="1" x14ac:dyDescent="0.25">
      <c r="A82" s="261" t="s">
        <v>16</v>
      </c>
      <c r="B82" s="262"/>
      <c r="C82" s="82">
        <f>M74</f>
        <v>118</v>
      </c>
      <c r="D82" s="82" t="s">
        <v>29</v>
      </c>
      <c r="E82" s="82" t="s">
        <v>219</v>
      </c>
      <c r="F82" s="82"/>
      <c r="G82" s="82"/>
      <c r="H82" s="82"/>
      <c r="I82" s="82"/>
      <c r="J82" s="82"/>
      <c r="K82" s="84"/>
      <c r="L82" s="84"/>
      <c r="M82" s="85"/>
      <c r="N82" s="86"/>
    </row>
    <row r="83" spans="1:14" s="92" customFormat="1" ht="27.75" customHeight="1" x14ac:dyDescent="0.25">
      <c r="A83" s="261" t="s">
        <v>17</v>
      </c>
      <c r="B83" s="262"/>
      <c r="C83" s="82">
        <f>N74</f>
        <v>21</v>
      </c>
      <c r="D83" s="82" t="s">
        <v>29</v>
      </c>
      <c r="E83" s="82" t="s">
        <v>234</v>
      </c>
      <c r="F83" s="82"/>
      <c r="G83" s="82"/>
      <c r="H83" s="82"/>
      <c r="I83" s="82"/>
      <c r="J83" s="82"/>
      <c r="K83" s="84"/>
      <c r="L83" s="84"/>
      <c r="M83" s="85"/>
      <c r="N83" s="86"/>
    </row>
    <row r="84" spans="1:14" s="87" customFormat="1" ht="26.25" customHeight="1" x14ac:dyDescent="0.25">
      <c r="A84" s="93" t="s">
        <v>18</v>
      </c>
      <c r="B84" s="82"/>
      <c r="C84" s="82">
        <f>G74</f>
        <v>628</v>
      </c>
      <c r="D84" s="94" t="s">
        <v>12</v>
      </c>
      <c r="E84" s="82" t="s">
        <v>20</v>
      </c>
      <c r="F84" s="82"/>
      <c r="G84" s="82">
        <f>H74</f>
        <v>706</v>
      </c>
      <c r="H84" s="94" t="s">
        <v>12</v>
      </c>
      <c r="I84" s="82"/>
      <c r="J84" s="82"/>
      <c r="K84" s="84"/>
      <c r="L84" s="84"/>
      <c r="M84" s="85"/>
      <c r="N84" s="86"/>
    </row>
    <row r="85" spans="1:14" s="101" customFormat="1" ht="27.75" customHeight="1" thickBot="1" x14ac:dyDescent="0.3">
      <c r="A85" s="259" t="s">
        <v>235</v>
      </c>
      <c r="B85" s="260"/>
      <c r="C85" s="95">
        <v>16</v>
      </c>
      <c r="D85" s="249" t="s">
        <v>102</v>
      </c>
      <c r="E85" s="96">
        <v>45</v>
      </c>
      <c r="F85" s="97" t="s">
        <v>103</v>
      </c>
      <c r="G85" s="96">
        <v>51</v>
      </c>
      <c r="H85" s="98"/>
      <c r="I85" s="260" t="s">
        <v>104</v>
      </c>
      <c r="J85" s="260"/>
      <c r="K85" s="96">
        <v>96</v>
      </c>
      <c r="L85" s="98"/>
      <c r="M85" s="99"/>
      <c r="N85" s="100"/>
    </row>
    <row r="86" spans="1:14" x14ac:dyDescent="0.25">
      <c r="C86" s="2"/>
    </row>
  </sheetData>
  <mergeCells count="27">
    <mergeCell ref="A1:L1"/>
    <mergeCell ref="I3:I4"/>
    <mergeCell ref="C78:C79"/>
    <mergeCell ref="D78:D79"/>
    <mergeCell ref="B3:B4"/>
    <mergeCell ref="C3:C4"/>
    <mergeCell ref="G3:G4"/>
    <mergeCell ref="H3:H4"/>
    <mergeCell ref="A75:B75"/>
    <mergeCell ref="A3:A4"/>
    <mergeCell ref="A76:B76"/>
    <mergeCell ref="A77:B77"/>
    <mergeCell ref="A85:B85"/>
    <mergeCell ref="I85:J85"/>
    <mergeCell ref="A83:B83"/>
    <mergeCell ref="A78:B79"/>
    <mergeCell ref="A80:B80"/>
    <mergeCell ref="A81:B81"/>
    <mergeCell ref="A82:B82"/>
    <mergeCell ref="E80:N80"/>
    <mergeCell ref="M3:M4"/>
    <mergeCell ref="N3:N4"/>
    <mergeCell ref="K2:N2"/>
    <mergeCell ref="D3:F3"/>
    <mergeCell ref="J3:J4"/>
    <mergeCell ref="K3:K4"/>
    <mergeCell ref="L3:L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="125" zoomScaleNormal="125" workbookViewId="0">
      <pane ySplit="4" topLeftCell="A70" activePane="bottomLeft" state="frozen"/>
      <selection pane="bottomLeft" activeCell="C84" sqref="C84"/>
    </sheetView>
  </sheetViews>
  <sheetFormatPr defaultRowHeight="16.5" x14ac:dyDescent="0.25"/>
  <cols>
    <col min="1" max="1" width="9.625" style="1" customWidth="1"/>
    <col min="2" max="2" width="13.5" customWidth="1"/>
    <col min="3" max="3" width="11.375" customWidth="1"/>
    <col min="4" max="6" width="9.625" customWidth="1"/>
    <col min="7" max="10" width="8.625" customWidth="1"/>
    <col min="11" max="12" width="7.625" customWidth="1"/>
    <col min="13" max="14" width="7.625" style="12" customWidth="1"/>
  </cols>
  <sheetData>
    <row r="1" spans="1:14" ht="44.25" customHeight="1" x14ac:dyDescent="0.25">
      <c r="A1" s="310" t="s">
        <v>77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28.5" customHeight="1" thickBot="1" x14ac:dyDescent="0.3">
      <c r="A2" s="57"/>
      <c r="B2" s="58"/>
      <c r="C2" s="56"/>
      <c r="D2" s="58"/>
      <c r="E2" s="58"/>
      <c r="F2" s="58"/>
      <c r="G2" s="58"/>
      <c r="H2" s="58"/>
      <c r="I2" s="58"/>
      <c r="J2" s="62"/>
      <c r="K2" s="315" t="s">
        <v>230</v>
      </c>
      <c r="L2" s="315"/>
      <c r="M2" s="315"/>
      <c r="N2" s="315"/>
    </row>
    <row r="3" spans="1:14" ht="19.5" x14ac:dyDescent="0.3">
      <c r="A3" s="298" t="s">
        <v>175</v>
      </c>
      <c r="B3" s="300" t="s">
        <v>176</v>
      </c>
      <c r="C3" s="300" t="s">
        <v>55</v>
      </c>
      <c r="D3" s="311" t="s">
        <v>212</v>
      </c>
      <c r="E3" s="312"/>
      <c r="F3" s="312"/>
      <c r="G3" s="300" t="s">
        <v>6</v>
      </c>
      <c r="H3" s="300" t="s">
        <v>5</v>
      </c>
      <c r="I3" s="300" t="s">
        <v>7</v>
      </c>
      <c r="J3" s="300" t="s">
        <v>8</v>
      </c>
      <c r="K3" s="300" t="s">
        <v>56</v>
      </c>
      <c r="L3" s="300" t="s">
        <v>57</v>
      </c>
      <c r="M3" s="302" t="s">
        <v>79</v>
      </c>
      <c r="N3" s="304" t="s">
        <v>80</v>
      </c>
    </row>
    <row r="4" spans="1:14" s="1" customFormat="1" ht="19.5" x14ac:dyDescent="0.3">
      <c r="A4" s="299"/>
      <c r="B4" s="301"/>
      <c r="C4" s="301"/>
      <c r="D4" s="59" t="s">
        <v>2</v>
      </c>
      <c r="E4" s="59" t="s">
        <v>3</v>
      </c>
      <c r="F4" s="59" t="s">
        <v>213</v>
      </c>
      <c r="G4" s="301"/>
      <c r="H4" s="301"/>
      <c r="I4" s="301"/>
      <c r="J4" s="301"/>
      <c r="K4" s="301"/>
      <c r="L4" s="301"/>
      <c r="M4" s="303"/>
      <c r="N4" s="305"/>
    </row>
    <row r="5" spans="1:14" ht="19.5" x14ac:dyDescent="0.3">
      <c r="A5" s="63" t="s">
        <v>105</v>
      </c>
      <c r="B5" s="60">
        <v>6</v>
      </c>
      <c r="C5" s="60">
        <v>379</v>
      </c>
      <c r="D5" s="60">
        <v>377</v>
      </c>
      <c r="E5" s="60">
        <v>440</v>
      </c>
      <c r="F5" s="60">
        <f t="shared" ref="F5:F26" si="0">SUM(D5:E5)</f>
        <v>817</v>
      </c>
      <c r="G5" s="242">
        <v>7</v>
      </c>
      <c r="H5" s="243">
        <v>4</v>
      </c>
      <c r="I5" s="243">
        <v>6</v>
      </c>
      <c r="J5" s="243">
        <v>0</v>
      </c>
      <c r="K5" s="243">
        <v>1</v>
      </c>
      <c r="L5" s="243">
        <v>0</v>
      </c>
      <c r="M5" s="244">
        <v>1</v>
      </c>
      <c r="N5" s="245">
        <v>1</v>
      </c>
    </row>
    <row r="6" spans="1:14" ht="19.5" x14ac:dyDescent="0.3">
      <c r="A6" s="65" t="s">
        <v>106</v>
      </c>
      <c r="B6" s="60">
        <v>14</v>
      </c>
      <c r="C6" s="60">
        <v>818</v>
      </c>
      <c r="D6" s="60">
        <v>771</v>
      </c>
      <c r="E6" s="60">
        <v>884</v>
      </c>
      <c r="F6" s="60">
        <f t="shared" si="0"/>
        <v>1655</v>
      </c>
      <c r="G6" s="242">
        <v>4</v>
      </c>
      <c r="H6" s="243">
        <v>4</v>
      </c>
      <c r="I6" s="243">
        <v>1</v>
      </c>
      <c r="J6" s="243">
        <v>1</v>
      </c>
      <c r="K6" s="243">
        <v>1</v>
      </c>
      <c r="L6" s="243">
        <v>3</v>
      </c>
      <c r="M6" s="244">
        <v>1</v>
      </c>
      <c r="N6" s="245">
        <v>0</v>
      </c>
    </row>
    <row r="7" spans="1:14" ht="19.5" x14ac:dyDescent="0.3">
      <c r="A7" s="63" t="s">
        <v>107</v>
      </c>
      <c r="B7" s="60">
        <v>13</v>
      </c>
      <c r="C7" s="60">
        <v>599</v>
      </c>
      <c r="D7" s="60">
        <v>705</v>
      </c>
      <c r="E7" s="60">
        <v>708</v>
      </c>
      <c r="F7" s="60">
        <f t="shared" si="0"/>
        <v>1413</v>
      </c>
      <c r="G7" s="242">
        <v>3</v>
      </c>
      <c r="H7" s="243">
        <v>4</v>
      </c>
      <c r="I7" s="243">
        <v>0</v>
      </c>
      <c r="J7" s="243">
        <v>0</v>
      </c>
      <c r="K7" s="243">
        <v>1</v>
      </c>
      <c r="L7" s="243">
        <v>1</v>
      </c>
      <c r="M7" s="244">
        <v>2</v>
      </c>
      <c r="N7" s="245">
        <v>0</v>
      </c>
    </row>
    <row r="8" spans="1:14" ht="19.5" x14ac:dyDescent="0.3">
      <c r="A8" s="65" t="s">
        <v>108</v>
      </c>
      <c r="B8" s="60">
        <v>10</v>
      </c>
      <c r="C8" s="60">
        <v>788</v>
      </c>
      <c r="D8" s="60">
        <v>870</v>
      </c>
      <c r="E8" s="60">
        <v>992</v>
      </c>
      <c r="F8" s="60">
        <f t="shared" si="0"/>
        <v>1862</v>
      </c>
      <c r="G8" s="242">
        <v>9</v>
      </c>
      <c r="H8" s="243">
        <v>10</v>
      </c>
      <c r="I8" s="243">
        <v>1</v>
      </c>
      <c r="J8" s="243">
        <v>1</v>
      </c>
      <c r="K8" s="243">
        <v>1</v>
      </c>
      <c r="L8" s="243">
        <v>0</v>
      </c>
      <c r="M8" s="244">
        <v>0</v>
      </c>
      <c r="N8" s="245">
        <v>0</v>
      </c>
    </row>
    <row r="9" spans="1:14" ht="19.5" x14ac:dyDescent="0.3">
      <c r="A9" s="63" t="s">
        <v>109</v>
      </c>
      <c r="B9" s="60">
        <v>7</v>
      </c>
      <c r="C9" s="60">
        <v>725</v>
      </c>
      <c r="D9" s="60">
        <v>777</v>
      </c>
      <c r="E9" s="60">
        <v>874</v>
      </c>
      <c r="F9" s="60">
        <f t="shared" si="0"/>
        <v>1651</v>
      </c>
      <c r="G9" s="242">
        <v>4</v>
      </c>
      <c r="H9" s="243">
        <v>3</v>
      </c>
      <c r="I9" s="243">
        <v>0</v>
      </c>
      <c r="J9" s="243">
        <v>1</v>
      </c>
      <c r="K9" s="243">
        <v>0</v>
      </c>
      <c r="L9" s="243">
        <v>0</v>
      </c>
      <c r="M9" s="244">
        <v>2</v>
      </c>
      <c r="N9" s="245">
        <v>0</v>
      </c>
    </row>
    <row r="10" spans="1:14" ht="19.5" x14ac:dyDescent="0.3">
      <c r="A10" s="65" t="s">
        <v>110</v>
      </c>
      <c r="B10" s="60">
        <v>11</v>
      </c>
      <c r="C10" s="60">
        <v>734</v>
      </c>
      <c r="D10" s="60">
        <v>814</v>
      </c>
      <c r="E10" s="60">
        <v>847</v>
      </c>
      <c r="F10" s="60">
        <f t="shared" si="0"/>
        <v>1661</v>
      </c>
      <c r="G10" s="242">
        <v>6</v>
      </c>
      <c r="H10" s="243">
        <v>12</v>
      </c>
      <c r="I10" s="243">
        <v>5</v>
      </c>
      <c r="J10" s="243">
        <v>2</v>
      </c>
      <c r="K10" s="243">
        <v>0</v>
      </c>
      <c r="L10" s="243">
        <v>0</v>
      </c>
      <c r="M10" s="244">
        <v>2</v>
      </c>
      <c r="N10" s="245">
        <v>1</v>
      </c>
    </row>
    <row r="11" spans="1:14" ht="19.5" x14ac:dyDescent="0.3">
      <c r="A11" s="63" t="s">
        <v>111</v>
      </c>
      <c r="B11" s="60">
        <v>13</v>
      </c>
      <c r="C11" s="60">
        <v>728</v>
      </c>
      <c r="D11" s="60">
        <v>781</v>
      </c>
      <c r="E11" s="60">
        <v>915</v>
      </c>
      <c r="F11" s="60">
        <f t="shared" si="0"/>
        <v>1696</v>
      </c>
      <c r="G11" s="242">
        <v>5</v>
      </c>
      <c r="H11" s="243">
        <v>5</v>
      </c>
      <c r="I11" s="243">
        <v>3</v>
      </c>
      <c r="J11" s="243">
        <v>5</v>
      </c>
      <c r="K11" s="243">
        <v>2</v>
      </c>
      <c r="L11" s="243">
        <v>0</v>
      </c>
      <c r="M11" s="244">
        <v>1</v>
      </c>
      <c r="N11" s="245">
        <v>0</v>
      </c>
    </row>
    <row r="12" spans="1:14" ht="19.5" x14ac:dyDescent="0.3">
      <c r="A12" s="65" t="s">
        <v>112</v>
      </c>
      <c r="B12" s="60">
        <v>8</v>
      </c>
      <c r="C12" s="60">
        <v>272</v>
      </c>
      <c r="D12" s="60">
        <v>323</v>
      </c>
      <c r="E12" s="60">
        <v>336</v>
      </c>
      <c r="F12" s="60">
        <f t="shared" si="0"/>
        <v>659</v>
      </c>
      <c r="G12" s="242">
        <v>4</v>
      </c>
      <c r="H12" s="243">
        <v>0</v>
      </c>
      <c r="I12" s="243">
        <v>1</v>
      </c>
      <c r="J12" s="243">
        <v>4</v>
      </c>
      <c r="K12" s="243">
        <v>0</v>
      </c>
      <c r="L12" s="243">
        <v>0</v>
      </c>
      <c r="M12" s="244">
        <v>1</v>
      </c>
      <c r="N12" s="245">
        <v>0</v>
      </c>
    </row>
    <row r="13" spans="1:14" ht="19.5" x14ac:dyDescent="0.3">
      <c r="A13" s="63" t="s">
        <v>113</v>
      </c>
      <c r="B13" s="60">
        <v>14</v>
      </c>
      <c r="C13" s="60">
        <v>1054</v>
      </c>
      <c r="D13" s="60">
        <v>1077</v>
      </c>
      <c r="E13" s="60">
        <v>1157</v>
      </c>
      <c r="F13" s="60">
        <f t="shared" si="0"/>
        <v>2234</v>
      </c>
      <c r="G13" s="242">
        <v>8</v>
      </c>
      <c r="H13" s="243">
        <v>11</v>
      </c>
      <c r="I13" s="243">
        <v>1</v>
      </c>
      <c r="J13" s="243">
        <v>5</v>
      </c>
      <c r="K13" s="243">
        <v>1</v>
      </c>
      <c r="L13" s="243">
        <v>1</v>
      </c>
      <c r="M13" s="244">
        <v>1</v>
      </c>
      <c r="N13" s="245">
        <v>0</v>
      </c>
    </row>
    <row r="14" spans="1:14" ht="19.5" x14ac:dyDescent="0.3">
      <c r="A14" s="65" t="s">
        <v>114</v>
      </c>
      <c r="B14" s="60">
        <v>19</v>
      </c>
      <c r="C14" s="60">
        <v>2128</v>
      </c>
      <c r="D14" s="60">
        <v>1967</v>
      </c>
      <c r="E14" s="60">
        <v>2201</v>
      </c>
      <c r="F14" s="60">
        <f t="shared" si="0"/>
        <v>4168</v>
      </c>
      <c r="G14" s="242">
        <v>31</v>
      </c>
      <c r="H14" s="243">
        <v>19</v>
      </c>
      <c r="I14" s="243">
        <v>16</v>
      </c>
      <c r="J14" s="243">
        <v>8</v>
      </c>
      <c r="K14" s="243">
        <v>3</v>
      </c>
      <c r="L14" s="243">
        <v>5</v>
      </c>
      <c r="M14" s="244">
        <v>6</v>
      </c>
      <c r="N14" s="245">
        <v>2</v>
      </c>
    </row>
    <row r="15" spans="1:14" ht="19.5" x14ac:dyDescent="0.3">
      <c r="A15" s="63" t="s">
        <v>115</v>
      </c>
      <c r="B15" s="60">
        <v>10</v>
      </c>
      <c r="C15" s="60">
        <v>470</v>
      </c>
      <c r="D15" s="60">
        <v>558</v>
      </c>
      <c r="E15" s="60">
        <v>558</v>
      </c>
      <c r="F15" s="60">
        <f t="shared" si="0"/>
        <v>1116</v>
      </c>
      <c r="G15" s="242">
        <v>4</v>
      </c>
      <c r="H15" s="243">
        <v>1</v>
      </c>
      <c r="I15" s="243">
        <v>3</v>
      </c>
      <c r="J15" s="243">
        <v>2</v>
      </c>
      <c r="K15" s="243">
        <v>0</v>
      </c>
      <c r="L15" s="243">
        <v>2</v>
      </c>
      <c r="M15" s="244">
        <v>0</v>
      </c>
      <c r="N15" s="245">
        <v>1</v>
      </c>
    </row>
    <row r="16" spans="1:14" ht="19.5" x14ac:dyDescent="0.3">
      <c r="A16" s="65" t="s">
        <v>116</v>
      </c>
      <c r="B16" s="60">
        <v>15</v>
      </c>
      <c r="C16" s="60">
        <v>635</v>
      </c>
      <c r="D16" s="60">
        <v>731</v>
      </c>
      <c r="E16" s="60">
        <v>751</v>
      </c>
      <c r="F16" s="60">
        <f t="shared" si="0"/>
        <v>1482</v>
      </c>
      <c r="G16" s="242">
        <v>6</v>
      </c>
      <c r="H16" s="243">
        <v>5</v>
      </c>
      <c r="I16" s="243">
        <v>2</v>
      </c>
      <c r="J16" s="243">
        <v>8</v>
      </c>
      <c r="K16" s="243">
        <v>1</v>
      </c>
      <c r="L16" s="243">
        <v>1</v>
      </c>
      <c r="M16" s="244">
        <v>2</v>
      </c>
      <c r="N16" s="245">
        <v>0</v>
      </c>
    </row>
    <row r="17" spans="1:14" ht="19.5" x14ac:dyDescent="0.3">
      <c r="A17" s="63" t="s">
        <v>117</v>
      </c>
      <c r="B17" s="60">
        <v>18</v>
      </c>
      <c r="C17" s="60">
        <v>942</v>
      </c>
      <c r="D17" s="60">
        <v>956</v>
      </c>
      <c r="E17" s="60">
        <v>1041</v>
      </c>
      <c r="F17" s="60">
        <f t="shared" si="0"/>
        <v>1997</v>
      </c>
      <c r="G17" s="242">
        <v>5</v>
      </c>
      <c r="H17" s="243">
        <v>7</v>
      </c>
      <c r="I17" s="243">
        <v>5</v>
      </c>
      <c r="J17" s="243">
        <v>6</v>
      </c>
      <c r="K17" s="243">
        <v>0</v>
      </c>
      <c r="L17" s="243">
        <v>0</v>
      </c>
      <c r="M17" s="244">
        <v>0</v>
      </c>
      <c r="N17" s="245">
        <v>0</v>
      </c>
    </row>
    <row r="18" spans="1:14" ht="19.5" x14ac:dyDescent="0.3">
      <c r="A18" s="65" t="s">
        <v>118</v>
      </c>
      <c r="B18" s="60">
        <v>16</v>
      </c>
      <c r="C18" s="60">
        <v>626</v>
      </c>
      <c r="D18" s="60">
        <v>653</v>
      </c>
      <c r="E18" s="60">
        <v>736</v>
      </c>
      <c r="F18" s="60">
        <f t="shared" si="0"/>
        <v>1389</v>
      </c>
      <c r="G18" s="242">
        <v>2</v>
      </c>
      <c r="H18" s="243">
        <v>5</v>
      </c>
      <c r="I18" s="243">
        <v>2</v>
      </c>
      <c r="J18" s="243">
        <v>7</v>
      </c>
      <c r="K18" s="243">
        <v>1</v>
      </c>
      <c r="L18" s="243">
        <v>0</v>
      </c>
      <c r="M18" s="244">
        <v>0</v>
      </c>
      <c r="N18" s="245">
        <v>0</v>
      </c>
    </row>
    <row r="19" spans="1:14" ht="19.5" x14ac:dyDescent="0.3">
      <c r="A19" s="63" t="s">
        <v>119</v>
      </c>
      <c r="B19" s="60">
        <v>23</v>
      </c>
      <c r="C19" s="60">
        <v>845</v>
      </c>
      <c r="D19" s="60">
        <v>1024</v>
      </c>
      <c r="E19" s="60">
        <v>985</v>
      </c>
      <c r="F19" s="60">
        <f t="shared" si="0"/>
        <v>2009</v>
      </c>
      <c r="G19" s="242">
        <v>3</v>
      </c>
      <c r="H19" s="243">
        <v>3</v>
      </c>
      <c r="I19" s="243">
        <v>11</v>
      </c>
      <c r="J19" s="243">
        <v>9</v>
      </c>
      <c r="K19" s="243">
        <v>0</v>
      </c>
      <c r="L19" s="243">
        <v>0</v>
      </c>
      <c r="M19" s="244">
        <v>1</v>
      </c>
      <c r="N19" s="245">
        <v>0</v>
      </c>
    </row>
    <row r="20" spans="1:14" ht="19.5" x14ac:dyDescent="0.3">
      <c r="A20" s="65" t="s">
        <v>120</v>
      </c>
      <c r="B20" s="60">
        <v>19</v>
      </c>
      <c r="C20" s="60">
        <v>578</v>
      </c>
      <c r="D20" s="60">
        <v>647</v>
      </c>
      <c r="E20" s="60">
        <v>676</v>
      </c>
      <c r="F20" s="60">
        <f t="shared" si="0"/>
        <v>1323</v>
      </c>
      <c r="G20" s="242">
        <v>3</v>
      </c>
      <c r="H20" s="243">
        <v>2</v>
      </c>
      <c r="I20" s="243">
        <v>0</v>
      </c>
      <c r="J20" s="243">
        <v>0</v>
      </c>
      <c r="K20" s="243">
        <v>1</v>
      </c>
      <c r="L20" s="243">
        <v>3</v>
      </c>
      <c r="M20" s="244">
        <v>0</v>
      </c>
      <c r="N20" s="245">
        <v>0</v>
      </c>
    </row>
    <row r="21" spans="1:14" ht="19.5" x14ac:dyDescent="0.3">
      <c r="A21" s="63" t="s">
        <v>121</v>
      </c>
      <c r="B21" s="60">
        <v>25</v>
      </c>
      <c r="C21" s="60">
        <v>1531</v>
      </c>
      <c r="D21" s="60">
        <v>1574</v>
      </c>
      <c r="E21" s="60">
        <v>1840</v>
      </c>
      <c r="F21" s="60">
        <f t="shared" si="0"/>
        <v>3414</v>
      </c>
      <c r="G21" s="242">
        <v>7</v>
      </c>
      <c r="H21" s="243">
        <v>13</v>
      </c>
      <c r="I21" s="243">
        <v>5</v>
      </c>
      <c r="J21" s="243">
        <v>3</v>
      </c>
      <c r="K21" s="243">
        <v>0</v>
      </c>
      <c r="L21" s="243">
        <v>3</v>
      </c>
      <c r="M21" s="244">
        <v>2</v>
      </c>
      <c r="N21" s="245">
        <v>0</v>
      </c>
    </row>
    <row r="22" spans="1:14" ht="19.5" x14ac:dyDescent="0.3">
      <c r="A22" s="65" t="s">
        <v>122</v>
      </c>
      <c r="B22" s="60">
        <v>22</v>
      </c>
      <c r="C22" s="60">
        <v>1058</v>
      </c>
      <c r="D22" s="60">
        <v>1152</v>
      </c>
      <c r="E22" s="60">
        <v>1271</v>
      </c>
      <c r="F22" s="60">
        <f t="shared" si="0"/>
        <v>2423</v>
      </c>
      <c r="G22" s="242">
        <v>9</v>
      </c>
      <c r="H22" s="243">
        <v>9</v>
      </c>
      <c r="I22" s="243">
        <v>4</v>
      </c>
      <c r="J22" s="243">
        <v>4</v>
      </c>
      <c r="K22" s="243">
        <v>1</v>
      </c>
      <c r="L22" s="243">
        <v>4</v>
      </c>
      <c r="M22" s="244">
        <v>3</v>
      </c>
      <c r="N22" s="245">
        <v>1</v>
      </c>
    </row>
    <row r="23" spans="1:14" ht="19.5" x14ac:dyDescent="0.3">
      <c r="A23" s="63" t="s">
        <v>123</v>
      </c>
      <c r="B23" s="60">
        <v>29</v>
      </c>
      <c r="C23" s="60">
        <v>1526</v>
      </c>
      <c r="D23" s="60">
        <v>1649</v>
      </c>
      <c r="E23" s="60">
        <v>1805</v>
      </c>
      <c r="F23" s="60">
        <f t="shared" si="0"/>
        <v>3454</v>
      </c>
      <c r="G23" s="242">
        <v>5</v>
      </c>
      <c r="H23" s="243">
        <v>5</v>
      </c>
      <c r="I23" s="243">
        <v>10</v>
      </c>
      <c r="J23" s="243">
        <v>10</v>
      </c>
      <c r="K23" s="243">
        <v>0</v>
      </c>
      <c r="L23" s="243">
        <v>1</v>
      </c>
      <c r="M23" s="244">
        <v>0</v>
      </c>
      <c r="N23" s="245">
        <v>0</v>
      </c>
    </row>
    <row r="24" spans="1:14" ht="19.5" x14ac:dyDescent="0.3">
      <c r="A24" s="65" t="s">
        <v>124</v>
      </c>
      <c r="B24" s="60">
        <v>20</v>
      </c>
      <c r="C24" s="60">
        <v>969</v>
      </c>
      <c r="D24" s="60">
        <v>1185</v>
      </c>
      <c r="E24" s="60">
        <v>1182</v>
      </c>
      <c r="F24" s="60">
        <f t="shared" si="0"/>
        <v>2367</v>
      </c>
      <c r="G24" s="242">
        <v>5</v>
      </c>
      <c r="H24" s="243">
        <v>6</v>
      </c>
      <c r="I24" s="243">
        <v>0</v>
      </c>
      <c r="J24" s="243">
        <v>5</v>
      </c>
      <c r="K24" s="243">
        <v>3</v>
      </c>
      <c r="L24" s="243">
        <v>1</v>
      </c>
      <c r="M24" s="244">
        <v>1</v>
      </c>
      <c r="N24" s="245">
        <v>0</v>
      </c>
    </row>
    <row r="25" spans="1:14" ht="19.5" x14ac:dyDescent="0.3">
      <c r="A25" s="63" t="s">
        <v>125</v>
      </c>
      <c r="B25" s="60">
        <v>9</v>
      </c>
      <c r="C25" s="60">
        <v>1349</v>
      </c>
      <c r="D25" s="60">
        <v>1327</v>
      </c>
      <c r="E25" s="60">
        <v>1017</v>
      </c>
      <c r="F25" s="60">
        <f t="shared" si="0"/>
        <v>2344</v>
      </c>
      <c r="G25" s="242">
        <v>0</v>
      </c>
      <c r="H25" s="243">
        <v>16</v>
      </c>
      <c r="I25" s="243">
        <v>22</v>
      </c>
      <c r="J25" s="243">
        <v>11</v>
      </c>
      <c r="K25" s="243">
        <v>1</v>
      </c>
      <c r="L25" s="243">
        <v>1</v>
      </c>
      <c r="M25" s="244">
        <v>1</v>
      </c>
      <c r="N25" s="245">
        <v>1</v>
      </c>
    </row>
    <row r="26" spans="1:14" ht="19.5" x14ac:dyDescent="0.3">
      <c r="A26" s="65" t="s">
        <v>126</v>
      </c>
      <c r="B26" s="60">
        <v>21</v>
      </c>
      <c r="C26" s="60">
        <v>1580</v>
      </c>
      <c r="D26" s="60">
        <v>1750</v>
      </c>
      <c r="E26" s="60">
        <v>1935</v>
      </c>
      <c r="F26" s="60">
        <f t="shared" si="0"/>
        <v>3685</v>
      </c>
      <c r="G26" s="242">
        <v>12</v>
      </c>
      <c r="H26" s="243">
        <v>17</v>
      </c>
      <c r="I26" s="243">
        <v>12</v>
      </c>
      <c r="J26" s="243">
        <v>5</v>
      </c>
      <c r="K26" s="243">
        <v>2</v>
      </c>
      <c r="L26" s="243">
        <v>0</v>
      </c>
      <c r="M26" s="244">
        <v>1</v>
      </c>
      <c r="N26" s="245">
        <v>0</v>
      </c>
    </row>
    <row r="27" spans="1:14" ht="19.5" x14ac:dyDescent="0.3">
      <c r="A27" s="63" t="s">
        <v>127</v>
      </c>
      <c r="B27" s="60">
        <v>13</v>
      </c>
      <c r="C27" s="60">
        <v>911</v>
      </c>
      <c r="D27" s="60">
        <v>1105</v>
      </c>
      <c r="E27" s="60">
        <v>1298</v>
      </c>
      <c r="F27" s="60">
        <f>D27+E27</f>
        <v>2403</v>
      </c>
      <c r="G27" s="242">
        <v>6</v>
      </c>
      <c r="H27" s="243">
        <v>14</v>
      </c>
      <c r="I27" s="243">
        <v>5</v>
      </c>
      <c r="J27" s="243">
        <v>15</v>
      </c>
      <c r="K27" s="243">
        <v>2</v>
      </c>
      <c r="L27" s="243">
        <v>0</v>
      </c>
      <c r="M27" s="244">
        <v>1</v>
      </c>
      <c r="N27" s="245">
        <v>1</v>
      </c>
    </row>
    <row r="28" spans="1:14" ht="19.5" x14ac:dyDescent="0.3">
      <c r="A28" s="65" t="s">
        <v>128</v>
      </c>
      <c r="B28" s="60">
        <v>16</v>
      </c>
      <c r="C28" s="60">
        <v>1143</v>
      </c>
      <c r="D28" s="60">
        <v>1392</v>
      </c>
      <c r="E28" s="60">
        <v>1699</v>
      </c>
      <c r="F28" s="60">
        <f t="shared" ref="F28:F73" si="1">SUM(D28:E28)</f>
        <v>3091</v>
      </c>
      <c r="G28" s="242">
        <v>16</v>
      </c>
      <c r="H28" s="243">
        <v>31</v>
      </c>
      <c r="I28" s="243">
        <v>10</v>
      </c>
      <c r="J28" s="243">
        <v>6</v>
      </c>
      <c r="K28" s="243">
        <v>2</v>
      </c>
      <c r="L28" s="243">
        <v>1</v>
      </c>
      <c r="M28" s="244">
        <v>2</v>
      </c>
      <c r="N28" s="245">
        <v>0</v>
      </c>
    </row>
    <row r="29" spans="1:14" ht="19.5" x14ac:dyDescent="0.3">
      <c r="A29" s="63" t="s">
        <v>129</v>
      </c>
      <c r="B29" s="60">
        <v>13</v>
      </c>
      <c r="C29" s="60">
        <v>780</v>
      </c>
      <c r="D29" s="60">
        <v>880</v>
      </c>
      <c r="E29" s="60">
        <v>1062</v>
      </c>
      <c r="F29" s="60">
        <f t="shared" si="1"/>
        <v>1942</v>
      </c>
      <c r="G29" s="242">
        <v>12</v>
      </c>
      <c r="H29" s="243">
        <v>21</v>
      </c>
      <c r="I29" s="243">
        <v>0</v>
      </c>
      <c r="J29" s="243">
        <v>8</v>
      </c>
      <c r="K29" s="243">
        <v>0</v>
      </c>
      <c r="L29" s="243">
        <v>0</v>
      </c>
      <c r="M29" s="244">
        <v>0</v>
      </c>
      <c r="N29" s="245">
        <v>1</v>
      </c>
    </row>
    <row r="30" spans="1:14" ht="19.5" x14ac:dyDescent="0.3">
      <c r="A30" s="65" t="s">
        <v>130</v>
      </c>
      <c r="B30" s="60">
        <v>10</v>
      </c>
      <c r="C30" s="60">
        <v>321</v>
      </c>
      <c r="D30" s="60">
        <v>407</v>
      </c>
      <c r="E30" s="60">
        <v>395</v>
      </c>
      <c r="F30" s="60">
        <f t="shared" si="1"/>
        <v>802</v>
      </c>
      <c r="G30" s="242">
        <v>1</v>
      </c>
      <c r="H30" s="243">
        <v>2</v>
      </c>
      <c r="I30" s="243">
        <v>0</v>
      </c>
      <c r="J30" s="243">
        <v>0</v>
      </c>
      <c r="K30" s="243">
        <v>1</v>
      </c>
      <c r="L30" s="243">
        <v>0</v>
      </c>
      <c r="M30" s="244">
        <v>1</v>
      </c>
      <c r="N30" s="245">
        <v>1</v>
      </c>
    </row>
    <row r="31" spans="1:14" ht="19.5" x14ac:dyDescent="0.3">
      <c r="A31" s="63" t="s">
        <v>131</v>
      </c>
      <c r="B31" s="60">
        <v>18</v>
      </c>
      <c r="C31" s="60">
        <v>646</v>
      </c>
      <c r="D31" s="60">
        <v>751</v>
      </c>
      <c r="E31" s="60">
        <v>798</v>
      </c>
      <c r="F31" s="60">
        <f t="shared" si="1"/>
        <v>1549</v>
      </c>
      <c r="G31" s="242">
        <v>2</v>
      </c>
      <c r="H31" s="243">
        <v>5</v>
      </c>
      <c r="I31" s="243">
        <v>0</v>
      </c>
      <c r="J31" s="243">
        <v>0</v>
      </c>
      <c r="K31" s="243">
        <v>1</v>
      </c>
      <c r="L31" s="243">
        <v>0</v>
      </c>
      <c r="M31" s="244">
        <v>1</v>
      </c>
      <c r="N31" s="245">
        <v>1</v>
      </c>
    </row>
    <row r="32" spans="1:14" ht="19.5" x14ac:dyDescent="0.3">
      <c r="A32" s="65" t="s">
        <v>132</v>
      </c>
      <c r="B32" s="60">
        <v>25</v>
      </c>
      <c r="C32" s="60">
        <v>1248</v>
      </c>
      <c r="D32" s="60">
        <v>1547</v>
      </c>
      <c r="E32" s="60">
        <v>1675</v>
      </c>
      <c r="F32" s="60">
        <f t="shared" si="1"/>
        <v>3222</v>
      </c>
      <c r="G32" s="242">
        <v>8</v>
      </c>
      <c r="H32" s="243">
        <v>4</v>
      </c>
      <c r="I32" s="243">
        <v>4</v>
      </c>
      <c r="J32" s="243">
        <v>4</v>
      </c>
      <c r="K32" s="243">
        <v>0</v>
      </c>
      <c r="L32" s="243">
        <v>2</v>
      </c>
      <c r="M32" s="244">
        <v>1</v>
      </c>
      <c r="N32" s="245">
        <v>0</v>
      </c>
    </row>
    <row r="33" spans="1:14" ht="19.5" x14ac:dyDescent="0.3">
      <c r="A33" s="63" t="s">
        <v>133</v>
      </c>
      <c r="B33" s="60">
        <v>16</v>
      </c>
      <c r="C33" s="60">
        <v>766</v>
      </c>
      <c r="D33" s="60">
        <v>860</v>
      </c>
      <c r="E33" s="60">
        <v>925</v>
      </c>
      <c r="F33" s="60">
        <f t="shared" si="1"/>
        <v>1785</v>
      </c>
      <c r="G33" s="242">
        <v>8</v>
      </c>
      <c r="H33" s="243">
        <v>3</v>
      </c>
      <c r="I33" s="243">
        <v>1</v>
      </c>
      <c r="J33" s="243">
        <v>0</v>
      </c>
      <c r="K33" s="243">
        <v>0</v>
      </c>
      <c r="L33" s="243">
        <v>1</v>
      </c>
      <c r="M33" s="244">
        <v>0</v>
      </c>
      <c r="N33" s="245">
        <v>0</v>
      </c>
    </row>
    <row r="34" spans="1:14" ht="19.5" x14ac:dyDescent="0.3">
      <c r="A34" s="65" t="s">
        <v>134</v>
      </c>
      <c r="B34" s="60">
        <v>24</v>
      </c>
      <c r="C34" s="60">
        <v>1355</v>
      </c>
      <c r="D34" s="60">
        <v>1559</v>
      </c>
      <c r="E34" s="60">
        <v>1611</v>
      </c>
      <c r="F34" s="60">
        <f t="shared" si="1"/>
        <v>3170</v>
      </c>
      <c r="G34" s="242">
        <v>7</v>
      </c>
      <c r="H34" s="243">
        <v>13</v>
      </c>
      <c r="I34" s="243">
        <v>0</v>
      </c>
      <c r="J34" s="243">
        <v>4</v>
      </c>
      <c r="K34" s="243">
        <v>2</v>
      </c>
      <c r="L34" s="243">
        <v>2</v>
      </c>
      <c r="M34" s="244">
        <v>3</v>
      </c>
      <c r="N34" s="245">
        <v>0</v>
      </c>
    </row>
    <row r="35" spans="1:14" ht="19.5" x14ac:dyDescent="0.3">
      <c r="A35" s="63" t="s">
        <v>135</v>
      </c>
      <c r="B35" s="60">
        <v>16</v>
      </c>
      <c r="C35" s="60">
        <v>978</v>
      </c>
      <c r="D35" s="60">
        <v>1150</v>
      </c>
      <c r="E35" s="60">
        <v>1307</v>
      </c>
      <c r="F35" s="60">
        <f t="shared" si="1"/>
        <v>2457</v>
      </c>
      <c r="G35" s="242">
        <v>16</v>
      </c>
      <c r="H35" s="243">
        <v>12</v>
      </c>
      <c r="I35" s="243">
        <v>3</v>
      </c>
      <c r="J35" s="243">
        <v>10</v>
      </c>
      <c r="K35" s="243">
        <v>1</v>
      </c>
      <c r="L35" s="243">
        <v>1</v>
      </c>
      <c r="M35" s="244">
        <v>1</v>
      </c>
      <c r="N35" s="245">
        <v>0</v>
      </c>
    </row>
    <row r="36" spans="1:14" ht="19.5" x14ac:dyDescent="0.3">
      <c r="A36" s="65" t="s">
        <v>136</v>
      </c>
      <c r="B36" s="60">
        <v>24</v>
      </c>
      <c r="C36" s="60">
        <v>1548</v>
      </c>
      <c r="D36" s="60">
        <v>1687</v>
      </c>
      <c r="E36" s="60">
        <v>2002</v>
      </c>
      <c r="F36" s="60">
        <f t="shared" si="1"/>
        <v>3689</v>
      </c>
      <c r="G36" s="242">
        <v>8</v>
      </c>
      <c r="H36" s="243">
        <v>4</v>
      </c>
      <c r="I36" s="243">
        <v>5</v>
      </c>
      <c r="J36" s="243">
        <v>15</v>
      </c>
      <c r="K36" s="243">
        <v>5</v>
      </c>
      <c r="L36" s="243">
        <v>2</v>
      </c>
      <c r="M36" s="244">
        <v>2</v>
      </c>
      <c r="N36" s="245">
        <v>1</v>
      </c>
    </row>
    <row r="37" spans="1:14" ht="19.5" x14ac:dyDescent="0.3">
      <c r="A37" s="63" t="s">
        <v>137</v>
      </c>
      <c r="B37" s="60">
        <v>22</v>
      </c>
      <c r="C37" s="60">
        <v>1417</v>
      </c>
      <c r="D37" s="60">
        <v>1665</v>
      </c>
      <c r="E37" s="60">
        <v>1975</v>
      </c>
      <c r="F37" s="60">
        <f t="shared" si="1"/>
        <v>3640</v>
      </c>
      <c r="G37" s="242">
        <v>28</v>
      </c>
      <c r="H37" s="243">
        <v>19</v>
      </c>
      <c r="I37" s="243">
        <v>10</v>
      </c>
      <c r="J37" s="243">
        <v>8</v>
      </c>
      <c r="K37" s="243">
        <v>1</v>
      </c>
      <c r="L37" s="243">
        <v>0</v>
      </c>
      <c r="M37" s="244">
        <v>1</v>
      </c>
      <c r="N37" s="245">
        <v>1</v>
      </c>
    </row>
    <row r="38" spans="1:14" ht="19.5" x14ac:dyDescent="0.3">
      <c r="A38" s="65" t="s">
        <v>138</v>
      </c>
      <c r="B38" s="60">
        <v>18</v>
      </c>
      <c r="C38" s="60">
        <v>827</v>
      </c>
      <c r="D38" s="60">
        <v>894</v>
      </c>
      <c r="E38" s="60">
        <v>1008</v>
      </c>
      <c r="F38" s="60">
        <f t="shared" si="1"/>
        <v>1902</v>
      </c>
      <c r="G38" s="242">
        <v>10</v>
      </c>
      <c r="H38" s="243">
        <v>8</v>
      </c>
      <c r="I38" s="243">
        <v>3</v>
      </c>
      <c r="J38" s="243">
        <v>2</v>
      </c>
      <c r="K38" s="243">
        <v>0</v>
      </c>
      <c r="L38" s="243">
        <v>1</v>
      </c>
      <c r="M38" s="244">
        <v>2</v>
      </c>
      <c r="N38" s="245">
        <v>0</v>
      </c>
    </row>
    <row r="39" spans="1:14" ht="19.5" x14ac:dyDescent="0.3">
      <c r="A39" s="63" t="s">
        <v>139</v>
      </c>
      <c r="B39" s="60">
        <v>14</v>
      </c>
      <c r="C39" s="60">
        <v>1241</v>
      </c>
      <c r="D39" s="60">
        <v>1527</v>
      </c>
      <c r="E39" s="60">
        <v>1836</v>
      </c>
      <c r="F39" s="60">
        <f t="shared" si="1"/>
        <v>3363</v>
      </c>
      <c r="G39" s="242">
        <v>14</v>
      </c>
      <c r="H39" s="243">
        <v>27</v>
      </c>
      <c r="I39" s="243">
        <v>11</v>
      </c>
      <c r="J39" s="243">
        <v>9</v>
      </c>
      <c r="K39" s="243">
        <v>3</v>
      </c>
      <c r="L39" s="243">
        <v>0</v>
      </c>
      <c r="M39" s="244">
        <v>0</v>
      </c>
      <c r="N39" s="245">
        <v>1</v>
      </c>
    </row>
    <row r="40" spans="1:14" ht="19.5" x14ac:dyDescent="0.3">
      <c r="A40" s="65" t="s">
        <v>140</v>
      </c>
      <c r="B40" s="60">
        <v>17</v>
      </c>
      <c r="C40" s="60">
        <v>1039</v>
      </c>
      <c r="D40" s="60">
        <v>1287</v>
      </c>
      <c r="E40" s="60">
        <v>1362</v>
      </c>
      <c r="F40" s="60">
        <f t="shared" si="1"/>
        <v>2649</v>
      </c>
      <c r="G40" s="242">
        <v>11</v>
      </c>
      <c r="H40" s="243">
        <v>9</v>
      </c>
      <c r="I40" s="243">
        <v>4</v>
      </c>
      <c r="J40" s="243">
        <v>2</v>
      </c>
      <c r="K40" s="243">
        <v>1</v>
      </c>
      <c r="L40" s="243">
        <v>2</v>
      </c>
      <c r="M40" s="244">
        <v>1</v>
      </c>
      <c r="N40" s="245">
        <v>0</v>
      </c>
    </row>
    <row r="41" spans="1:14" ht="19.5" x14ac:dyDescent="0.3">
      <c r="A41" s="63" t="s">
        <v>141</v>
      </c>
      <c r="B41" s="60">
        <v>19</v>
      </c>
      <c r="C41" s="60">
        <v>1115</v>
      </c>
      <c r="D41" s="60">
        <v>1268</v>
      </c>
      <c r="E41" s="60">
        <v>1410</v>
      </c>
      <c r="F41" s="60">
        <f t="shared" si="1"/>
        <v>2678</v>
      </c>
      <c r="G41" s="242">
        <v>4</v>
      </c>
      <c r="H41" s="243">
        <v>24</v>
      </c>
      <c r="I41" s="243">
        <v>12</v>
      </c>
      <c r="J41" s="243">
        <v>20</v>
      </c>
      <c r="K41" s="243">
        <v>1</v>
      </c>
      <c r="L41" s="243">
        <v>1</v>
      </c>
      <c r="M41" s="244">
        <v>2</v>
      </c>
      <c r="N41" s="245">
        <v>0</v>
      </c>
    </row>
    <row r="42" spans="1:14" ht="19.5" x14ac:dyDescent="0.3">
      <c r="A42" s="65" t="s">
        <v>142</v>
      </c>
      <c r="B42" s="60">
        <v>15</v>
      </c>
      <c r="C42" s="60">
        <v>752</v>
      </c>
      <c r="D42" s="60">
        <v>868</v>
      </c>
      <c r="E42" s="60">
        <v>973</v>
      </c>
      <c r="F42" s="60">
        <f t="shared" si="1"/>
        <v>1841</v>
      </c>
      <c r="G42" s="242">
        <v>8</v>
      </c>
      <c r="H42" s="243">
        <v>9</v>
      </c>
      <c r="I42" s="243">
        <v>4</v>
      </c>
      <c r="J42" s="243">
        <v>1</v>
      </c>
      <c r="K42" s="243">
        <v>1</v>
      </c>
      <c r="L42" s="243">
        <v>1</v>
      </c>
      <c r="M42" s="244">
        <v>0</v>
      </c>
      <c r="N42" s="245">
        <v>0</v>
      </c>
    </row>
    <row r="43" spans="1:14" ht="19.5" x14ac:dyDescent="0.3">
      <c r="A43" s="63" t="s">
        <v>143</v>
      </c>
      <c r="B43" s="60">
        <v>20</v>
      </c>
      <c r="C43" s="60">
        <v>667</v>
      </c>
      <c r="D43" s="60">
        <v>837</v>
      </c>
      <c r="E43" s="60">
        <v>817</v>
      </c>
      <c r="F43" s="60">
        <f t="shared" si="1"/>
        <v>1654</v>
      </c>
      <c r="G43" s="242">
        <v>1</v>
      </c>
      <c r="H43" s="243">
        <v>5</v>
      </c>
      <c r="I43" s="243">
        <v>5</v>
      </c>
      <c r="J43" s="243">
        <v>1</v>
      </c>
      <c r="K43" s="243">
        <v>0</v>
      </c>
      <c r="L43" s="243">
        <v>2</v>
      </c>
      <c r="M43" s="244">
        <v>1</v>
      </c>
      <c r="N43" s="245">
        <v>0</v>
      </c>
    </row>
    <row r="44" spans="1:14" ht="19.5" x14ac:dyDescent="0.3">
      <c r="A44" s="65" t="s">
        <v>144</v>
      </c>
      <c r="B44" s="60">
        <v>21</v>
      </c>
      <c r="C44" s="60">
        <v>818</v>
      </c>
      <c r="D44" s="60">
        <v>1042</v>
      </c>
      <c r="E44" s="60">
        <v>971</v>
      </c>
      <c r="F44" s="60">
        <f t="shared" si="1"/>
        <v>2013</v>
      </c>
      <c r="G44" s="242">
        <v>7</v>
      </c>
      <c r="H44" s="243">
        <v>5</v>
      </c>
      <c r="I44" s="243">
        <v>1</v>
      </c>
      <c r="J44" s="243">
        <v>0</v>
      </c>
      <c r="K44" s="243">
        <v>1</v>
      </c>
      <c r="L44" s="243">
        <v>0</v>
      </c>
      <c r="M44" s="244">
        <v>2</v>
      </c>
      <c r="N44" s="245">
        <v>0</v>
      </c>
    </row>
    <row r="45" spans="1:14" ht="19.5" x14ac:dyDescent="0.3">
      <c r="A45" s="63" t="s">
        <v>145</v>
      </c>
      <c r="B45" s="60">
        <v>16</v>
      </c>
      <c r="C45" s="60">
        <v>1014</v>
      </c>
      <c r="D45" s="60">
        <v>1085</v>
      </c>
      <c r="E45" s="60">
        <v>1222</v>
      </c>
      <c r="F45" s="60">
        <f t="shared" si="1"/>
        <v>2307</v>
      </c>
      <c r="G45" s="242">
        <v>14</v>
      </c>
      <c r="H45" s="243">
        <v>8</v>
      </c>
      <c r="I45" s="243">
        <v>4</v>
      </c>
      <c r="J45" s="243">
        <v>4</v>
      </c>
      <c r="K45" s="243">
        <v>1</v>
      </c>
      <c r="L45" s="243">
        <v>1</v>
      </c>
      <c r="M45" s="244">
        <v>0</v>
      </c>
      <c r="N45" s="245">
        <v>1</v>
      </c>
    </row>
    <row r="46" spans="1:14" ht="19.5" x14ac:dyDescent="0.3">
      <c r="A46" s="65" t="s">
        <v>146</v>
      </c>
      <c r="B46" s="60">
        <v>22</v>
      </c>
      <c r="C46" s="60">
        <v>1806</v>
      </c>
      <c r="D46" s="60">
        <v>2123</v>
      </c>
      <c r="E46" s="60">
        <v>2179</v>
      </c>
      <c r="F46" s="60">
        <f t="shared" si="1"/>
        <v>4302</v>
      </c>
      <c r="G46" s="242">
        <v>12</v>
      </c>
      <c r="H46" s="243">
        <v>11</v>
      </c>
      <c r="I46" s="243">
        <v>9</v>
      </c>
      <c r="J46" s="243">
        <v>4</v>
      </c>
      <c r="K46" s="243">
        <v>3</v>
      </c>
      <c r="L46" s="243">
        <v>0</v>
      </c>
      <c r="M46" s="244">
        <v>4</v>
      </c>
      <c r="N46" s="245">
        <v>1</v>
      </c>
    </row>
    <row r="47" spans="1:14" ht="19.5" x14ac:dyDescent="0.3">
      <c r="A47" s="63" t="s">
        <v>147</v>
      </c>
      <c r="B47" s="60">
        <v>20</v>
      </c>
      <c r="C47" s="60">
        <v>894</v>
      </c>
      <c r="D47" s="60">
        <v>962</v>
      </c>
      <c r="E47" s="60">
        <v>1078</v>
      </c>
      <c r="F47" s="60">
        <f t="shared" si="1"/>
        <v>2040</v>
      </c>
      <c r="G47" s="242">
        <v>15</v>
      </c>
      <c r="H47" s="243">
        <v>12</v>
      </c>
      <c r="I47" s="243">
        <v>8</v>
      </c>
      <c r="J47" s="243">
        <v>5</v>
      </c>
      <c r="K47" s="243">
        <v>0</v>
      </c>
      <c r="L47" s="243">
        <v>4</v>
      </c>
      <c r="M47" s="244">
        <v>1</v>
      </c>
      <c r="N47" s="245">
        <v>0</v>
      </c>
    </row>
    <row r="48" spans="1:14" ht="19.5" x14ac:dyDescent="0.3">
      <c r="A48" s="65" t="s">
        <v>148</v>
      </c>
      <c r="B48" s="60">
        <v>11</v>
      </c>
      <c r="C48" s="60">
        <v>818</v>
      </c>
      <c r="D48" s="60">
        <v>1028</v>
      </c>
      <c r="E48" s="60">
        <v>1116</v>
      </c>
      <c r="F48" s="60">
        <f t="shared" si="1"/>
        <v>2144</v>
      </c>
      <c r="G48" s="242">
        <v>6</v>
      </c>
      <c r="H48" s="243">
        <v>3</v>
      </c>
      <c r="I48" s="243">
        <v>5</v>
      </c>
      <c r="J48" s="243">
        <v>3</v>
      </c>
      <c r="K48" s="243">
        <v>2</v>
      </c>
      <c r="L48" s="243">
        <v>0</v>
      </c>
      <c r="M48" s="244">
        <v>1</v>
      </c>
      <c r="N48" s="245">
        <v>0</v>
      </c>
    </row>
    <row r="49" spans="1:14" ht="19.5" x14ac:dyDescent="0.3">
      <c r="A49" s="63" t="s">
        <v>149</v>
      </c>
      <c r="B49" s="60">
        <v>30</v>
      </c>
      <c r="C49" s="60">
        <v>1849</v>
      </c>
      <c r="D49" s="60">
        <v>2212</v>
      </c>
      <c r="E49" s="60">
        <v>2375</v>
      </c>
      <c r="F49" s="60">
        <f t="shared" si="1"/>
        <v>4587</v>
      </c>
      <c r="G49" s="242">
        <v>9</v>
      </c>
      <c r="H49" s="243">
        <v>15</v>
      </c>
      <c r="I49" s="243">
        <v>2</v>
      </c>
      <c r="J49" s="243">
        <v>7</v>
      </c>
      <c r="K49" s="243">
        <v>1</v>
      </c>
      <c r="L49" s="243">
        <v>1</v>
      </c>
      <c r="M49" s="244">
        <v>6</v>
      </c>
      <c r="N49" s="245">
        <v>0</v>
      </c>
    </row>
    <row r="50" spans="1:14" ht="19.5" x14ac:dyDescent="0.3">
      <c r="A50" s="65" t="s">
        <v>150</v>
      </c>
      <c r="B50" s="60">
        <v>20</v>
      </c>
      <c r="C50" s="60">
        <v>888</v>
      </c>
      <c r="D50" s="60">
        <v>1085</v>
      </c>
      <c r="E50" s="60">
        <v>1186</v>
      </c>
      <c r="F50" s="60">
        <f t="shared" si="1"/>
        <v>2271</v>
      </c>
      <c r="G50" s="242">
        <v>5</v>
      </c>
      <c r="H50" s="243">
        <v>7</v>
      </c>
      <c r="I50" s="243">
        <v>0</v>
      </c>
      <c r="J50" s="243">
        <v>1</v>
      </c>
      <c r="K50" s="243">
        <v>1</v>
      </c>
      <c r="L50" s="243">
        <v>1</v>
      </c>
      <c r="M50" s="244">
        <v>1</v>
      </c>
      <c r="N50" s="245">
        <v>1</v>
      </c>
    </row>
    <row r="51" spans="1:14" ht="19.5" x14ac:dyDescent="0.3">
      <c r="A51" s="63" t="s">
        <v>151</v>
      </c>
      <c r="B51" s="60">
        <v>14</v>
      </c>
      <c r="C51" s="60">
        <v>748</v>
      </c>
      <c r="D51" s="60">
        <v>860</v>
      </c>
      <c r="E51" s="60">
        <v>896</v>
      </c>
      <c r="F51" s="60">
        <f t="shared" si="1"/>
        <v>1756</v>
      </c>
      <c r="G51" s="242">
        <v>7</v>
      </c>
      <c r="H51" s="243">
        <v>4</v>
      </c>
      <c r="I51" s="243">
        <v>1</v>
      </c>
      <c r="J51" s="243">
        <v>0</v>
      </c>
      <c r="K51" s="243">
        <v>1</v>
      </c>
      <c r="L51" s="243">
        <v>2</v>
      </c>
      <c r="M51" s="244">
        <v>0</v>
      </c>
      <c r="N51" s="245">
        <v>0</v>
      </c>
    </row>
    <row r="52" spans="1:14" ht="19.5" x14ac:dyDescent="0.3">
      <c r="A52" s="65" t="s">
        <v>152</v>
      </c>
      <c r="B52" s="60">
        <v>15</v>
      </c>
      <c r="C52" s="60">
        <v>678</v>
      </c>
      <c r="D52" s="60">
        <v>845</v>
      </c>
      <c r="E52" s="60">
        <v>890</v>
      </c>
      <c r="F52" s="60">
        <f t="shared" si="1"/>
        <v>1735</v>
      </c>
      <c r="G52" s="242">
        <v>0</v>
      </c>
      <c r="H52" s="243">
        <v>7</v>
      </c>
      <c r="I52" s="243">
        <v>3</v>
      </c>
      <c r="J52" s="243">
        <v>1</v>
      </c>
      <c r="K52" s="243">
        <v>0</v>
      </c>
      <c r="L52" s="243">
        <v>0</v>
      </c>
      <c r="M52" s="244">
        <v>0</v>
      </c>
      <c r="N52" s="245">
        <v>0</v>
      </c>
    </row>
    <row r="53" spans="1:14" ht="19.5" x14ac:dyDescent="0.3">
      <c r="A53" s="63" t="s">
        <v>153</v>
      </c>
      <c r="B53" s="60">
        <v>25</v>
      </c>
      <c r="C53" s="60">
        <v>1167</v>
      </c>
      <c r="D53" s="60">
        <v>1431</v>
      </c>
      <c r="E53" s="60">
        <v>1512</v>
      </c>
      <c r="F53" s="60">
        <f t="shared" si="1"/>
        <v>2943</v>
      </c>
      <c r="G53" s="242">
        <v>7</v>
      </c>
      <c r="H53" s="243">
        <v>10</v>
      </c>
      <c r="I53" s="243">
        <v>10</v>
      </c>
      <c r="J53" s="243">
        <v>5</v>
      </c>
      <c r="K53" s="243">
        <v>1</v>
      </c>
      <c r="L53" s="243">
        <v>3</v>
      </c>
      <c r="M53" s="244">
        <v>0</v>
      </c>
      <c r="N53" s="245">
        <v>0</v>
      </c>
    </row>
    <row r="54" spans="1:14" ht="19.5" x14ac:dyDescent="0.3">
      <c r="A54" s="65" t="s">
        <v>154</v>
      </c>
      <c r="B54" s="60">
        <v>12</v>
      </c>
      <c r="C54" s="60">
        <v>546</v>
      </c>
      <c r="D54" s="60">
        <v>707</v>
      </c>
      <c r="E54" s="60">
        <v>683</v>
      </c>
      <c r="F54" s="60">
        <f t="shared" si="1"/>
        <v>1390</v>
      </c>
      <c r="G54" s="242">
        <v>6</v>
      </c>
      <c r="H54" s="243">
        <v>6</v>
      </c>
      <c r="I54" s="243">
        <v>0</v>
      </c>
      <c r="J54" s="243">
        <v>0</v>
      </c>
      <c r="K54" s="243">
        <v>1</v>
      </c>
      <c r="L54" s="243">
        <v>1</v>
      </c>
      <c r="M54" s="244">
        <v>1</v>
      </c>
      <c r="N54" s="245">
        <v>0</v>
      </c>
    </row>
    <row r="55" spans="1:14" ht="19.5" x14ac:dyDescent="0.3">
      <c r="A55" s="63" t="s">
        <v>155</v>
      </c>
      <c r="B55" s="60">
        <v>14</v>
      </c>
      <c r="C55" s="60">
        <v>487</v>
      </c>
      <c r="D55" s="60">
        <v>596</v>
      </c>
      <c r="E55" s="60">
        <v>617</v>
      </c>
      <c r="F55" s="60">
        <f t="shared" si="1"/>
        <v>1213</v>
      </c>
      <c r="G55" s="242">
        <v>4</v>
      </c>
      <c r="H55" s="243">
        <v>1</v>
      </c>
      <c r="I55" s="243">
        <v>0</v>
      </c>
      <c r="J55" s="243">
        <v>5</v>
      </c>
      <c r="K55" s="243">
        <v>0</v>
      </c>
      <c r="L55" s="243">
        <v>1</v>
      </c>
      <c r="M55" s="244">
        <v>2</v>
      </c>
      <c r="N55" s="245">
        <v>0</v>
      </c>
    </row>
    <row r="56" spans="1:14" ht="19.5" x14ac:dyDescent="0.3">
      <c r="A56" s="65" t="s">
        <v>156</v>
      </c>
      <c r="B56" s="60">
        <v>20</v>
      </c>
      <c r="C56" s="60">
        <v>878</v>
      </c>
      <c r="D56" s="60">
        <v>1105</v>
      </c>
      <c r="E56" s="60">
        <v>1082</v>
      </c>
      <c r="F56" s="60">
        <f t="shared" si="1"/>
        <v>2187</v>
      </c>
      <c r="G56" s="242">
        <v>3</v>
      </c>
      <c r="H56" s="243">
        <v>1</v>
      </c>
      <c r="I56" s="243">
        <v>1</v>
      </c>
      <c r="J56" s="243">
        <v>1</v>
      </c>
      <c r="K56" s="243">
        <v>3</v>
      </c>
      <c r="L56" s="243">
        <v>2</v>
      </c>
      <c r="M56" s="244">
        <v>1</v>
      </c>
      <c r="N56" s="245">
        <v>0</v>
      </c>
    </row>
    <row r="57" spans="1:14" ht="19.5" x14ac:dyDescent="0.3">
      <c r="A57" s="63" t="s">
        <v>157</v>
      </c>
      <c r="B57" s="60">
        <v>22</v>
      </c>
      <c r="C57" s="60">
        <v>932</v>
      </c>
      <c r="D57" s="60">
        <v>1193</v>
      </c>
      <c r="E57" s="60">
        <v>1198</v>
      </c>
      <c r="F57" s="60">
        <f t="shared" si="1"/>
        <v>2391</v>
      </c>
      <c r="G57" s="242">
        <v>15</v>
      </c>
      <c r="H57" s="243">
        <v>9</v>
      </c>
      <c r="I57" s="243">
        <v>9</v>
      </c>
      <c r="J57" s="243">
        <v>6</v>
      </c>
      <c r="K57" s="243">
        <v>3</v>
      </c>
      <c r="L57" s="243">
        <v>1</v>
      </c>
      <c r="M57" s="244">
        <v>0</v>
      </c>
      <c r="N57" s="245">
        <v>0</v>
      </c>
    </row>
    <row r="58" spans="1:14" ht="19.5" x14ac:dyDescent="0.3">
      <c r="A58" s="65" t="s">
        <v>158</v>
      </c>
      <c r="B58" s="60">
        <v>27</v>
      </c>
      <c r="C58" s="60">
        <v>1255</v>
      </c>
      <c r="D58" s="60">
        <v>1538</v>
      </c>
      <c r="E58" s="60">
        <v>1549</v>
      </c>
      <c r="F58" s="60">
        <f t="shared" si="1"/>
        <v>3087</v>
      </c>
      <c r="G58" s="242">
        <v>5</v>
      </c>
      <c r="H58" s="243">
        <v>10</v>
      </c>
      <c r="I58" s="243">
        <v>1</v>
      </c>
      <c r="J58" s="243">
        <v>4</v>
      </c>
      <c r="K58" s="243">
        <v>2</v>
      </c>
      <c r="L58" s="243">
        <v>4</v>
      </c>
      <c r="M58" s="244">
        <v>0</v>
      </c>
      <c r="N58" s="245">
        <v>0</v>
      </c>
    </row>
    <row r="59" spans="1:14" ht="19.5" x14ac:dyDescent="0.3">
      <c r="A59" s="63" t="s">
        <v>159</v>
      </c>
      <c r="B59" s="60">
        <v>35</v>
      </c>
      <c r="C59" s="60">
        <v>1190</v>
      </c>
      <c r="D59" s="60">
        <v>1569</v>
      </c>
      <c r="E59" s="60">
        <v>1529</v>
      </c>
      <c r="F59" s="60">
        <f t="shared" si="1"/>
        <v>3098</v>
      </c>
      <c r="G59" s="242">
        <v>3</v>
      </c>
      <c r="H59" s="243">
        <v>14</v>
      </c>
      <c r="I59" s="243">
        <v>7</v>
      </c>
      <c r="J59" s="243">
        <v>3</v>
      </c>
      <c r="K59" s="243">
        <v>1</v>
      </c>
      <c r="L59" s="243">
        <v>0</v>
      </c>
      <c r="M59" s="244">
        <v>3</v>
      </c>
      <c r="N59" s="245">
        <v>4</v>
      </c>
    </row>
    <row r="60" spans="1:14" ht="19.5" x14ac:dyDescent="0.3">
      <c r="A60" s="65" t="s">
        <v>160</v>
      </c>
      <c r="B60" s="60">
        <v>15</v>
      </c>
      <c r="C60" s="60">
        <v>1177</v>
      </c>
      <c r="D60" s="60">
        <v>1464</v>
      </c>
      <c r="E60" s="60">
        <v>1552</v>
      </c>
      <c r="F60" s="60">
        <f t="shared" si="1"/>
        <v>3016</v>
      </c>
      <c r="G60" s="242">
        <v>14</v>
      </c>
      <c r="H60" s="243">
        <v>17</v>
      </c>
      <c r="I60" s="243">
        <v>5</v>
      </c>
      <c r="J60" s="243">
        <v>5</v>
      </c>
      <c r="K60" s="243">
        <v>3</v>
      </c>
      <c r="L60" s="243">
        <v>2</v>
      </c>
      <c r="M60" s="244">
        <v>3</v>
      </c>
      <c r="N60" s="245">
        <v>1</v>
      </c>
    </row>
    <row r="61" spans="1:14" ht="19.5" x14ac:dyDescent="0.3">
      <c r="A61" s="63" t="s">
        <v>161</v>
      </c>
      <c r="B61" s="60">
        <v>16</v>
      </c>
      <c r="C61" s="60">
        <v>864</v>
      </c>
      <c r="D61" s="60">
        <v>1022</v>
      </c>
      <c r="E61" s="60">
        <v>1038</v>
      </c>
      <c r="F61" s="60">
        <f t="shared" si="1"/>
        <v>2060</v>
      </c>
      <c r="G61" s="242">
        <v>1</v>
      </c>
      <c r="H61" s="243">
        <v>3</v>
      </c>
      <c r="I61" s="243">
        <v>2</v>
      </c>
      <c r="J61" s="243">
        <v>4</v>
      </c>
      <c r="K61" s="243">
        <v>3</v>
      </c>
      <c r="L61" s="243">
        <v>1</v>
      </c>
      <c r="M61" s="244">
        <v>1</v>
      </c>
      <c r="N61" s="245">
        <v>0</v>
      </c>
    </row>
    <row r="62" spans="1:14" ht="19.5" x14ac:dyDescent="0.3">
      <c r="A62" s="65" t="s">
        <v>162</v>
      </c>
      <c r="B62" s="60">
        <v>16</v>
      </c>
      <c r="C62" s="60">
        <v>1047</v>
      </c>
      <c r="D62" s="60">
        <v>1233</v>
      </c>
      <c r="E62" s="60">
        <v>1277</v>
      </c>
      <c r="F62" s="60">
        <f t="shared" si="1"/>
        <v>2510</v>
      </c>
      <c r="G62" s="242">
        <v>6</v>
      </c>
      <c r="H62" s="243">
        <v>4</v>
      </c>
      <c r="I62" s="243">
        <v>4</v>
      </c>
      <c r="J62" s="243">
        <v>7</v>
      </c>
      <c r="K62" s="243">
        <v>0</v>
      </c>
      <c r="L62" s="243">
        <v>3</v>
      </c>
      <c r="M62" s="244">
        <v>0</v>
      </c>
      <c r="N62" s="245">
        <v>1</v>
      </c>
    </row>
    <row r="63" spans="1:14" ht="19.5" x14ac:dyDescent="0.3">
      <c r="A63" s="63" t="s">
        <v>163</v>
      </c>
      <c r="B63" s="60">
        <v>15</v>
      </c>
      <c r="C63" s="60">
        <v>996</v>
      </c>
      <c r="D63" s="60">
        <v>1070</v>
      </c>
      <c r="E63" s="60">
        <v>1185</v>
      </c>
      <c r="F63" s="60">
        <f t="shared" si="1"/>
        <v>2255</v>
      </c>
      <c r="G63" s="242">
        <v>5</v>
      </c>
      <c r="H63" s="243">
        <v>7</v>
      </c>
      <c r="I63" s="243">
        <v>3</v>
      </c>
      <c r="J63" s="243">
        <v>1</v>
      </c>
      <c r="K63" s="243">
        <v>1</v>
      </c>
      <c r="L63" s="243">
        <v>2</v>
      </c>
      <c r="M63" s="244">
        <v>1</v>
      </c>
      <c r="N63" s="245">
        <v>0</v>
      </c>
    </row>
    <row r="64" spans="1:14" ht="19.5" x14ac:dyDescent="0.3">
      <c r="A64" s="65" t="s">
        <v>164</v>
      </c>
      <c r="B64" s="60">
        <v>21</v>
      </c>
      <c r="C64" s="60">
        <v>1423</v>
      </c>
      <c r="D64" s="60">
        <v>1524</v>
      </c>
      <c r="E64" s="60">
        <v>1684</v>
      </c>
      <c r="F64" s="60">
        <f t="shared" si="1"/>
        <v>3208</v>
      </c>
      <c r="G64" s="242">
        <v>15</v>
      </c>
      <c r="H64" s="243">
        <v>15</v>
      </c>
      <c r="I64" s="243">
        <v>12</v>
      </c>
      <c r="J64" s="243">
        <v>3</v>
      </c>
      <c r="K64" s="243">
        <v>3</v>
      </c>
      <c r="L64" s="243">
        <v>3</v>
      </c>
      <c r="M64" s="244">
        <v>2</v>
      </c>
      <c r="N64" s="245">
        <v>0</v>
      </c>
    </row>
    <row r="65" spans="1:14" ht="19.5" x14ac:dyDescent="0.3">
      <c r="A65" s="63" t="s">
        <v>165</v>
      </c>
      <c r="B65" s="60">
        <v>25</v>
      </c>
      <c r="C65" s="60">
        <v>2502</v>
      </c>
      <c r="D65" s="60">
        <v>2737</v>
      </c>
      <c r="E65" s="60">
        <v>3081</v>
      </c>
      <c r="F65" s="60">
        <f t="shared" si="1"/>
        <v>5818</v>
      </c>
      <c r="G65" s="242">
        <v>11</v>
      </c>
      <c r="H65" s="243">
        <v>19</v>
      </c>
      <c r="I65" s="243">
        <v>10</v>
      </c>
      <c r="J65" s="243">
        <v>7</v>
      </c>
      <c r="K65" s="243">
        <v>8</v>
      </c>
      <c r="L65" s="243">
        <v>2</v>
      </c>
      <c r="M65" s="244">
        <v>9</v>
      </c>
      <c r="N65" s="245">
        <v>2</v>
      </c>
    </row>
    <row r="66" spans="1:14" ht="19.5" x14ac:dyDescent="0.3">
      <c r="A66" s="65" t="s">
        <v>166</v>
      </c>
      <c r="B66" s="60">
        <v>31</v>
      </c>
      <c r="C66" s="60">
        <v>1797</v>
      </c>
      <c r="D66" s="60">
        <v>2092</v>
      </c>
      <c r="E66" s="60">
        <v>2130</v>
      </c>
      <c r="F66" s="60">
        <f t="shared" si="1"/>
        <v>4222</v>
      </c>
      <c r="G66" s="242">
        <v>16</v>
      </c>
      <c r="H66" s="243">
        <v>10</v>
      </c>
      <c r="I66" s="243">
        <v>2</v>
      </c>
      <c r="J66" s="243">
        <v>2</v>
      </c>
      <c r="K66" s="243">
        <v>4</v>
      </c>
      <c r="L66" s="243">
        <v>2</v>
      </c>
      <c r="M66" s="244">
        <v>2</v>
      </c>
      <c r="N66" s="245">
        <v>2</v>
      </c>
    </row>
    <row r="67" spans="1:14" ht="19.5" x14ac:dyDescent="0.3">
      <c r="A67" s="63" t="s">
        <v>167</v>
      </c>
      <c r="B67" s="60">
        <v>26</v>
      </c>
      <c r="C67" s="60">
        <v>1655</v>
      </c>
      <c r="D67" s="60">
        <v>2016</v>
      </c>
      <c r="E67" s="60">
        <v>2072</v>
      </c>
      <c r="F67" s="60">
        <f t="shared" si="1"/>
        <v>4088</v>
      </c>
      <c r="G67" s="242">
        <v>7</v>
      </c>
      <c r="H67" s="243">
        <v>13</v>
      </c>
      <c r="I67" s="243">
        <v>3</v>
      </c>
      <c r="J67" s="243">
        <v>1</v>
      </c>
      <c r="K67" s="243">
        <v>4</v>
      </c>
      <c r="L67" s="243">
        <v>1</v>
      </c>
      <c r="M67" s="244">
        <v>1</v>
      </c>
      <c r="N67" s="245">
        <v>0</v>
      </c>
    </row>
    <row r="68" spans="1:14" ht="19.5" x14ac:dyDescent="0.3">
      <c r="A68" s="65" t="s">
        <v>168</v>
      </c>
      <c r="B68" s="60">
        <v>25</v>
      </c>
      <c r="C68" s="60">
        <v>1918</v>
      </c>
      <c r="D68" s="60">
        <v>2264</v>
      </c>
      <c r="E68" s="60">
        <v>2523</v>
      </c>
      <c r="F68" s="60">
        <f t="shared" si="1"/>
        <v>4787</v>
      </c>
      <c r="G68" s="242">
        <v>13</v>
      </c>
      <c r="H68" s="243">
        <v>13</v>
      </c>
      <c r="I68" s="243">
        <v>4</v>
      </c>
      <c r="J68" s="243">
        <v>6</v>
      </c>
      <c r="K68" s="243">
        <v>5</v>
      </c>
      <c r="L68" s="243">
        <v>4</v>
      </c>
      <c r="M68" s="244">
        <v>2</v>
      </c>
      <c r="N68" s="245">
        <v>0</v>
      </c>
    </row>
    <row r="69" spans="1:14" ht="19.5" x14ac:dyDescent="0.3">
      <c r="A69" s="63" t="s">
        <v>169</v>
      </c>
      <c r="B69" s="60">
        <v>15</v>
      </c>
      <c r="C69" s="60">
        <v>1120</v>
      </c>
      <c r="D69" s="60">
        <v>1522</v>
      </c>
      <c r="E69" s="60">
        <v>1449</v>
      </c>
      <c r="F69" s="60">
        <f t="shared" si="1"/>
        <v>2971</v>
      </c>
      <c r="G69" s="242">
        <v>10</v>
      </c>
      <c r="H69" s="243">
        <v>12</v>
      </c>
      <c r="I69" s="243">
        <v>4</v>
      </c>
      <c r="J69" s="243">
        <v>5</v>
      </c>
      <c r="K69" s="243">
        <v>3</v>
      </c>
      <c r="L69" s="243">
        <v>1</v>
      </c>
      <c r="M69" s="244">
        <v>3</v>
      </c>
      <c r="N69" s="245">
        <v>1</v>
      </c>
    </row>
    <row r="70" spans="1:14" ht="19.5" x14ac:dyDescent="0.3">
      <c r="A70" s="65" t="s">
        <v>170</v>
      </c>
      <c r="B70" s="60">
        <v>15</v>
      </c>
      <c r="C70" s="60">
        <v>1162</v>
      </c>
      <c r="D70" s="60">
        <v>1436</v>
      </c>
      <c r="E70" s="60">
        <v>1555</v>
      </c>
      <c r="F70" s="60">
        <f t="shared" si="1"/>
        <v>2991</v>
      </c>
      <c r="G70" s="242">
        <v>7</v>
      </c>
      <c r="H70" s="243">
        <v>6</v>
      </c>
      <c r="I70" s="243">
        <v>3</v>
      </c>
      <c r="J70" s="243">
        <v>3</v>
      </c>
      <c r="K70" s="243">
        <v>2</v>
      </c>
      <c r="L70" s="243">
        <v>1</v>
      </c>
      <c r="M70" s="244">
        <v>1</v>
      </c>
      <c r="N70" s="245">
        <v>0</v>
      </c>
    </row>
    <row r="71" spans="1:14" ht="19.5" x14ac:dyDescent="0.3">
      <c r="A71" s="63" t="s">
        <v>171</v>
      </c>
      <c r="B71" s="60">
        <v>23</v>
      </c>
      <c r="C71" s="60">
        <v>1666</v>
      </c>
      <c r="D71" s="60">
        <v>2148</v>
      </c>
      <c r="E71" s="60">
        <v>2289</v>
      </c>
      <c r="F71" s="60">
        <f t="shared" si="1"/>
        <v>4437</v>
      </c>
      <c r="G71" s="242">
        <v>14</v>
      </c>
      <c r="H71" s="243">
        <v>12</v>
      </c>
      <c r="I71" s="243">
        <v>4</v>
      </c>
      <c r="J71" s="243">
        <v>2</v>
      </c>
      <c r="K71" s="243">
        <v>5</v>
      </c>
      <c r="L71" s="243">
        <v>1</v>
      </c>
      <c r="M71" s="244">
        <v>0</v>
      </c>
      <c r="N71" s="245">
        <v>1</v>
      </c>
    </row>
    <row r="72" spans="1:14" ht="19.5" x14ac:dyDescent="0.3">
      <c r="A72" s="65" t="s">
        <v>172</v>
      </c>
      <c r="B72" s="60">
        <v>12</v>
      </c>
      <c r="C72" s="60">
        <v>846</v>
      </c>
      <c r="D72" s="60">
        <v>1200</v>
      </c>
      <c r="E72" s="60">
        <v>1135</v>
      </c>
      <c r="F72" s="60">
        <f t="shared" si="1"/>
        <v>2335</v>
      </c>
      <c r="G72" s="242">
        <v>8</v>
      </c>
      <c r="H72" s="243">
        <v>8</v>
      </c>
      <c r="I72" s="243">
        <v>0</v>
      </c>
      <c r="J72" s="243">
        <v>3</v>
      </c>
      <c r="K72" s="243">
        <v>3</v>
      </c>
      <c r="L72" s="243">
        <v>1</v>
      </c>
      <c r="M72" s="244">
        <v>1</v>
      </c>
      <c r="N72" s="245">
        <v>0</v>
      </c>
    </row>
    <row r="73" spans="1:14" ht="19.5" x14ac:dyDescent="0.3">
      <c r="A73" s="63" t="s">
        <v>173</v>
      </c>
      <c r="B73" s="60">
        <v>19</v>
      </c>
      <c r="C73" s="60">
        <v>975</v>
      </c>
      <c r="D73" s="60">
        <v>1146</v>
      </c>
      <c r="E73" s="60">
        <v>1153</v>
      </c>
      <c r="F73" s="60">
        <f t="shared" si="1"/>
        <v>2299</v>
      </c>
      <c r="G73" s="242">
        <v>7</v>
      </c>
      <c r="H73" s="243">
        <v>7</v>
      </c>
      <c r="I73" s="243">
        <v>0</v>
      </c>
      <c r="J73" s="243">
        <v>4</v>
      </c>
      <c r="K73" s="243">
        <v>0</v>
      </c>
      <c r="L73" s="243">
        <v>0</v>
      </c>
      <c r="M73" s="244">
        <v>1</v>
      </c>
      <c r="N73" s="245">
        <v>0</v>
      </c>
    </row>
    <row r="74" spans="1:14" ht="19.5" x14ac:dyDescent="0.3">
      <c r="A74" s="65" t="s">
        <v>9</v>
      </c>
      <c r="B74" s="60">
        <f>SUM(B5:B73)</f>
        <v>1240</v>
      </c>
      <c r="C74" s="60">
        <f t="shared" ref="C74:N74" si="2">SUM(C5:C73)</f>
        <v>72204</v>
      </c>
      <c r="D74" s="60">
        <f t="shared" si="2"/>
        <v>83607</v>
      </c>
      <c r="E74" s="60">
        <f t="shared" si="2"/>
        <v>89510</v>
      </c>
      <c r="F74" s="60">
        <f t="shared" si="2"/>
        <v>173117</v>
      </c>
      <c r="G74" s="60">
        <f t="shared" si="2"/>
        <v>554</v>
      </c>
      <c r="H74" s="60">
        <f t="shared" si="2"/>
        <v>640</v>
      </c>
      <c r="I74" s="60">
        <f t="shared" si="2"/>
        <v>304</v>
      </c>
      <c r="J74" s="60">
        <f t="shared" si="2"/>
        <v>304</v>
      </c>
      <c r="K74" s="60">
        <f t="shared" si="2"/>
        <v>106</v>
      </c>
      <c r="L74" s="60">
        <f t="shared" si="2"/>
        <v>87</v>
      </c>
      <c r="M74" s="61">
        <f t="shared" si="2"/>
        <v>96</v>
      </c>
      <c r="N74" s="64">
        <f t="shared" si="2"/>
        <v>29</v>
      </c>
    </row>
    <row r="75" spans="1:14" s="3" customFormat="1" ht="26.25" customHeight="1" x14ac:dyDescent="0.3">
      <c r="A75" s="313" t="s">
        <v>10</v>
      </c>
      <c r="B75" s="314"/>
      <c r="C75" s="134">
        <f>C74</f>
        <v>72204</v>
      </c>
      <c r="D75" s="134" t="s">
        <v>0</v>
      </c>
      <c r="E75" s="134" t="s">
        <v>11</v>
      </c>
      <c r="F75" s="134"/>
      <c r="G75" s="134">
        <f>F74</f>
        <v>173117</v>
      </c>
      <c r="H75" s="134" t="s">
        <v>12</v>
      </c>
      <c r="I75" s="134"/>
      <c r="J75" s="134"/>
      <c r="K75" s="134" t="s">
        <v>21</v>
      </c>
      <c r="L75" s="134"/>
      <c r="M75" s="135"/>
      <c r="N75" s="136"/>
    </row>
    <row r="76" spans="1:14" s="3" customFormat="1" ht="26.25" customHeight="1" x14ac:dyDescent="0.3">
      <c r="A76" s="261" t="s">
        <v>216</v>
      </c>
      <c r="B76" s="262"/>
      <c r="C76" s="83" t="str">
        <f ca="1">INDIRECT(H76,TRUE)</f>
        <v>正大</v>
      </c>
      <c r="D76" s="208" t="s">
        <v>218</v>
      </c>
      <c r="E76" s="209">
        <f>MAX(C5:C73)</f>
        <v>2502</v>
      </c>
      <c r="F76" s="210">
        <f>MAX(F5:F73)</f>
        <v>5818</v>
      </c>
      <c r="G76" s="129"/>
      <c r="H76" s="213" t="str">
        <f>ADDRESS(MATCH(MAX(F5:F73),F5:F73,0)+4,1)</f>
        <v>$A$65</v>
      </c>
      <c r="I76" s="129"/>
      <c r="J76" s="129"/>
      <c r="K76" s="129"/>
      <c r="L76" s="129"/>
      <c r="M76" s="206"/>
      <c r="N76" s="207"/>
    </row>
    <row r="77" spans="1:14" s="3" customFormat="1" ht="26.25" customHeight="1" x14ac:dyDescent="0.3">
      <c r="A77" s="261" t="s">
        <v>217</v>
      </c>
      <c r="B77" s="262"/>
      <c r="C77" s="214" t="str">
        <f ca="1">INDIRECT(H77,TRUE)</f>
        <v>城西</v>
      </c>
      <c r="D77" s="215" t="s">
        <v>218</v>
      </c>
      <c r="E77" s="211">
        <f>MIN(C5:C73)</f>
        <v>272</v>
      </c>
      <c r="F77" s="212">
        <f>MIN(F5:F73)</f>
        <v>659</v>
      </c>
      <c r="G77" s="129"/>
      <c r="H77" s="213" t="str">
        <f>ADDRESS(MATCH(MIN(F5:F73),F5:F73,0)+4,1)</f>
        <v>$A$12</v>
      </c>
      <c r="I77" s="129"/>
      <c r="J77" s="129"/>
      <c r="K77" s="129"/>
      <c r="L77" s="129"/>
      <c r="M77" s="206"/>
      <c r="N77" s="207"/>
    </row>
    <row r="78" spans="1:14" s="4" customFormat="1" ht="19.5" customHeight="1" x14ac:dyDescent="0.3">
      <c r="A78" s="338" t="s">
        <v>13</v>
      </c>
      <c r="B78" s="339"/>
      <c r="C78" s="334">
        <f>SUM(G78:G79)</f>
        <v>658</v>
      </c>
      <c r="D78" s="336" t="s">
        <v>12</v>
      </c>
      <c r="E78" s="137" t="s">
        <v>14</v>
      </c>
      <c r="F78" s="137"/>
      <c r="G78" s="137">
        <v>344</v>
      </c>
      <c r="H78" s="137" t="s">
        <v>12</v>
      </c>
      <c r="I78" s="137"/>
      <c r="J78" s="137"/>
      <c r="K78" s="138"/>
      <c r="L78" s="138"/>
      <c r="M78" s="139"/>
      <c r="N78" s="140"/>
    </row>
    <row r="79" spans="1:14" s="5" customFormat="1" ht="22.5" customHeight="1" x14ac:dyDescent="0.3">
      <c r="A79" s="340"/>
      <c r="B79" s="341"/>
      <c r="C79" s="335"/>
      <c r="D79" s="337"/>
      <c r="E79" s="141" t="s">
        <v>15</v>
      </c>
      <c r="F79" s="141"/>
      <c r="G79" s="141">
        <v>314</v>
      </c>
      <c r="H79" s="141" t="s">
        <v>12</v>
      </c>
      <c r="I79" s="141"/>
      <c r="J79" s="141"/>
      <c r="K79" s="142"/>
      <c r="L79" s="142"/>
      <c r="M79" s="143"/>
      <c r="N79" s="144"/>
    </row>
    <row r="80" spans="1:14" s="6" customFormat="1" ht="50.25" customHeight="1" x14ac:dyDescent="0.3">
      <c r="A80" s="261" t="s">
        <v>22</v>
      </c>
      <c r="B80" s="262"/>
      <c r="C80" s="82">
        <f>K74</f>
        <v>106</v>
      </c>
      <c r="D80" s="82" t="s">
        <v>12</v>
      </c>
      <c r="E80" s="267" t="s">
        <v>256</v>
      </c>
      <c r="F80" s="267"/>
      <c r="G80" s="267"/>
      <c r="H80" s="267"/>
      <c r="I80" s="267"/>
      <c r="J80" s="267"/>
      <c r="K80" s="267"/>
      <c r="L80" s="267"/>
      <c r="M80" s="267"/>
      <c r="N80" s="268"/>
    </row>
    <row r="81" spans="1:14" s="7" customFormat="1" ht="24.75" customHeight="1" x14ac:dyDescent="0.3">
      <c r="A81" s="313" t="s">
        <v>19</v>
      </c>
      <c r="B81" s="314"/>
      <c r="C81" s="134">
        <f>L74</f>
        <v>87</v>
      </c>
      <c r="D81" s="134" t="s">
        <v>12</v>
      </c>
      <c r="E81" s="134"/>
      <c r="F81" s="134"/>
      <c r="G81" s="145"/>
      <c r="H81" s="134"/>
      <c r="I81" s="134"/>
      <c r="J81" s="134"/>
      <c r="K81" s="146"/>
      <c r="L81" s="146"/>
      <c r="M81" s="147"/>
      <c r="N81" s="148"/>
    </row>
    <row r="82" spans="1:14" s="8" customFormat="1" ht="27" customHeight="1" x14ac:dyDescent="0.3">
      <c r="A82" s="313" t="s">
        <v>16</v>
      </c>
      <c r="B82" s="314"/>
      <c r="C82" s="134">
        <f>M74</f>
        <v>96</v>
      </c>
      <c r="D82" s="134" t="s">
        <v>58</v>
      </c>
      <c r="E82" s="134" t="s">
        <v>257</v>
      </c>
      <c r="F82" s="134"/>
      <c r="G82" s="134"/>
      <c r="H82" s="134"/>
      <c r="I82" s="134"/>
      <c r="J82" s="134"/>
      <c r="K82" s="146"/>
      <c r="L82" s="146"/>
      <c r="M82" s="147"/>
      <c r="N82" s="148"/>
    </row>
    <row r="83" spans="1:14" s="9" customFormat="1" ht="27.75" customHeight="1" x14ac:dyDescent="0.3">
      <c r="A83" s="313" t="s">
        <v>17</v>
      </c>
      <c r="B83" s="314"/>
      <c r="C83" s="134">
        <f>N74</f>
        <v>29</v>
      </c>
      <c r="D83" s="134" t="s">
        <v>58</v>
      </c>
      <c r="E83" s="134" t="s">
        <v>78</v>
      </c>
      <c r="F83" s="134"/>
      <c r="G83" s="134"/>
      <c r="H83" s="134"/>
      <c r="I83" s="134"/>
      <c r="J83" s="134"/>
      <c r="K83" s="146"/>
      <c r="L83" s="146"/>
      <c r="M83" s="147"/>
      <c r="N83" s="148"/>
    </row>
    <row r="84" spans="1:14" s="7" customFormat="1" ht="26.25" customHeight="1" x14ac:dyDescent="0.3">
      <c r="A84" s="149" t="s">
        <v>18</v>
      </c>
      <c r="B84" s="134"/>
      <c r="C84" s="134">
        <f>G74</f>
        <v>554</v>
      </c>
      <c r="D84" s="150" t="s">
        <v>12</v>
      </c>
      <c r="E84" s="134" t="s">
        <v>20</v>
      </c>
      <c r="F84" s="134"/>
      <c r="G84" s="134">
        <f>H74</f>
        <v>640</v>
      </c>
      <c r="H84" s="150" t="s">
        <v>12</v>
      </c>
      <c r="I84" s="134"/>
      <c r="J84" s="134"/>
      <c r="K84" s="146"/>
      <c r="L84" s="146"/>
      <c r="M84" s="147"/>
      <c r="N84" s="148"/>
    </row>
    <row r="85" spans="1:14" s="10" customFormat="1" ht="27.75" customHeight="1" thickBot="1" x14ac:dyDescent="0.35">
      <c r="A85" s="308" t="str">
        <f>IF(C85&gt;0," 本月戶數增加","本月戶數減少")</f>
        <v>本月戶數減少</v>
      </c>
      <c r="B85" s="309"/>
      <c r="C85" s="151">
        <f>C74-'10509'!C74</f>
        <v>-49</v>
      </c>
      <c r="D85" s="152" t="str">
        <f>IF(E85&gt;0,"男增加","男減少")</f>
        <v>男減少</v>
      </c>
      <c r="E85" s="153">
        <f>D74-'10509'!D74</f>
        <v>-24</v>
      </c>
      <c r="F85" s="154" t="str">
        <f>IF(G85&gt;0,"女增加","女減少")</f>
        <v>女減少</v>
      </c>
      <c r="G85" s="153">
        <f>E74-'10509'!E74</f>
        <v>-43</v>
      </c>
      <c r="H85" s="155"/>
      <c r="I85" s="309" t="str">
        <f>IF(K85&gt;0,"總人口數增加","總人口數減少")</f>
        <v>總人口數減少</v>
      </c>
      <c r="J85" s="309"/>
      <c r="K85" s="153">
        <f>F74-'10509'!F74</f>
        <v>-67</v>
      </c>
      <c r="L85" s="155"/>
      <c r="M85" s="156"/>
      <c r="N85" s="157"/>
    </row>
    <row r="86" spans="1:14" x14ac:dyDescent="0.25">
      <c r="C86" s="2"/>
      <c r="K86" s="11"/>
      <c r="M86" s="13"/>
    </row>
  </sheetData>
  <mergeCells count="27">
    <mergeCell ref="M3:M4"/>
    <mergeCell ref="E80:N80"/>
    <mergeCell ref="N3:N4"/>
    <mergeCell ref="K2:N2"/>
    <mergeCell ref="A1:N1"/>
    <mergeCell ref="D3:F3"/>
    <mergeCell ref="J3:J4"/>
    <mergeCell ref="G3:G4"/>
    <mergeCell ref="K3:K4"/>
    <mergeCell ref="L3:L4"/>
    <mergeCell ref="A77:B77"/>
    <mergeCell ref="A85:B85"/>
    <mergeCell ref="I85:J85"/>
    <mergeCell ref="I3:I4"/>
    <mergeCell ref="C78:C79"/>
    <mergeCell ref="D78:D79"/>
    <mergeCell ref="B3:B4"/>
    <mergeCell ref="C3:C4"/>
    <mergeCell ref="A3:A4"/>
    <mergeCell ref="A78:B79"/>
    <mergeCell ref="A83:B83"/>
    <mergeCell ref="A81:B81"/>
    <mergeCell ref="A82:B82"/>
    <mergeCell ref="A80:B80"/>
    <mergeCell ref="H3:H4"/>
    <mergeCell ref="A75:B75"/>
    <mergeCell ref="A76:B76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="125" zoomScaleNormal="125" workbookViewId="0">
      <pane ySplit="4" topLeftCell="A70" activePane="bottomLeft" state="frozen"/>
      <selection pane="bottomLeft" activeCell="D85" sqref="D85"/>
    </sheetView>
  </sheetViews>
  <sheetFormatPr defaultRowHeight="16.5" x14ac:dyDescent="0.25"/>
  <cols>
    <col min="1" max="1" width="9.625" style="1" customWidth="1"/>
    <col min="2" max="2" width="13.5" customWidth="1"/>
    <col min="3" max="3" width="11.375" customWidth="1"/>
    <col min="4" max="6" width="9.625" customWidth="1"/>
    <col min="7" max="10" width="8.625" customWidth="1"/>
    <col min="11" max="12" width="7.625" customWidth="1"/>
    <col min="13" max="14" width="7.625" style="12" customWidth="1"/>
  </cols>
  <sheetData>
    <row r="1" spans="1:14" ht="44.25" customHeight="1" x14ac:dyDescent="0.25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28.5" customHeight="1" thickBot="1" x14ac:dyDescent="0.3">
      <c r="A2" s="57"/>
      <c r="B2" s="58"/>
      <c r="C2" s="56"/>
      <c r="D2" s="58"/>
      <c r="E2" s="58"/>
      <c r="F2" s="58"/>
      <c r="G2" s="58"/>
      <c r="H2" s="58"/>
      <c r="I2" s="58"/>
      <c r="J2" s="62"/>
      <c r="K2" s="315" t="s">
        <v>231</v>
      </c>
      <c r="L2" s="315"/>
      <c r="M2" s="315"/>
      <c r="N2" s="315"/>
    </row>
    <row r="3" spans="1:14" ht="19.5" x14ac:dyDescent="0.3">
      <c r="A3" s="298" t="s">
        <v>175</v>
      </c>
      <c r="B3" s="300" t="s">
        <v>176</v>
      </c>
      <c r="C3" s="300" t="s">
        <v>82</v>
      </c>
      <c r="D3" s="311" t="s">
        <v>210</v>
      </c>
      <c r="E3" s="312"/>
      <c r="F3" s="312"/>
      <c r="G3" s="300" t="s">
        <v>83</v>
      </c>
      <c r="H3" s="300" t="s">
        <v>84</v>
      </c>
      <c r="I3" s="300" t="s">
        <v>85</v>
      </c>
      <c r="J3" s="300" t="s">
        <v>86</v>
      </c>
      <c r="K3" s="300" t="s">
        <v>87</v>
      </c>
      <c r="L3" s="300" t="s">
        <v>88</v>
      </c>
      <c r="M3" s="302" t="s">
        <v>89</v>
      </c>
      <c r="N3" s="304" t="s">
        <v>90</v>
      </c>
    </row>
    <row r="4" spans="1:14" s="1" customFormat="1" ht="19.5" x14ac:dyDescent="0.3">
      <c r="A4" s="299"/>
      <c r="B4" s="301"/>
      <c r="C4" s="301"/>
      <c r="D4" s="59" t="s">
        <v>91</v>
      </c>
      <c r="E4" s="59" t="s">
        <v>92</v>
      </c>
      <c r="F4" s="59" t="s">
        <v>211</v>
      </c>
      <c r="G4" s="301"/>
      <c r="H4" s="301"/>
      <c r="I4" s="301"/>
      <c r="J4" s="301"/>
      <c r="K4" s="301"/>
      <c r="L4" s="301"/>
      <c r="M4" s="303"/>
      <c r="N4" s="305"/>
    </row>
    <row r="5" spans="1:14" ht="19.5" x14ac:dyDescent="0.3">
      <c r="A5" s="63" t="s">
        <v>105</v>
      </c>
      <c r="B5" s="60">
        <v>6</v>
      </c>
      <c r="C5" s="60">
        <v>379</v>
      </c>
      <c r="D5" s="60">
        <v>377</v>
      </c>
      <c r="E5" s="60">
        <v>442</v>
      </c>
      <c r="F5" s="60">
        <f t="shared" ref="F5:F26" si="0">SUM(D5:E5)</f>
        <v>819</v>
      </c>
      <c r="G5" s="242">
        <v>3</v>
      </c>
      <c r="H5" s="243">
        <v>1</v>
      </c>
      <c r="I5" s="243">
        <v>1</v>
      </c>
      <c r="J5" s="243">
        <v>0</v>
      </c>
      <c r="K5" s="243">
        <v>0</v>
      </c>
      <c r="L5" s="243">
        <v>1</v>
      </c>
      <c r="M5" s="244">
        <v>1</v>
      </c>
      <c r="N5" s="245">
        <v>0</v>
      </c>
    </row>
    <row r="6" spans="1:14" ht="19.5" x14ac:dyDescent="0.3">
      <c r="A6" s="65" t="s">
        <v>106</v>
      </c>
      <c r="B6" s="60">
        <v>14</v>
      </c>
      <c r="C6" s="60">
        <v>816</v>
      </c>
      <c r="D6" s="60">
        <v>768</v>
      </c>
      <c r="E6" s="60">
        <v>881</v>
      </c>
      <c r="F6" s="60">
        <f t="shared" si="0"/>
        <v>1649</v>
      </c>
      <c r="G6" s="242">
        <v>6</v>
      </c>
      <c r="H6" s="243">
        <v>7</v>
      </c>
      <c r="I6" s="243">
        <v>0</v>
      </c>
      <c r="J6" s="243">
        <v>3</v>
      </c>
      <c r="K6" s="243">
        <v>0</v>
      </c>
      <c r="L6" s="243">
        <v>2</v>
      </c>
      <c r="M6" s="244">
        <v>0</v>
      </c>
      <c r="N6" s="245">
        <v>0</v>
      </c>
    </row>
    <row r="7" spans="1:14" ht="19.5" x14ac:dyDescent="0.3">
      <c r="A7" s="63" t="s">
        <v>107</v>
      </c>
      <c r="B7" s="60">
        <v>13</v>
      </c>
      <c r="C7" s="60">
        <v>600</v>
      </c>
      <c r="D7" s="60">
        <v>703</v>
      </c>
      <c r="E7" s="60">
        <v>708</v>
      </c>
      <c r="F7" s="60">
        <f t="shared" si="0"/>
        <v>1411</v>
      </c>
      <c r="G7" s="242">
        <v>4</v>
      </c>
      <c r="H7" s="243">
        <v>7</v>
      </c>
      <c r="I7" s="243">
        <v>2</v>
      </c>
      <c r="J7" s="243">
        <v>1</v>
      </c>
      <c r="K7" s="243">
        <v>1</v>
      </c>
      <c r="L7" s="243">
        <v>1</v>
      </c>
      <c r="M7" s="244">
        <v>0</v>
      </c>
      <c r="N7" s="245">
        <v>0</v>
      </c>
    </row>
    <row r="8" spans="1:14" ht="19.5" x14ac:dyDescent="0.3">
      <c r="A8" s="65" t="s">
        <v>108</v>
      </c>
      <c r="B8" s="60">
        <v>10</v>
      </c>
      <c r="C8" s="60">
        <v>787</v>
      </c>
      <c r="D8" s="60">
        <v>870</v>
      </c>
      <c r="E8" s="60">
        <v>990</v>
      </c>
      <c r="F8" s="60">
        <f>SUM(D8:E8)</f>
        <v>1860</v>
      </c>
      <c r="G8" s="242">
        <v>4</v>
      </c>
      <c r="H8" s="243">
        <v>6</v>
      </c>
      <c r="I8" s="243">
        <v>1</v>
      </c>
      <c r="J8" s="243">
        <v>1</v>
      </c>
      <c r="K8" s="243">
        <v>1</v>
      </c>
      <c r="L8" s="243">
        <v>1</v>
      </c>
      <c r="M8" s="244">
        <v>2</v>
      </c>
      <c r="N8" s="245">
        <v>0</v>
      </c>
    </row>
    <row r="9" spans="1:14" ht="19.5" x14ac:dyDescent="0.3">
      <c r="A9" s="63" t="s">
        <v>109</v>
      </c>
      <c r="B9" s="60">
        <v>7</v>
      </c>
      <c r="C9" s="60">
        <v>726</v>
      </c>
      <c r="D9" s="60">
        <v>781</v>
      </c>
      <c r="E9" s="60">
        <v>870</v>
      </c>
      <c r="F9" s="60">
        <f t="shared" si="0"/>
        <v>1651</v>
      </c>
      <c r="G9" s="242">
        <v>3</v>
      </c>
      <c r="H9" s="243">
        <v>8</v>
      </c>
      <c r="I9" s="243">
        <v>7</v>
      </c>
      <c r="J9" s="243">
        <v>3</v>
      </c>
      <c r="K9" s="243">
        <v>1</v>
      </c>
      <c r="L9" s="243">
        <v>0</v>
      </c>
      <c r="M9" s="244">
        <v>2</v>
      </c>
      <c r="N9" s="245">
        <v>0</v>
      </c>
    </row>
    <row r="10" spans="1:14" ht="19.5" x14ac:dyDescent="0.3">
      <c r="A10" s="65" t="s">
        <v>110</v>
      </c>
      <c r="B10" s="60">
        <v>11</v>
      </c>
      <c r="C10" s="60">
        <v>736</v>
      </c>
      <c r="D10" s="60">
        <v>812</v>
      </c>
      <c r="E10" s="60">
        <v>845</v>
      </c>
      <c r="F10" s="60">
        <f t="shared" si="0"/>
        <v>1657</v>
      </c>
      <c r="G10" s="242">
        <v>3</v>
      </c>
      <c r="H10" s="243">
        <v>8</v>
      </c>
      <c r="I10" s="243">
        <v>2</v>
      </c>
      <c r="J10" s="243">
        <v>0</v>
      </c>
      <c r="K10" s="243">
        <v>0</v>
      </c>
      <c r="L10" s="243">
        <v>1</v>
      </c>
      <c r="M10" s="244">
        <v>2</v>
      </c>
      <c r="N10" s="245">
        <v>0</v>
      </c>
    </row>
    <row r="11" spans="1:14" ht="19.5" x14ac:dyDescent="0.3">
      <c r="A11" s="63" t="s">
        <v>111</v>
      </c>
      <c r="B11" s="60">
        <v>13</v>
      </c>
      <c r="C11" s="60">
        <v>731</v>
      </c>
      <c r="D11" s="60">
        <v>780</v>
      </c>
      <c r="E11" s="60">
        <v>921</v>
      </c>
      <c r="F11" s="60">
        <f t="shared" si="0"/>
        <v>1701</v>
      </c>
      <c r="G11" s="242">
        <v>8</v>
      </c>
      <c r="H11" s="243">
        <v>2</v>
      </c>
      <c r="I11" s="243">
        <v>3</v>
      </c>
      <c r="J11" s="243">
        <v>3</v>
      </c>
      <c r="K11" s="243">
        <v>0</v>
      </c>
      <c r="L11" s="243">
        <v>1</v>
      </c>
      <c r="M11" s="244">
        <v>1</v>
      </c>
      <c r="N11" s="245">
        <v>0</v>
      </c>
    </row>
    <row r="12" spans="1:14" ht="19.5" x14ac:dyDescent="0.3">
      <c r="A12" s="65" t="s">
        <v>112</v>
      </c>
      <c r="B12" s="60">
        <v>8</v>
      </c>
      <c r="C12" s="60">
        <v>272</v>
      </c>
      <c r="D12" s="60">
        <v>324</v>
      </c>
      <c r="E12" s="60">
        <v>335</v>
      </c>
      <c r="F12" s="60">
        <f t="shared" si="0"/>
        <v>659</v>
      </c>
      <c r="G12" s="242">
        <v>0</v>
      </c>
      <c r="H12" s="243">
        <v>2</v>
      </c>
      <c r="I12" s="243">
        <v>2</v>
      </c>
      <c r="J12" s="243">
        <v>0</v>
      </c>
      <c r="K12" s="243">
        <v>0</v>
      </c>
      <c r="L12" s="243">
        <v>0</v>
      </c>
      <c r="M12" s="244">
        <v>0</v>
      </c>
      <c r="N12" s="245">
        <v>0</v>
      </c>
    </row>
    <row r="13" spans="1:14" ht="19.5" x14ac:dyDescent="0.3">
      <c r="A13" s="63" t="s">
        <v>113</v>
      </c>
      <c r="B13" s="60">
        <v>14</v>
      </c>
      <c r="C13" s="60">
        <v>1058</v>
      </c>
      <c r="D13" s="60">
        <v>1077</v>
      </c>
      <c r="E13" s="60">
        <v>1160</v>
      </c>
      <c r="F13" s="60">
        <f t="shared" si="0"/>
        <v>2237</v>
      </c>
      <c r="G13" s="243">
        <v>9</v>
      </c>
      <c r="H13" s="243">
        <v>5</v>
      </c>
      <c r="I13" s="243">
        <v>5</v>
      </c>
      <c r="J13" s="243">
        <v>6</v>
      </c>
      <c r="K13" s="243">
        <v>1</v>
      </c>
      <c r="L13" s="243">
        <v>1</v>
      </c>
      <c r="M13" s="244">
        <v>3</v>
      </c>
      <c r="N13" s="245">
        <v>0</v>
      </c>
    </row>
    <row r="14" spans="1:14" ht="19.5" x14ac:dyDescent="0.3">
      <c r="A14" s="65" t="s">
        <v>114</v>
      </c>
      <c r="B14" s="60">
        <v>19</v>
      </c>
      <c r="C14" s="60">
        <v>2118</v>
      </c>
      <c r="D14" s="60">
        <v>1960</v>
      </c>
      <c r="E14" s="60">
        <v>2209</v>
      </c>
      <c r="F14" s="60">
        <f t="shared" si="0"/>
        <v>4169</v>
      </c>
      <c r="G14" s="243">
        <v>25</v>
      </c>
      <c r="H14" s="243">
        <v>25</v>
      </c>
      <c r="I14" s="243">
        <v>10</v>
      </c>
      <c r="J14" s="243">
        <v>7</v>
      </c>
      <c r="K14" s="243">
        <v>1</v>
      </c>
      <c r="L14" s="243">
        <v>3</v>
      </c>
      <c r="M14" s="244">
        <v>1</v>
      </c>
      <c r="N14" s="245">
        <v>6</v>
      </c>
    </row>
    <row r="15" spans="1:14" ht="19.5" x14ac:dyDescent="0.3">
      <c r="A15" s="63" t="s">
        <v>115</v>
      </c>
      <c r="B15" s="60">
        <v>10</v>
      </c>
      <c r="C15" s="60">
        <v>472</v>
      </c>
      <c r="D15" s="60">
        <v>558</v>
      </c>
      <c r="E15" s="60">
        <v>559</v>
      </c>
      <c r="F15" s="60">
        <f t="shared" si="0"/>
        <v>1117</v>
      </c>
      <c r="G15" s="243">
        <v>1</v>
      </c>
      <c r="H15" s="243">
        <v>2</v>
      </c>
      <c r="I15" s="243">
        <v>1</v>
      </c>
      <c r="J15" s="243">
        <v>0</v>
      </c>
      <c r="K15" s="243">
        <v>1</v>
      </c>
      <c r="L15" s="243">
        <v>0</v>
      </c>
      <c r="M15" s="244">
        <v>2</v>
      </c>
      <c r="N15" s="245">
        <v>0</v>
      </c>
    </row>
    <row r="16" spans="1:14" ht="19.5" x14ac:dyDescent="0.3">
      <c r="A16" s="65" t="s">
        <v>116</v>
      </c>
      <c r="B16" s="60">
        <v>15</v>
      </c>
      <c r="C16" s="60">
        <v>634</v>
      </c>
      <c r="D16" s="60">
        <v>727</v>
      </c>
      <c r="E16" s="60">
        <v>743</v>
      </c>
      <c r="F16" s="60">
        <f t="shared" si="0"/>
        <v>1470</v>
      </c>
      <c r="G16" s="243">
        <v>2</v>
      </c>
      <c r="H16" s="243">
        <v>8</v>
      </c>
      <c r="I16" s="243">
        <v>0</v>
      </c>
      <c r="J16" s="243">
        <v>5</v>
      </c>
      <c r="K16" s="243">
        <v>0</v>
      </c>
      <c r="L16" s="243">
        <v>1</v>
      </c>
      <c r="M16" s="244">
        <v>1</v>
      </c>
      <c r="N16" s="245">
        <v>0</v>
      </c>
    </row>
    <row r="17" spans="1:14" ht="19.5" x14ac:dyDescent="0.3">
      <c r="A17" s="63" t="s">
        <v>117</v>
      </c>
      <c r="B17" s="60">
        <v>18</v>
      </c>
      <c r="C17" s="60">
        <v>944</v>
      </c>
      <c r="D17" s="60">
        <v>952</v>
      </c>
      <c r="E17" s="60">
        <v>1042</v>
      </c>
      <c r="F17" s="60">
        <f t="shared" si="0"/>
        <v>1994</v>
      </c>
      <c r="G17" s="243">
        <v>7</v>
      </c>
      <c r="H17" s="243">
        <v>12</v>
      </c>
      <c r="I17" s="243">
        <v>5</v>
      </c>
      <c r="J17" s="243">
        <v>4</v>
      </c>
      <c r="K17" s="243">
        <v>1</v>
      </c>
      <c r="L17" s="243">
        <v>0</v>
      </c>
      <c r="M17" s="244">
        <v>0</v>
      </c>
      <c r="N17" s="245">
        <v>0</v>
      </c>
    </row>
    <row r="18" spans="1:14" ht="19.5" x14ac:dyDescent="0.3">
      <c r="A18" s="65" t="s">
        <v>118</v>
      </c>
      <c r="B18" s="60">
        <v>16</v>
      </c>
      <c r="C18" s="60">
        <v>627</v>
      </c>
      <c r="D18" s="60">
        <v>652</v>
      </c>
      <c r="E18" s="60">
        <v>734</v>
      </c>
      <c r="F18" s="60">
        <f t="shared" si="0"/>
        <v>1386</v>
      </c>
      <c r="G18" s="243">
        <v>3</v>
      </c>
      <c r="H18" s="243">
        <v>4</v>
      </c>
      <c r="I18" s="243">
        <v>1</v>
      </c>
      <c r="J18" s="243">
        <v>3</v>
      </c>
      <c r="K18" s="243">
        <v>0</v>
      </c>
      <c r="L18" s="243">
        <v>0</v>
      </c>
      <c r="M18" s="244">
        <v>0</v>
      </c>
      <c r="N18" s="245">
        <v>0</v>
      </c>
    </row>
    <row r="19" spans="1:14" ht="19.5" x14ac:dyDescent="0.3">
      <c r="A19" s="63" t="s">
        <v>119</v>
      </c>
      <c r="B19" s="60">
        <v>23</v>
      </c>
      <c r="C19" s="60">
        <v>841</v>
      </c>
      <c r="D19" s="60">
        <v>1021</v>
      </c>
      <c r="E19" s="60">
        <v>984</v>
      </c>
      <c r="F19" s="60">
        <f t="shared" si="0"/>
        <v>2005</v>
      </c>
      <c r="G19" s="243">
        <v>4</v>
      </c>
      <c r="H19" s="243">
        <v>7</v>
      </c>
      <c r="I19" s="243">
        <v>3</v>
      </c>
      <c r="J19" s="243">
        <v>3</v>
      </c>
      <c r="K19" s="243">
        <v>1</v>
      </c>
      <c r="L19" s="243">
        <v>2</v>
      </c>
      <c r="M19" s="244">
        <v>4</v>
      </c>
      <c r="N19" s="245">
        <v>1</v>
      </c>
    </row>
    <row r="20" spans="1:14" ht="19.5" x14ac:dyDescent="0.3">
      <c r="A20" s="65" t="s">
        <v>120</v>
      </c>
      <c r="B20" s="60">
        <v>19</v>
      </c>
      <c r="C20" s="60">
        <v>578</v>
      </c>
      <c r="D20" s="60">
        <v>647</v>
      </c>
      <c r="E20" s="60">
        <v>680</v>
      </c>
      <c r="F20" s="60">
        <f t="shared" si="0"/>
        <v>1327</v>
      </c>
      <c r="G20" s="243">
        <v>4</v>
      </c>
      <c r="H20" s="243">
        <v>2</v>
      </c>
      <c r="I20" s="243">
        <v>2</v>
      </c>
      <c r="J20" s="243">
        <v>0</v>
      </c>
      <c r="K20" s="243">
        <v>1</v>
      </c>
      <c r="L20" s="243">
        <v>1</v>
      </c>
      <c r="M20" s="244">
        <v>1</v>
      </c>
      <c r="N20" s="245">
        <v>0</v>
      </c>
    </row>
    <row r="21" spans="1:14" ht="19.5" x14ac:dyDescent="0.3">
      <c r="A21" s="63" t="s">
        <v>121</v>
      </c>
      <c r="B21" s="60">
        <v>25</v>
      </c>
      <c r="C21" s="60">
        <v>1532</v>
      </c>
      <c r="D21" s="60">
        <v>1576</v>
      </c>
      <c r="E21" s="60">
        <v>1845</v>
      </c>
      <c r="F21" s="60">
        <f t="shared" si="0"/>
        <v>3421</v>
      </c>
      <c r="G21" s="243">
        <v>20</v>
      </c>
      <c r="H21" s="243">
        <v>14</v>
      </c>
      <c r="I21" s="243">
        <v>8</v>
      </c>
      <c r="J21" s="243">
        <v>8</v>
      </c>
      <c r="K21" s="243">
        <v>4</v>
      </c>
      <c r="L21" s="243">
        <v>3</v>
      </c>
      <c r="M21" s="244">
        <v>3</v>
      </c>
      <c r="N21" s="245">
        <v>0</v>
      </c>
    </row>
    <row r="22" spans="1:14" ht="19.5" x14ac:dyDescent="0.3">
      <c r="A22" s="65" t="s">
        <v>122</v>
      </c>
      <c r="B22" s="60">
        <v>22</v>
      </c>
      <c r="C22" s="60">
        <v>1059</v>
      </c>
      <c r="D22" s="60">
        <v>1149</v>
      </c>
      <c r="E22" s="60">
        <v>1269</v>
      </c>
      <c r="F22" s="60">
        <f t="shared" si="0"/>
        <v>2418</v>
      </c>
      <c r="G22" s="242">
        <v>14</v>
      </c>
      <c r="H22" s="243">
        <v>16</v>
      </c>
      <c r="I22" s="243">
        <v>2</v>
      </c>
      <c r="J22" s="243">
        <v>2</v>
      </c>
      <c r="K22" s="243">
        <v>1</v>
      </c>
      <c r="L22" s="243">
        <v>4</v>
      </c>
      <c r="M22" s="244">
        <v>0</v>
      </c>
      <c r="N22" s="245">
        <v>1</v>
      </c>
    </row>
    <row r="23" spans="1:14" ht="19.5" x14ac:dyDescent="0.3">
      <c r="A23" s="63" t="s">
        <v>123</v>
      </c>
      <c r="B23" s="60">
        <v>29</v>
      </c>
      <c r="C23" s="60">
        <v>1534</v>
      </c>
      <c r="D23" s="60">
        <v>1647</v>
      </c>
      <c r="E23" s="60">
        <v>1808</v>
      </c>
      <c r="F23" s="60">
        <f t="shared" si="0"/>
        <v>3455</v>
      </c>
      <c r="G23" s="242">
        <v>14</v>
      </c>
      <c r="H23" s="243">
        <v>17</v>
      </c>
      <c r="I23" s="243">
        <v>3</v>
      </c>
      <c r="J23" s="243">
        <v>2</v>
      </c>
      <c r="K23" s="243">
        <v>5</v>
      </c>
      <c r="L23" s="243">
        <v>2</v>
      </c>
      <c r="M23" s="244">
        <v>1</v>
      </c>
      <c r="N23" s="245">
        <v>1</v>
      </c>
    </row>
    <row r="24" spans="1:14" ht="19.5" x14ac:dyDescent="0.3">
      <c r="A24" s="65" t="s">
        <v>124</v>
      </c>
      <c r="B24" s="60">
        <v>20</v>
      </c>
      <c r="C24" s="60">
        <v>966</v>
      </c>
      <c r="D24" s="60">
        <v>1190</v>
      </c>
      <c r="E24" s="60">
        <v>1176</v>
      </c>
      <c r="F24" s="60">
        <f t="shared" si="0"/>
        <v>2366</v>
      </c>
      <c r="G24" s="242">
        <v>11</v>
      </c>
      <c r="H24" s="243">
        <v>13</v>
      </c>
      <c r="I24" s="243">
        <v>2</v>
      </c>
      <c r="J24" s="243">
        <v>2</v>
      </c>
      <c r="K24" s="243">
        <v>4</v>
      </c>
      <c r="L24" s="243">
        <v>3</v>
      </c>
      <c r="M24" s="244">
        <v>1</v>
      </c>
      <c r="N24" s="245">
        <v>1</v>
      </c>
    </row>
    <row r="25" spans="1:14" ht="19.5" x14ac:dyDescent="0.3">
      <c r="A25" s="63" t="s">
        <v>125</v>
      </c>
      <c r="B25" s="60">
        <v>9</v>
      </c>
      <c r="C25" s="60">
        <v>1352</v>
      </c>
      <c r="D25" s="60">
        <v>1328</v>
      </c>
      <c r="E25" s="60">
        <v>1020</v>
      </c>
      <c r="F25" s="60">
        <f t="shared" si="0"/>
        <v>2348</v>
      </c>
      <c r="G25" s="242">
        <v>12</v>
      </c>
      <c r="H25" s="243">
        <v>16</v>
      </c>
      <c r="I25" s="243">
        <v>15</v>
      </c>
      <c r="J25" s="243">
        <v>6</v>
      </c>
      <c r="K25" s="243">
        <v>0</v>
      </c>
      <c r="L25" s="243">
        <v>1</v>
      </c>
      <c r="M25" s="244">
        <v>1</v>
      </c>
      <c r="N25" s="245">
        <v>0</v>
      </c>
    </row>
    <row r="26" spans="1:14" ht="19.5" x14ac:dyDescent="0.3">
      <c r="A26" s="65" t="s">
        <v>126</v>
      </c>
      <c r="B26" s="60">
        <v>21</v>
      </c>
      <c r="C26" s="60">
        <v>1585</v>
      </c>
      <c r="D26" s="60">
        <v>1760</v>
      </c>
      <c r="E26" s="60">
        <v>1942</v>
      </c>
      <c r="F26" s="60">
        <f t="shared" si="0"/>
        <v>3702</v>
      </c>
      <c r="G26" s="242">
        <v>23</v>
      </c>
      <c r="H26" s="243">
        <v>15</v>
      </c>
      <c r="I26" s="243">
        <v>10</v>
      </c>
      <c r="J26" s="243">
        <v>4</v>
      </c>
      <c r="K26" s="243">
        <v>5</v>
      </c>
      <c r="L26" s="243">
        <v>2</v>
      </c>
      <c r="M26" s="244">
        <v>2</v>
      </c>
      <c r="N26" s="245">
        <v>0</v>
      </c>
    </row>
    <row r="27" spans="1:14" ht="19.5" x14ac:dyDescent="0.3">
      <c r="A27" s="63" t="s">
        <v>127</v>
      </c>
      <c r="B27" s="60">
        <v>13</v>
      </c>
      <c r="C27" s="60">
        <v>904</v>
      </c>
      <c r="D27" s="60">
        <v>1102</v>
      </c>
      <c r="E27" s="60">
        <v>1288</v>
      </c>
      <c r="F27" s="60">
        <f>D27+E27</f>
        <v>2390</v>
      </c>
      <c r="G27" s="242">
        <v>2</v>
      </c>
      <c r="H27" s="243">
        <v>12</v>
      </c>
      <c r="I27" s="243">
        <v>4</v>
      </c>
      <c r="J27" s="243">
        <v>9</v>
      </c>
      <c r="K27" s="243">
        <v>2</v>
      </c>
      <c r="L27" s="243">
        <v>0</v>
      </c>
      <c r="M27" s="244">
        <v>2</v>
      </c>
      <c r="N27" s="245">
        <v>1</v>
      </c>
    </row>
    <row r="28" spans="1:14" ht="19.5" x14ac:dyDescent="0.3">
      <c r="A28" s="65" t="s">
        <v>128</v>
      </c>
      <c r="B28" s="60">
        <v>16</v>
      </c>
      <c r="C28" s="60">
        <v>1143</v>
      </c>
      <c r="D28" s="60">
        <v>1393</v>
      </c>
      <c r="E28" s="60">
        <v>1692</v>
      </c>
      <c r="F28" s="60">
        <f t="shared" ref="F28:F73" si="1">SUM(D28:E28)</f>
        <v>3085</v>
      </c>
      <c r="G28" s="242">
        <v>13</v>
      </c>
      <c r="H28" s="243">
        <v>17</v>
      </c>
      <c r="I28" s="243">
        <v>7</v>
      </c>
      <c r="J28" s="243">
        <v>5</v>
      </c>
      <c r="K28" s="243">
        <v>1</v>
      </c>
      <c r="L28" s="243">
        <v>5</v>
      </c>
      <c r="M28" s="244">
        <v>0</v>
      </c>
      <c r="N28" s="245">
        <v>0</v>
      </c>
    </row>
    <row r="29" spans="1:14" ht="19.5" x14ac:dyDescent="0.3">
      <c r="A29" s="63" t="s">
        <v>129</v>
      </c>
      <c r="B29" s="60">
        <v>13</v>
      </c>
      <c r="C29" s="60">
        <v>777</v>
      </c>
      <c r="D29" s="60">
        <v>881</v>
      </c>
      <c r="E29" s="60">
        <v>1059</v>
      </c>
      <c r="F29" s="60">
        <f t="shared" si="1"/>
        <v>1940</v>
      </c>
      <c r="G29" s="242">
        <v>10</v>
      </c>
      <c r="H29" s="243">
        <v>11</v>
      </c>
      <c r="I29" s="243">
        <v>3</v>
      </c>
      <c r="J29" s="243">
        <v>4</v>
      </c>
      <c r="K29" s="243">
        <v>0</v>
      </c>
      <c r="L29" s="243">
        <v>0</v>
      </c>
      <c r="M29" s="244">
        <v>0</v>
      </c>
      <c r="N29" s="245">
        <v>0</v>
      </c>
    </row>
    <row r="30" spans="1:14" ht="19.5" x14ac:dyDescent="0.3">
      <c r="A30" s="65" t="s">
        <v>130</v>
      </c>
      <c r="B30" s="60">
        <v>10</v>
      </c>
      <c r="C30" s="60">
        <v>321</v>
      </c>
      <c r="D30" s="60">
        <v>404</v>
      </c>
      <c r="E30" s="60">
        <v>396</v>
      </c>
      <c r="F30" s="60">
        <f t="shared" si="1"/>
        <v>800</v>
      </c>
      <c r="G30" s="242">
        <v>0</v>
      </c>
      <c r="H30" s="243">
        <v>4</v>
      </c>
      <c r="I30" s="243">
        <v>3</v>
      </c>
      <c r="J30" s="243">
        <v>0</v>
      </c>
      <c r="K30" s="243">
        <v>0</v>
      </c>
      <c r="L30" s="243">
        <v>1</v>
      </c>
      <c r="M30" s="244">
        <v>0</v>
      </c>
      <c r="N30" s="245">
        <v>1</v>
      </c>
    </row>
    <row r="31" spans="1:14" ht="19.5" x14ac:dyDescent="0.3">
      <c r="A31" s="63" t="s">
        <v>131</v>
      </c>
      <c r="B31" s="60">
        <v>18</v>
      </c>
      <c r="C31" s="60">
        <v>644</v>
      </c>
      <c r="D31" s="60">
        <v>749</v>
      </c>
      <c r="E31" s="60">
        <v>797</v>
      </c>
      <c r="F31" s="60">
        <f t="shared" si="1"/>
        <v>1546</v>
      </c>
      <c r="G31" s="242">
        <v>2</v>
      </c>
      <c r="H31" s="243">
        <v>5</v>
      </c>
      <c r="I31" s="243">
        <v>3</v>
      </c>
      <c r="J31" s="243">
        <v>3</v>
      </c>
      <c r="K31" s="243">
        <v>1</v>
      </c>
      <c r="L31" s="243">
        <v>1</v>
      </c>
      <c r="M31" s="244">
        <v>0</v>
      </c>
      <c r="N31" s="245">
        <v>0</v>
      </c>
    </row>
    <row r="32" spans="1:14" ht="19.5" x14ac:dyDescent="0.3">
      <c r="A32" s="65" t="s">
        <v>132</v>
      </c>
      <c r="B32" s="60">
        <v>25</v>
      </c>
      <c r="C32" s="60">
        <v>1249</v>
      </c>
      <c r="D32" s="60">
        <v>1544</v>
      </c>
      <c r="E32" s="60">
        <v>1673</v>
      </c>
      <c r="F32" s="60">
        <f t="shared" si="1"/>
        <v>3217</v>
      </c>
      <c r="G32" s="242">
        <v>16</v>
      </c>
      <c r="H32" s="243">
        <v>20</v>
      </c>
      <c r="I32" s="243">
        <v>4</v>
      </c>
      <c r="J32" s="243">
        <v>6</v>
      </c>
      <c r="K32" s="243">
        <v>2</v>
      </c>
      <c r="L32" s="243">
        <v>1</v>
      </c>
      <c r="M32" s="244">
        <v>1</v>
      </c>
      <c r="N32" s="245">
        <v>0</v>
      </c>
    </row>
    <row r="33" spans="1:14" ht="19.5" x14ac:dyDescent="0.3">
      <c r="A33" s="63" t="s">
        <v>133</v>
      </c>
      <c r="B33" s="60">
        <v>16</v>
      </c>
      <c r="C33" s="60">
        <v>767</v>
      </c>
      <c r="D33" s="60">
        <v>864</v>
      </c>
      <c r="E33" s="60">
        <v>926</v>
      </c>
      <c r="F33" s="60">
        <f t="shared" si="1"/>
        <v>1790</v>
      </c>
      <c r="G33" s="242">
        <v>4</v>
      </c>
      <c r="H33" s="243">
        <v>1</v>
      </c>
      <c r="I33" s="243">
        <v>2</v>
      </c>
      <c r="J33" s="243">
        <v>0</v>
      </c>
      <c r="K33" s="243">
        <v>0</v>
      </c>
      <c r="L33" s="243">
        <v>0</v>
      </c>
      <c r="M33" s="244">
        <v>0</v>
      </c>
      <c r="N33" s="245">
        <v>0</v>
      </c>
    </row>
    <row r="34" spans="1:14" ht="19.5" x14ac:dyDescent="0.3">
      <c r="A34" s="65" t="s">
        <v>134</v>
      </c>
      <c r="B34" s="60">
        <v>24</v>
      </c>
      <c r="C34" s="60">
        <v>1354</v>
      </c>
      <c r="D34" s="60">
        <v>1554</v>
      </c>
      <c r="E34" s="60">
        <v>1619</v>
      </c>
      <c r="F34" s="60">
        <f t="shared" si="1"/>
        <v>3173</v>
      </c>
      <c r="G34" s="242">
        <v>10</v>
      </c>
      <c r="H34" s="243">
        <v>7</v>
      </c>
      <c r="I34" s="243">
        <v>5</v>
      </c>
      <c r="J34" s="243">
        <v>4</v>
      </c>
      <c r="K34" s="243">
        <v>2</v>
      </c>
      <c r="L34" s="243">
        <v>3</v>
      </c>
      <c r="M34" s="244">
        <v>2</v>
      </c>
      <c r="N34" s="245">
        <v>0</v>
      </c>
    </row>
    <row r="35" spans="1:14" ht="19.5" x14ac:dyDescent="0.3">
      <c r="A35" s="63" t="s">
        <v>135</v>
      </c>
      <c r="B35" s="60">
        <v>16</v>
      </c>
      <c r="C35" s="60">
        <v>975</v>
      </c>
      <c r="D35" s="60">
        <v>1146</v>
      </c>
      <c r="E35" s="60">
        <v>1298</v>
      </c>
      <c r="F35" s="60">
        <f t="shared" si="1"/>
        <v>2444</v>
      </c>
      <c r="G35" s="242">
        <v>6</v>
      </c>
      <c r="H35" s="243">
        <v>13</v>
      </c>
      <c r="I35" s="243">
        <v>2</v>
      </c>
      <c r="J35" s="243">
        <v>10</v>
      </c>
      <c r="K35" s="243">
        <v>2</v>
      </c>
      <c r="L35" s="243">
        <v>0</v>
      </c>
      <c r="M35" s="244">
        <v>2</v>
      </c>
      <c r="N35" s="245">
        <v>0</v>
      </c>
    </row>
    <row r="36" spans="1:14" ht="19.5" x14ac:dyDescent="0.3">
      <c r="A36" s="65" t="s">
        <v>136</v>
      </c>
      <c r="B36" s="60">
        <v>24</v>
      </c>
      <c r="C36" s="60">
        <v>1547</v>
      </c>
      <c r="D36" s="60">
        <v>1682</v>
      </c>
      <c r="E36" s="60">
        <v>2008</v>
      </c>
      <c r="F36" s="60">
        <f t="shared" si="1"/>
        <v>3690</v>
      </c>
      <c r="G36" s="242">
        <v>25</v>
      </c>
      <c r="H36" s="243">
        <v>20</v>
      </c>
      <c r="I36" s="243">
        <v>3</v>
      </c>
      <c r="J36" s="243">
        <v>8</v>
      </c>
      <c r="K36" s="243">
        <v>3</v>
      </c>
      <c r="L36" s="243">
        <v>2</v>
      </c>
      <c r="M36" s="244">
        <v>1</v>
      </c>
      <c r="N36" s="245">
        <v>0</v>
      </c>
    </row>
    <row r="37" spans="1:14" ht="19.5" x14ac:dyDescent="0.3">
      <c r="A37" s="63" t="s">
        <v>137</v>
      </c>
      <c r="B37" s="60">
        <v>22</v>
      </c>
      <c r="C37" s="60">
        <v>1418</v>
      </c>
      <c r="D37" s="60">
        <v>1660</v>
      </c>
      <c r="E37" s="60">
        <v>1987</v>
      </c>
      <c r="F37" s="60">
        <f t="shared" si="1"/>
        <v>3647</v>
      </c>
      <c r="G37" s="242">
        <v>20</v>
      </c>
      <c r="H37" s="243">
        <v>13</v>
      </c>
      <c r="I37" s="243">
        <v>12</v>
      </c>
      <c r="J37" s="243">
        <v>13</v>
      </c>
      <c r="K37" s="243">
        <v>2</v>
      </c>
      <c r="L37" s="243">
        <v>1</v>
      </c>
      <c r="M37" s="244">
        <v>4</v>
      </c>
      <c r="N37" s="245">
        <v>0</v>
      </c>
    </row>
    <row r="38" spans="1:14" ht="19.5" x14ac:dyDescent="0.3">
      <c r="A38" s="65" t="s">
        <v>138</v>
      </c>
      <c r="B38" s="60">
        <v>18</v>
      </c>
      <c r="C38" s="60">
        <v>829</v>
      </c>
      <c r="D38" s="60">
        <v>894</v>
      </c>
      <c r="E38" s="60">
        <v>1000</v>
      </c>
      <c r="F38" s="60">
        <f t="shared" si="1"/>
        <v>1894</v>
      </c>
      <c r="G38" s="242">
        <v>9</v>
      </c>
      <c r="H38" s="243">
        <v>16</v>
      </c>
      <c r="I38" s="243">
        <v>3</v>
      </c>
      <c r="J38" s="243">
        <v>4</v>
      </c>
      <c r="K38" s="243">
        <v>0</v>
      </c>
      <c r="L38" s="243">
        <v>0</v>
      </c>
      <c r="M38" s="244">
        <v>1</v>
      </c>
      <c r="N38" s="245">
        <v>1</v>
      </c>
    </row>
    <row r="39" spans="1:14" ht="19.5" x14ac:dyDescent="0.3">
      <c r="A39" s="63" t="s">
        <v>139</v>
      </c>
      <c r="B39" s="60">
        <v>14</v>
      </c>
      <c r="C39" s="60">
        <v>1247</v>
      </c>
      <c r="D39" s="60">
        <v>1541</v>
      </c>
      <c r="E39" s="60">
        <v>1841</v>
      </c>
      <c r="F39" s="60">
        <f t="shared" si="1"/>
        <v>3382</v>
      </c>
      <c r="G39" s="242">
        <v>20</v>
      </c>
      <c r="H39" s="243">
        <v>12</v>
      </c>
      <c r="I39" s="243">
        <v>14</v>
      </c>
      <c r="J39" s="243">
        <v>6</v>
      </c>
      <c r="K39" s="243">
        <v>4</v>
      </c>
      <c r="L39" s="243">
        <v>1</v>
      </c>
      <c r="M39" s="244">
        <v>2</v>
      </c>
      <c r="N39" s="245">
        <v>0</v>
      </c>
    </row>
    <row r="40" spans="1:14" ht="19.5" x14ac:dyDescent="0.3">
      <c r="A40" s="65" t="s">
        <v>140</v>
      </c>
      <c r="B40" s="60">
        <v>17</v>
      </c>
      <c r="C40" s="60">
        <v>1038</v>
      </c>
      <c r="D40" s="60">
        <v>1287</v>
      </c>
      <c r="E40" s="60">
        <v>1352</v>
      </c>
      <c r="F40" s="60">
        <f t="shared" si="1"/>
        <v>2639</v>
      </c>
      <c r="G40" s="242">
        <v>6</v>
      </c>
      <c r="H40" s="243">
        <v>11</v>
      </c>
      <c r="I40" s="243">
        <v>1</v>
      </c>
      <c r="J40" s="243">
        <v>5</v>
      </c>
      <c r="K40" s="243">
        <v>0</v>
      </c>
      <c r="L40" s="243">
        <v>1</v>
      </c>
      <c r="M40" s="244">
        <v>0</v>
      </c>
      <c r="N40" s="245">
        <v>0</v>
      </c>
    </row>
    <row r="41" spans="1:14" ht="19.5" x14ac:dyDescent="0.3">
      <c r="A41" s="63" t="s">
        <v>141</v>
      </c>
      <c r="B41" s="60">
        <v>19</v>
      </c>
      <c r="C41" s="60">
        <v>1110</v>
      </c>
      <c r="D41" s="60">
        <v>1265</v>
      </c>
      <c r="E41" s="60">
        <v>1411</v>
      </c>
      <c r="F41" s="60">
        <f t="shared" si="1"/>
        <v>2676</v>
      </c>
      <c r="G41" s="242">
        <v>7</v>
      </c>
      <c r="H41" s="243">
        <v>9</v>
      </c>
      <c r="I41" s="243">
        <v>4</v>
      </c>
      <c r="J41" s="243">
        <v>3</v>
      </c>
      <c r="K41" s="243">
        <v>1</v>
      </c>
      <c r="L41" s="243">
        <v>2</v>
      </c>
      <c r="M41" s="244">
        <v>2</v>
      </c>
      <c r="N41" s="245">
        <v>0</v>
      </c>
    </row>
    <row r="42" spans="1:14" ht="19.5" x14ac:dyDescent="0.3">
      <c r="A42" s="65" t="s">
        <v>142</v>
      </c>
      <c r="B42" s="60">
        <v>15</v>
      </c>
      <c r="C42" s="60">
        <v>751</v>
      </c>
      <c r="D42" s="60">
        <v>865</v>
      </c>
      <c r="E42" s="60">
        <v>974</v>
      </c>
      <c r="F42" s="60">
        <f t="shared" si="1"/>
        <v>1839</v>
      </c>
      <c r="G42" s="242">
        <v>5</v>
      </c>
      <c r="H42" s="243">
        <v>3</v>
      </c>
      <c r="I42" s="243">
        <v>2</v>
      </c>
      <c r="J42" s="243">
        <v>3</v>
      </c>
      <c r="K42" s="243">
        <v>0</v>
      </c>
      <c r="L42" s="243">
        <v>3</v>
      </c>
      <c r="M42" s="244">
        <v>0</v>
      </c>
      <c r="N42" s="245">
        <v>0</v>
      </c>
    </row>
    <row r="43" spans="1:14" ht="19.5" x14ac:dyDescent="0.3">
      <c r="A43" s="63" t="s">
        <v>143</v>
      </c>
      <c r="B43" s="60">
        <v>20</v>
      </c>
      <c r="C43" s="60">
        <v>668</v>
      </c>
      <c r="D43" s="60">
        <v>837</v>
      </c>
      <c r="E43" s="60">
        <v>820</v>
      </c>
      <c r="F43" s="60">
        <f t="shared" si="1"/>
        <v>1657</v>
      </c>
      <c r="G43" s="242">
        <v>3</v>
      </c>
      <c r="H43" s="243">
        <v>0</v>
      </c>
      <c r="I43" s="243">
        <v>2</v>
      </c>
      <c r="J43" s="243">
        <v>2</v>
      </c>
      <c r="K43" s="243">
        <v>1</v>
      </c>
      <c r="L43" s="243">
        <v>1</v>
      </c>
      <c r="M43" s="244">
        <v>1</v>
      </c>
      <c r="N43" s="245">
        <v>4</v>
      </c>
    </row>
    <row r="44" spans="1:14" ht="19.5" x14ac:dyDescent="0.3">
      <c r="A44" s="65" t="s">
        <v>144</v>
      </c>
      <c r="B44" s="60">
        <v>21</v>
      </c>
      <c r="C44" s="60">
        <v>820</v>
      </c>
      <c r="D44" s="60">
        <v>1038</v>
      </c>
      <c r="E44" s="60">
        <v>971</v>
      </c>
      <c r="F44" s="60">
        <f t="shared" si="1"/>
        <v>2009</v>
      </c>
      <c r="G44" s="242">
        <v>3</v>
      </c>
      <c r="H44" s="243">
        <v>6</v>
      </c>
      <c r="I44" s="243">
        <v>2</v>
      </c>
      <c r="J44" s="243">
        <v>4</v>
      </c>
      <c r="K44" s="243">
        <v>1</v>
      </c>
      <c r="L44" s="243">
        <v>0</v>
      </c>
      <c r="M44" s="244">
        <v>1</v>
      </c>
      <c r="N44" s="245">
        <v>0</v>
      </c>
    </row>
    <row r="45" spans="1:14" ht="19.5" x14ac:dyDescent="0.3">
      <c r="A45" s="63" t="s">
        <v>145</v>
      </c>
      <c r="B45" s="60">
        <v>16</v>
      </c>
      <c r="C45" s="60">
        <v>1020</v>
      </c>
      <c r="D45" s="60">
        <v>1087</v>
      </c>
      <c r="E45" s="60">
        <v>1225</v>
      </c>
      <c r="F45" s="60">
        <f t="shared" si="1"/>
        <v>2312</v>
      </c>
      <c r="G45" s="242">
        <v>15</v>
      </c>
      <c r="H45" s="243">
        <v>10</v>
      </c>
      <c r="I45" s="243">
        <v>6</v>
      </c>
      <c r="J45" s="243">
        <v>4</v>
      </c>
      <c r="K45" s="243">
        <v>0</v>
      </c>
      <c r="L45" s="243">
        <v>2</v>
      </c>
      <c r="M45" s="244">
        <v>1</v>
      </c>
      <c r="N45" s="245">
        <v>0</v>
      </c>
    </row>
    <row r="46" spans="1:14" ht="19.5" x14ac:dyDescent="0.3">
      <c r="A46" s="65" t="s">
        <v>146</v>
      </c>
      <c r="B46" s="60">
        <v>22</v>
      </c>
      <c r="C46" s="60">
        <v>1805</v>
      </c>
      <c r="D46" s="60">
        <v>2115</v>
      </c>
      <c r="E46" s="60">
        <v>2171</v>
      </c>
      <c r="F46" s="60">
        <f t="shared" si="1"/>
        <v>4286</v>
      </c>
      <c r="G46" s="242">
        <v>2</v>
      </c>
      <c r="H46" s="243">
        <v>16</v>
      </c>
      <c r="I46" s="243">
        <v>10</v>
      </c>
      <c r="J46" s="243">
        <v>12</v>
      </c>
      <c r="K46" s="243">
        <v>2</v>
      </c>
      <c r="L46" s="243">
        <v>2</v>
      </c>
      <c r="M46" s="244">
        <v>2</v>
      </c>
      <c r="N46" s="245">
        <v>0</v>
      </c>
    </row>
    <row r="47" spans="1:14" ht="19.5" x14ac:dyDescent="0.3">
      <c r="A47" s="63" t="s">
        <v>147</v>
      </c>
      <c r="B47" s="60">
        <v>20</v>
      </c>
      <c r="C47" s="60">
        <v>900</v>
      </c>
      <c r="D47" s="60">
        <v>963</v>
      </c>
      <c r="E47" s="60">
        <v>1079</v>
      </c>
      <c r="F47" s="60">
        <f t="shared" si="1"/>
        <v>2042</v>
      </c>
      <c r="G47" s="242">
        <v>11</v>
      </c>
      <c r="H47" s="243">
        <v>6</v>
      </c>
      <c r="I47" s="243">
        <v>9</v>
      </c>
      <c r="J47" s="243">
        <v>12</v>
      </c>
      <c r="K47" s="243">
        <v>1</v>
      </c>
      <c r="L47" s="243">
        <v>1</v>
      </c>
      <c r="M47" s="244">
        <v>0</v>
      </c>
      <c r="N47" s="245">
        <v>1</v>
      </c>
    </row>
    <row r="48" spans="1:14" ht="19.5" x14ac:dyDescent="0.3">
      <c r="A48" s="65" t="s">
        <v>148</v>
      </c>
      <c r="B48" s="60">
        <v>11</v>
      </c>
      <c r="C48" s="60">
        <v>819</v>
      </c>
      <c r="D48" s="60">
        <v>1030</v>
      </c>
      <c r="E48" s="60">
        <v>1116</v>
      </c>
      <c r="F48" s="60">
        <f t="shared" si="1"/>
        <v>2146</v>
      </c>
      <c r="G48" s="242">
        <v>8</v>
      </c>
      <c r="H48" s="243">
        <v>11</v>
      </c>
      <c r="I48" s="243">
        <v>7</v>
      </c>
      <c r="J48" s="243">
        <v>3</v>
      </c>
      <c r="K48" s="243">
        <v>1</v>
      </c>
      <c r="L48" s="243">
        <v>0</v>
      </c>
      <c r="M48" s="244">
        <v>0</v>
      </c>
      <c r="N48" s="245">
        <v>1</v>
      </c>
    </row>
    <row r="49" spans="1:14" ht="19.5" x14ac:dyDescent="0.3">
      <c r="A49" s="63" t="s">
        <v>149</v>
      </c>
      <c r="B49" s="60">
        <v>30</v>
      </c>
      <c r="C49" s="60">
        <v>1855</v>
      </c>
      <c r="D49" s="60">
        <v>2215</v>
      </c>
      <c r="E49" s="60">
        <v>2375</v>
      </c>
      <c r="F49" s="60">
        <f t="shared" si="1"/>
        <v>4590</v>
      </c>
      <c r="G49" s="242">
        <v>14</v>
      </c>
      <c r="H49" s="243">
        <v>16</v>
      </c>
      <c r="I49" s="243">
        <v>16</v>
      </c>
      <c r="J49" s="243">
        <v>11</v>
      </c>
      <c r="K49" s="243">
        <v>4</v>
      </c>
      <c r="L49" s="243">
        <v>4</v>
      </c>
      <c r="M49" s="244">
        <v>6</v>
      </c>
      <c r="N49" s="245">
        <v>3</v>
      </c>
    </row>
    <row r="50" spans="1:14" ht="19.5" x14ac:dyDescent="0.3">
      <c r="A50" s="65" t="s">
        <v>150</v>
      </c>
      <c r="B50" s="60">
        <v>20</v>
      </c>
      <c r="C50" s="60">
        <v>884</v>
      </c>
      <c r="D50" s="60">
        <v>1080</v>
      </c>
      <c r="E50" s="60">
        <v>1184</v>
      </c>
      <c r="F50" s="60">
        <f t="shared" si="1"/>
        <v>2264</v>
      </c>
      <c r="G50" s="242">
        <v>4</v>
      </c>
      <c r="H50" s="243">
        <v>7</v>
      </c>
      <c r="I50" s="243">
        <v>4</v>
      </c>
      <c r="J50" s="243">
        <v>9</v>
      </c>
      <c r="K50" s="243">
        <v>2</v>
      </c>
      <c r="L50" s="243">
        <v>1</v>
      </c>
      <c r="M50" s="244">
        <v>0</v>
      </c>
      <c r="N50" s="245">
        <v>0</v>
      </c>
    </row>
    <row r="51" spans="1:14" ht="19.5" x14ac:dyDescent="0.3">
      <c r="A51" s="63" t="s">
        <v>151</v>
      </c>
      <c r="B51" s="60">
        <v>14</v>
      </c>
      <c r="C51" s="60">
        <v>746</v>
      </c>
      <c r="D51" s="60">
        <v>852</v>
      </c>
      <c r="E51" s="60">
        <v>894</v>
      </c>
      <c r="F51" s="60">
        <f t="shared" si="1"/>
        <v>1746</v>
      </c>
      <c r="G51" s="242">
        <v>2</v>
      </c>
      <c r="H51" s="243">
        <v>9</v>
      </c>
      <c r="I51" s="243">
        <v>2</v>
      </c>
      <c r="J51" s="243">
        <v>4</v>
      </c>
      <c r="K51" s="243">
        <v>1</v>
      </c>
      <c r="L51" s="243">
        <v>2</v>
      </c>
      <c r="M51" s="244">
        <v>2</v>
      </c>
      <c r="N51" s="245">
        <v>0</v>
      </c>
    </row>
    <row r="52" spans="1:14" ht="19.5" x14ac:dyDescent="0.3">
      <c r="A52" s="65" t="s">
        <v>152</v>
      </c>
      <c r="B52" s="60">
        <v>15</v>
      </c>
      <c r="C52" s="60">
        <v>675</v>
      </c>
      <c r="D52" s="60">
        <v>845</v>
      </c>
      <c r="E52" s="60">
        <v>893</v>
      </c>
      <c r="F52" s="60">
        <f t="shared" si="1"/>
        <v>1738</v>
      </c>
      <c r="G52" s="242">
        <v>5</v>
      </c>
      <c r="H52" s="243">
        <v>7</v>
      </c>
      <c r="I52" s="243">
        <v>4</v>
      </c>
      <c r="J52" s="243">
        <v>2</v>
      </c>
      <c r="K52" s="243">
        <v>4</v>
      </c>
      <c r="L52" s="243">
        <v>1</v>
      </c>
      <c r="M52" s="244">
        <v>0</v>
      </c>
      <c r="N52" s="245">
        <v>0</v>
      </c>
    </row>
    <row r="53" spans="1:14" ht="19.5" x14ac:dyDescent="0.3">
      <c r="A53" s="63" t="s">
        <v>153</v>
      </c>
      <c r="B53" s="60">
        <v>25</v>
      </c>
      <c r="C53" s="60">
        <v>1162</v>
      </c>
      <c r="D53" s="60">
        <v>1427</v>
      </c>
      <c r="E53" s="60">
        <v>1518</v>
      </c>
      <c r="F53" s="60">
        <f t="shared" si="1"/>
        <v>2945</v>
      </c>
      <c r="G53" s="242">
        <v>15</v>
      </c>
      <c r="H53" s="243">
        <v>11</v>
      </c>
      <c r="I53" s="243">
        <v>0</v>
      </c>
      <c r="J53" s="243">
        <v>2</v>
      </c>
      <c r="K53" s="243">
        <v>0</v>
      </c>
      <c r="L53" s="243">
        <v>0</v>
      </c>
      <c r="M53" s="244">
        <v>2</v>
      </c>
      <c r="N53" s="245">
        <v>0</v>
      </c>
    </row>
    <row r="54" spans="1:14" ht="19.5" x14ac:dyDescent="0.3">
      <c r="A54" s="65" t="s">
        <v>154</v>
      </c>
      <c r="B54" s="60">
        <v>12</v>
      </c>
      <c r="C54" s="60">
        <v>544</v>
      </c>
      <c r="D54" s="60">
        <v>705</v>
      </c>
      <c r="E54" s="60">
        <v>686</v>
      </c>
      <c r="F54" s="60">
        <f t="shared" si="1"/>
        <v>1391</v>
      </c>
      <c r="G54" s="242">
        <v>4</v>
      </c>
      <c r="H54" s="243">
        <v>1</v>
      </c>
      <c r="I54" s="243">
        <v>5</v>
      </c>
      <c r="J54" s="243">
        <v>8</v>
      </c>
      <c r="K54" s="243">
        <v>2</v>
      </c>
      <c r="L54" s="243">
        <v>1</v>
      </c>
      <c r="M54" s="244">
        <v>1</v>
      </c>
      <c r="N54" s="245">
        <v>1</v>
      </c>
    </row>
    <row r="55" spans="1:14" ht="19.5" x14ac:dyDescent="0.3">
      <c r="A55" s="63" t="s">
        <v>155</v>
      </c>
      <c r="B55" s="60">
        <v>14</v>
      </c>
      <c r="C55" s="60">
        <v>487</v>
      </c>
      <c r="D55" s="60">
        <v>594</v>
      </c>
      <c r="E55" s="60">
        <v>621</v>
      </c>
      <c r="F55" s="60">
        <f t="shared" si="1"/>
        <v>1215</v>
      </c>
      <c r="G55" s="242">
        <v>5</v>
      </c>
      <c r="H55" s="243">
        <v>3</v>
      </c>
      <c r="I55" s="243">
        <v>0</v>
      </c>
      <c r="J55" s="243">
        <v>0</v>
      </c>
      <c r="K55" s="243">
        <v>1</v>
      </c>
      <c r="L55" s="243">
        <v>1</v>
      </c>
      <c r="M55" s="244">
        <v>1</v>
      </c>
      <c r="N55" s="245">
        <v>0</v>
      </c>
    </row>
    <row r="56" spans="1:14" ht="19.5" x14ac:dyDescent="0.3">
      <c r="A56" s="65" t="s">
        <v>156</v>
      </c>
      <c r="B56" s="60">
        <v>20</v>
      </c>
      <c r="C56" s="60">
        <v>877</v>
      </c>
      <c r="D56" s="60">
        <v>1098</v>
      </c>
      <c r="E56" s="60">
        <v>1080</v>
      </c>
      <c r="F56" s="60">
        <f t="shared" si="1"/>
        <v>2178</v>
      </c>
      <c r="G56" s="242">
        <v>2</v>
      </c>
      <c r="H56" s="243">
        <v>8</v>
      </c>
      <c r="I56" s="243">
        <v>5</v>
      </c>
      <c r="J56" s="243">
        <v>7</v>
      </c>
      <c r="K56" s="243">
        <v>2</v>
      </c>
      <c r="L56" s="243">
        <v>3</v>
      </c>
      <c r="M56" s="244">
        <v>1</v>
      </c>
      <c r="N56" s="245">
        <v>2</v>
      </c>
    </row>
    <row r="57" spans="1:14" ht="19.5" x14ac:dyDescent="0.3">
      <c r="A57" s="63" t="s">
        <v>157</v>
      </c>
      <c r="B57" s="60">
        <v>22</v>
      </c>
      <c r="C57" s="60">
        <v>931</v>
      </c>
      <c r="D57" s="60">
        <v>1184</v>
      </c>
      <c r="E57" s="60">
        <v>1196</v>
      </c>
      <c r="F57" s="60">
        <f t="shared" si="1"/>
        <v>2380</v>
      </c>
      <c r="G57" s="242">
        <v>6</v>
      </c>
      <c r="H57" s="243">
        <v>4</v>
      </c>
      <c r="I57" s="243">
        <v>2</v>
      </c>
      <c r="J57" s="243">
        <v>11</v>
      </c>
      <c r="K57" s="243">
        <v>2</v>
      </c>
      <c r="L57" s="243">
        <v>6</v>
      </c>
      <c r="M57" s="244">
        <v>1</v>
      </c>
      <c r="N57" s="245">
        <v>0</v>
      </c>
    </row>
    <row r="58" spans="1:14" ht="19.5" x14ac:dyDescent="0.3">
      <c r="A58" s="65" t="s">
        <v>158</v>
      </c>
      <c r="B58" s="60">
        <v>27</v>
      </c>
      <c r="C58" s="60">
        <v>1254</v>
      </c>
      <c r="D58" s="60">
        <v>1540</v>
      </c>
      <c r="E58" s="60">
        <v>1543</v>
      </c>
      <c r="F58" s="60">
        <f t="shared" si="1"/>
        <v>3083</v>
      </c>
      <c r="G58" s="242">
        <v>7</v>
      </c>
      <c r="H58" s="243">
        <v>8</v>
      </c>
      <c r="I58" s="243">
        <v>1</v>
      </c>
      <c r="J58" s="243">
        <v>4</v>
      </c>
      <c r="K58" s="243">
        <v>2</v>
      </c>
      <c r="L58" s="243">
        <v>2</v>
      </c>
      <c r="M58" s="244">
        <v>1</v>
      </c>
      <c r="N58" s="245">
        <v>0</v>
      </c>
    </row>
    <row r="59" spans="1:14" ht="19.5" x14ac:dyDescent="0.3">
      <c r="A59" s="63" t="s">
        <v>159</v>
      </c>
      <c r="B59" s="60">
        <v>35</v>
      </c>
      <c r="C59" s="60">
        <v>1194</v>
      </c>
      <c r="D59" s="60">
        <v>1570</v>
      </c>
      <c r="E59" s="60">
        <v>1531</v>
      </c>
      <c r="F59" s="60">
        <f t="shared" si="1"/>
        <v>3101</v>
      </c>
      <c r="G59" s="242">
        <v>12</v>
      </c>
      <c r="H59" s="243">
        <v>5</v>
      </c>
      <c r="I59" s="243">
        <v>6</v>
      </c>
      <c r="J59" s="243">
        <v>10</v>
      </c>
      <c r="K59" s="243">
        <v>1</v>
      </c>
      <c r="L59" s="243">
        <v>1</v>
      </c>
      <c r="M59" s="244">
        <v>0</v>
      </c>
      <c r="N59" s="245">
        <v>0</v>
      </c>
    </row>
    <row r="60" spans="1:14" ht="19.5" x14ac:dyDescent="0.3">
      <c r="A60" s="65" t="s">
        <v>160</v>
      </c>
      <c r="B60" s="60">
        <v>15</v>
      </c>
      <c r="C60" s="60">
        <v>1181</v>
      </c>
      <c r="D60" s="60">
        <v>1470</v>
      </c>
      <c r="E60" s="60">
        <v>1550</v>
      </c>
      <c r="F60" s="60">
        <f t="shared" si="1"/>
        <v>3020</v>
      </c>
      <c r="G60" s="242">
        <v>10</v>
      </c>
      <c r="H60" s="243">
        <v>19</v>
      </c>
      <c r="I60" s="243">
        <v>14</v>
      </c>
      <c r="J60" s="243">
        <v>2</v>
      </c>
      <c r="K60" s="243">
        <v>4</v>
      </c>
      <c r="L60" s="243">
        <v>3</v>
      </c>
      <c r="M60" s="244">
        <v>2</v>
      </c>
      <c r="N60" s="245">
        <v>2</v>
      </c>
    </row>
    <row r="61" spans="1:14" ht="19.5" x14ac:dyDescent="0.3">
      <c r="A61" s="63" t="s">
        <v>161</v>
      </c>
      <c r="B61" s="60">
        <v>16</v>
      </c>
      <c r="C61" s="60">
        <v>862</v>
      </c>
      <c r="D61" s="60">
        <v>1021</v>
      </c>
      <c r="E61" s="60">
        <v>1036</v>
      </c>
      <c r="F61" s="60">
        <f t="shared" si="1"/>
        <v>2057</v>
      </c>
      <c r="G61" s="242">
        <v>5</v>
      </c>
      <c r="H61" s="243">
        <v>9</v>
      </c>
      <c r="I61" s="243">
        <v>3</v>
      </c>
      <c r="J61" s="243">
        <v>3</v>
      </c>
      <c r="K61" s="243">
        <v>3</v>
      </c>
      <c r="L61" s="243">
        <v>2</v>
      </c>
      <c r="M61" s="244">
        <v>2</v>
      </c>
      <c r="N61" s="245">
        <v>0</v>
      </c>
    </row>
    <row r="62" spans="1:14" ht="19.5" x14ac:dyDescent="0.3">
      <c r="A62" s="65" t="s">
        <v>162</v>
      </c>
      <c r="B62" s="60">
        <v>16</v>
      </c>
      <c r="C62" s="60">
        <v>1047</v>
      </c>
      <c r="D62" s="60">
        <v>1234</v>
      </c>
      <c r="E62" s="60">
        <v>1279</v>
      </c>
      <c r="F62" s="60">
        <f t="shared" si="1"/>
        <v>2513</v>
      </c>
      <c r="G62" s="242">
        <v>4</v>
      </c>
      <c r="H62" s="243">
        <v>7</v>
      </c>
      <c r="I62" s="243">
        <v>5</v>
      </c>
      <c r="J62" s="243">
        <v>0</v>
      </c>
      <c r="K62" s="243">
        <v>2</v>
      </c>
      <c r="L62" s="243">
        <v>1</v>
      </c>
      <c r="M62" s="244">
        <v>2</v>
      </c>
      <c r="N62" s="245">
        <v>0</v>
      </c>
    </row>
    <row r="63" spans="1:14" ht="19.5" x14ac:dyDescent="0.3">
      <c r="A63" s="63" t="s">
        <v>163</v>
      </c>
      <c r="B63" s="60">
        <v>15</v>
      </c>
      <c r="C63" s="60">
        <v>994</v>
      </c>
      <c r="D63" s="60">
        <v>1066</v>
      </c>
      <c r="E63" s="60">
        <v>1183</v>
      </c>
      <c r="F63" s="60">
        <f t="shared" si="1"/>
        <v>2249</v>
      </c>
      <c r="G63" s="242">
        <v>11</v>
      </c>
      <c r="H63" s="243">
        <v>11</v>
      </c>
      <c r="I63" s="243">
        <v>4</v>
      </c>
      <c r="J63" s="243">
        <v>8</v>
      </c>
      <c r="K63" s="243">
        <v>1</v>
      </c>
      <c r="L63" s="243">
        <v>3</v>
      </c>
      <c r="M63" s="244">
        <v>2</v>
      </c>
      <c r="N63" s="245">
        <v>2</v>
      </c>
    </row>
    <row r="64" spans="1:14" ht="19.5" x14ac:dyDescent="0.3">
      <c r="A64" s="65" t="s">
        <v>164</v>
      </c>
      <c r="B64" s="60">
        <v>21</v>
      </c>
      <c r="C64" s="60">
        <v>1426</v>
      </c>
      <c r="D64" s="60">
        <v>1524</v>
      </c>
      <c r="E64" s="60">
        <v>1683</v>
      </c>
      <c r="F64" s="60">
        <f t="shared" si="1"/>
        <v>3207</v>
      </c>
      <c r="G64" s="242">
        <v>18</v>
      </c>
      <c r="H64" s="243">
        <v>17</v>
      </c>
      <c r="I64" s="243">
        <v>5</v>
      </c>
      <c r="J64" s="243">
        <v>7</v>
      </c>
      <c r="K64" s="243">
        <v>1</v>
      </c>
      <c r="L64" s="243">
        <v>1</v>
      </c>
      <c r="M64" s="244">
        <v>1</v>
      </c>
      <c r="N64" s="245">
        <v>0</v>
      </c>
    </row>
    <row r="65" spans="1:14" ht="19.5" x14ac:dyDescent="0.3">
      <c r="A65" s="63" t="s">
        <v>165</v>
      </c>
      <c r="B65" s="60">
        <v>25</v>
      </c>
      <c r="C65" s="60">
        <v>2514</v>
      </c>
      <c r="D65" s="60">
        <v>2740</v>
      </c>
      <c r="E65" s="60">
        <v>3076</v>
      </c>
      <c r="F65" s="60">
        <f t="shared" si="1"/>
        <v>5816</v>
      </c>
      <c r="G65" s="242">
        <v>30</v>
      </c>
      <c r="H65" s="243">
        <v>40</v>
      </c>
      <c r="I65" s="243">
        <v>14</v>
      </c>
      <c r="J65" s="243">
        <v>5</v>
      </c>
      <c r="K65" s="243">
        <v>4</v>
      </c>
      <c r="L65" s="243">
        <v>5</v>
      </c>
      <c r="M65" s="244">
        <v>3</v>
      </c>
      <c r="N65" s="245">
        <v>1</v>
      </c>
    </row>
    <row r="66" spans="1:14" ht="19.5" x14ac:dyDescent="0.3">
      <c r="A66" s="65" t="s">
        <v>166</v>
      </c>
      <c r="B66" s="60">
        <v>31</v>
      </c>
      <c r="C66" s="60">
        <v>1794</v>
      </c>
      <c r="D66" s="60">
        <v>2073</v>
      </c>
      <c r="E66" s="60">
        <v>2117</v>
      </c>
      <c r="F66" s="60">
        <f t="shared" si="1"/>
        <v>4190</v>
      </c>
      <c r="G66" s="242">
        <v>8</v>
      </c>
      <c r="H66" s="243">
        <v>31</v>
      </c>
      <c r="I66" s="243">
        <v>1</v>
      </c>
      <c r="J66" s="243">
        <v>4</v>
      </c>
      <c r="K66" s="243">
        <v>1</v>
      </c>
      <c r="L66" s="243">
        <v>7</v>
      </c>
      <c r="M66" s="244">
        <v>1</v>
      </c>
      <c r="N66" s="245">
        <v>0</v>
      </c>
    </row>
    <row r="67" spans="1:14" ht="19.5" x14ac:dyDescent="0.3">
      <c r="A67" s="63" t="s">
        <v>167</v>
      </c>
      <c r="B67" s="60">
        <v>26</v>
      </c>
      <c r="C67" s="60">
        <v>1662</v>
      </c>
      <c r="D67" s="60">
        <v>2004</v>
      </c>
      <c r="E67" s="60">
        <v>2075</v>
      </c>
      <c r="F67" s="60">
        <f t="shared" si="1"/>
        <v>4079</v>
      </c>
      <c r="G67" s="242">
        <v>19</v>
      </c>
      <c r="H67" s="243">
        <v>32</v>
      </c>
      <c r="I67" s="243">
        <v>5</v>
      </c>
      <c r="J67" s="243">
        <v>3</v>
      </c>
      <c r="K67" s="243">
        <v>4</v>
      </c>
      <c r="L67" s="243">
        <v>2</v>
      </c>
      <c r="M67" s="244">
        <v>1</v>
      </c>
      <c r="N67" s="245">
        <v>0</v>
      </c>
    </row>
    <row r="68" spans="1:14" ht="19.5" x14ac:dyDescent="0.3">
      <c r="A68" s="65" t="s">
        <v>168</v>
      </c>
      <c r="B68" s="60">
        <v>25</v>
      </c>
      <c r="C68" s="60">
        <v>1920</v>
      </c>
      <c r="D68" s="60">
        <v>2262</v>
      </c>
      <c r="E68" s="60">
        <v>2528</v>
      </c>
      <c r="F68" s="60">
        <f t="shared" si="1"/>
        <v>4790</v>
      </c>
      <c r="G68" s="242">
        <v>14</v>
      </c>
      <c r="H68" s="243">
        <v>16</v>
      </c>
      <c r="I68" s="243">
        <v>8</v>
      </c>
      <c r="J68" s="243">
        <v>3</v>
      </c>
      <c r="K68" s="243">
        <v>2</v>
      </c>
      <c r="L68" s="243">
        <v>2</v>
      </c>
      <c r="M68" s="244">
        <v>3</v>
      </c>
      <c r="N68" s="245">
        <v>1</v>
      </c>
    </row>
    <row r="69" spans="1:14" ht="19.5" x14ac:dyDescent="0.3">
      <c r="A69" s="63" t="s">
        <v>169</v>
      </c>
      <c r="B69" s="60">
        <v>15</v>
      </c>
      <c r="C69" s="60">
        <v>1123</v>
      </c>
      <c r="D69" s="60">
        <v>1523</v>
      </c>
      <c r="E69" s="60">
        <v>1454</v>
      </c>
      <c r="F69" s="60">
        <f t="shared" si="1"/>
        <v>2977</v>
      </c>
      <c r="G69" s="242">
        <v>18</v>
      </c>
      <c r="H69" s="243">
        <v>10</v>
      </c>
      <c r="I69" s="243">
        <v>1</v>
      </c>
      <c r="J69" s="243">
        <v>2</v>
      </c>
      <c r="K69" s="243">
        <v>1</v>
      </c>
      <c r="L69" s="243">
        <v>2</v>
      </c>
      <c r="M69" s="244">
        <v>2</v>
      </c>
      <c r="N69" s="245">
        <v>0</v>
      </c>
    </row>
    <row r="70" spans="1:14" ht="19.5" x14ac:dyDescent="0.3">
      <c r="A70" s="65" t="s">
        <v>170</v>
      </c>
      <c r="B70" s="60">
        <v>15</v>
      </c>
      <c r="C70" s="60">
        <v>1161</v>
      </c>
      <c r="D70" s="60">
        <v>1431</v>
      </c>
      <c r="E70" s="60">
        <v>1555</v>
      </c>
      <c r="F70" s="60">
        <f t="shared" si="1"/>
        <v>2986</v>
      </c>
      <c r="G70" s="242">
        <v>14</v>
      </c>
      <c r="H70" s="243">
        <v>10</v>
      </c>
      <c r="I70" s="243">
        <v>0</v>
      </c>
      <c r="J70" s="243">
        <v>7</v>
      </c>
      <c r="K70" s="243">
        <v>0</v>
      </c>
      <c r="L70" s="243">
        <v>2</v>
      </c>
      <c r="M70" s="244">
        <v>0</v>
      </c>
      <c r="N70" s="245">
        <v>0</v>
      </c>
    </row>
    <row r="71" spans="1:14" ht="19.5" x14ac:dyDescent="0.3">
      <c r="A71" s="63" t="s">
        <v>171</v>
      </c>
      <c r="B71" s="60">
        <v>23</v>
      </c>
      <c r="C71" s="60">
        <v>1667</v>
      </c>
      <c r="D71" s="60">
        <v>2151</v>
      </c>
      <c r="E71" s="60">
        <v>2282</v>
      </c>
      <c r="F71" s="60">
        <f t="shared" si="1"/>
        <v>4433</v>
      </c>
      <c r="G71" s="242">
        <v>12</v>
      </c>
      <c r="H71" s="243">
        <v>16</v>
      </c>
      <c r="I71" s="243">
        <v>1</v>
      </c>
      <c r="J71" s="243">
        <v>3</v>
      </c>
      <c r="K71" s="243">
        <v>4</v>
      </c>
      <c r="L71" s="243">
        <v>2</v>
      </c>
      <c r="M71" s="244">
        <v>1</v>
      </c>
      <c r="N71" s="245">
        <v>1</v>
      </c>
    </row>
    <row r="72" spans="1:14" ht="19.5" x14ac:dyDescent="0.3">
      <c r="A72" s="65" t="s">
        <v>172</v>
      </c>
      <c r="B72" s="60">
        <v>12</v>
      </c>
      <c r="C72" s="60">
        <v>845</v>
      </c>
      <c r="D72" s="60">
        <v>1198</v>
      </c>
      <c r="E72" s="60">
        <v>1130</v>
      </c>
      <c r="F72" s="60">
        <f t="shared" si="1"/>
        <v>2328</v>
      </c>
      <c r="G72" s="242">
        <v>6</v>
      </c>
      <c r="H72" s="243">
        <v>11</v>
      </c>
      <c r="I72" s="243">
        <v>0</v>
      </c>
      <c r="J72" s="243">
        <v>0</v>
      </c>
      <c r="K72" s="243">
        <v>0</v>
      </c>
      <c r="L72" s="243">
        <v>2</v>
      </c>
      <c r="M72" s="244">
        <v>2</v>
      </c>
      <c r="N72" s="245">
        <v>0</v>
      </c>
    </row>
    <row r="73" spans="1:14" ht="19.5" x14ac:dyDescent="0.3">
      <c r="A73" s="63" t="s">
        <v>173</v>
      </c>
      <c r="B73" s="60">
        <v>19</v>
      </c>
      <c r="C73" s="60">
        <v>979</v>
      </c>
      <c r="D73" s="60">
        <v>1146</v>
      </c>
      <c r="E73" s="60">
        <v>1147</v>
      </c>
      <c r="F73" s="60">
        <f t="shared" si="1"/>
        <v>2293</v>
      </c>
      <c r="G73" s="242">
        <v>8</v>
      </c>
      <c r="H73" s="243">
        <v>10</v>
      </c>
      <c r="I73" s="243">
        <v>1</v>
      </c>
      <c r="J73" s="243">
        <v>2</v>
      </c>
      <c r="K73" s="243">
        <v>2</v>
      </c>
      <c r="L73" s="243">
        <v>5</v>
      </c>
      <c r="M73" s="244">
        <v>2</v>
      </c>
      <c r="N73" s="245">
        <v>2</v>
      </c>
    </row>
    <row r="74" spans="1:14" ht="19.5" x14ac:dyDescent="0.3">
      <c r="A74" s="65" t="s">
        <v>93</v>
      </c>
      <c r="B74" s="60">
        <f>SUM(B5:B73)</f>
        <v>1240</v>
      </c>
      <c r="C74" s="60">
        <f t="shared" ref="C74:N74" si="2">SUM(C5:C73)</f>
        <v>72237</v>
      </c>
      <c r="D74" s="60">
        <f t="shared" si="2"/>
        <v>83513</v>
      </c>
      <c r="E74" s="60">
        <f t="shared" si="2"/>
        <v>89482</v>
      </c>
      <c r="F74" s="60">
        <f t="shared" si="2"/>
        <v>172995</v>
      </c>
      <c r="G74" s="243">
        <f t="shared" si="2"/>
        <v>630</v>
      </c>
      <c r="H74" s="243">
        <f t="shared" si="2"/>
        <v>738</v>
      </c>
      <c r="I74" s="243">
        <f t="shared" si="2"/>
        <v>300</v>
      </c>
      <c r="J74" s="243">
        <f t="shared" si="2"/>
        <v>300</v>
      </c>
      <c r="K74" s="243">
        <f t="shared" si="2"/>
        <v>104</v>
      </c>
      <c r="L74" s="243">
        <f t="shared" si="2"/>
        <v>118</v>
      </c>
      <c r="M74" s="244">
        <f t="shared" si="2"/>
        <v>89</v>
      </c>
      <c r="N74" s="245">
        <f t="shared" si="2"/>
        <v>34</v>
      </c>
    </row>
    <row r="75" spans="1:14" s="3" customFormat="1" ht="26.25" customHeight="1" x14ac:dyDescent="0.3">
      <c r="A75" s="313" t="s">
        <v>94</v>
      </c>
      <c r="B75" s="314"/>
      <c r="C75" s="134">
        <f>C74</f>
        <v>72237</v>
      </c>
      <c r="D75" s="134" t="s">
        <v>95</v>
      </c>
      <c r="E75" s="134" t="s">
        <v>96</v>
      </c>
      <c r="F75" s="134"/>
      <c r="G75" s="134">
        <f>F74</f>
        <v>172995</v>
      </c>
      <c r="H75" s="134" t="s">
        <v>97</v>
      </c>
      <c r="I75" s="134"/>
      <c r="J75" s="134"/>
      <c r="K75" s="134" t="s">
        <v>98</v>
      </c>
      <c r="L75" s="134"/>
      <c r="M75" s="135"/>
      <c r="N75" s="136"/>
    </row>
    <row r="76" spans="1:14" s="3" customFormat="1" ht="26.25" customHeight="1" x14ac:dyDescent="0.3">
      <c r="A76" s="261" t="s">
        <v>216</v>
      </c>
      <c r="B76" s="262"/>
      <c r="C76" s="83" t="str">
        <f ca="1">INDIRECT(H76,TRUE)</f>
        <v>正大</v>
      </c>
      <c r="D76" s="208" t="s">
        <v>218</v>
      </c>
      <c r="E76" s="209">
        <f>MAX(C5:C73)</f>
        <v>2514</v>
      </c>
      <c r="F76" s="210">
        <f>MAX(F5:F73)</f>
        <v>5816</v>
      </c>
      <c r="G76" s="129"/>
      <c r="H76" s="213" t="str">
        <f>ADDRESS(MATCH(MAX(F5:F73),F5:F73,0)+4,1)</f>
        <v>$A$65</v>
      </c>
      <c r="I76" s="129"/>
      <c r="J76" s="129"/>
      <c r="K76" s="129"/>
      <c r="L76" s="129"/>
      <c r="M76" s="206"/>
      <c r="N76" s="207"/>
    </row>
    <row r="77" spans="1:14" s="3" customFormat="1" ht="26.25" customHeight="1" x14ac:dyDescent="0.3">
      <c r="A77" s="261" t="s">
        <v>217</v>
      </c>
      <c r="B77" s="262"/>
      <c r="C77" s="214" t="str">
        <f ca="1">INDIRECT(H77,TRUE)</f>
        <v>城西</v>
      </c>
      <c r="D77" s="215" t="s">
        <v>218</v>
      </c>
      <c r="E77" s="211">
        <f>MIN(C5:C73)</f>
        <v>272</v>
      </c>
      <c r="F77" s="212">
        <f>MIN(F5:F73)</f>
        <v>659</v>
      </c>
      <c r="G77" s="129"/>
      <c r="H77" s="213" t="str">
        <f>ADDRESS(MATCH(MIN(F5:F73),F5:F73,0)+4,1)</f>
        <v>$A$12</v>
      </c>
      <c r="I77" s="129"/>
      <c r="J77" s="129"/>
      <c r="K77" s="129"/>
      <c r="L77" s="129"/>
      <c r="M77" s="206"/>
      <c r="N77" s="207"/>
    </row>
    <row r="78" spans="1:14" s="4" customFormat="1" ht="19.5" x14ac:dyDescent="0.3">
      <c r="A78" s="306" t="s">
        <v>13</v>
      </c>
      <c r="B78" s="307"/>
      <c r="C78" s="276">
        <f>SUM(G78,G79)</f>
        <v>648</v>
      </c>
      <c r="D78" s="278" t="s">
        <v>12</v>
      </c>
      <c r="E78" s="103" t="s">
        <v>14</v>
      </c>
      <c r="F78" s="103"/>
      <c r="G78" s="103">
        <v>341</v>
      </c>
      <c r="H78" s="103" t="s">
        <v>12</v>
      </c>
      <c r="I78" s="103"/>
      <c r="J78" s="103"/>
      <c r="K78" s="104"/>
      <c r="L78" s="104"/>
      <c r="M78" s="105"/>
      <c r="N78" s="106"/>
    </row>
    <row r="79" spans="1:14" s="5" customFormat="1" ht="22.5" customHeight="1" x14ac:dyDescent="0.3">
      <c r="A79" s="286"/>
      <c r="B79" s="287"/>
      <c r="C79" s="277"/>
      <c r="D79" s="279"/>
      <c r="E79" s="107" t="s">
        <v>15</v>
      </c>
      <c r="F79" s="107"/>
      <c r="G79" s="107">
        <v>307</v>
      </c>
      <c r="H79" s="107" t="s">
        <v>12</v>
      </c>
      <c r="I79" s="107"/>
      <c r="J79" s="107"/>
      <c r="K79" s="108"/>
      <c r="L79" s="108"/>
      <c r="M79" s="109"/>
      <c r="N79" s="110"/>
    </row>
    <row r="80" spans="1:14" s="6" customFormat="1" ht="50.25" customHeight="1" x14ac:dyDescent="0.3">
      <c r="A80" s="261" t="s">
        <v>22</v>
      </c>
      <c r="B80" s="262"/>
      <c r="C80" s="82">
        <f>K74</f>
        <v>104</v>
      </c>
      <c r="D80" s="82" t="s">
        <v>12</v>
      </c>
      <c r="E80" s="330" t="s">
        <v>258</v>
      </c>
      <c r="F80" s="330"/>
      <c r="G80" s="330"/>
      <c r="H80" s="330"/>
      <c r="I80" s="330"/>
      <c r="J80" s="330"/>
      <c r="K80" s="330"/>
      <c r="L80" s="330"/>
      <c r="M80" s="330"/>
      <c r="N80" s="331"/>
    </row>
    <row r="81" spans="1:14" s="7" customFormat="1" ht="24.75" customHeight="1" x14ac:dyDescent="0.3">
      <c r="A81" s="332" t="s">
        <v>99</v>
      </c>
      <c r="B81" s="333"/>
      <c r="C81" s="134">
        <f>L74</f>
        <v>118</v>
      </c>
      <c r="D81" s="134" t="s">
        <v>97</v>
      </c>
      <c r="E81" s="134"/>
      <c r="F81" s="134"/>
      <c r="G81" s="145"/>
      <c r="H81" s="134"/>
      <c r="I81" s="134"/>
      <c r="J81" s="134"/>
      <c r="K81" s="146"/>
      <c r="L81" s="146"/>
      <c r="M81" s="147"/>
      <c r="N81" s="148"/>
    </row>
    <row r="82" spans="1:14" s="8" customFormat="1" ht="27" customHeight="1" x14ac:dyDescent="0.3">
      <c r="A82" s="313" t="s">
        <v>16</v>
      </c>
      <c r="B82" s="314"/>
      <c r="C82" s="134">
        <f>M74</f>
        <v>89</v>
      </c>
      <c r="D82" s="134" t="s">
        <v>100</v>
      </c>
      <c r="E82" s="134" t="s">
        <v>259</v>
      </c>
      <c r="F82" s="134"/>
      <c r="G82" s="134"/>
      <c r="H82" s="134"/>
      <c r="I82" s="134"/>
      <c r="J82" s="134"/>
      <c r="K82" s="146"/>
      <c r="L82" s="146"/>
      <c r="M82" s="147"/>
      <c r="N82" s="148"/>
    </row>
    <row r="83" spans="1:14" s="9" customFormat="1" ht="27.75" customHeight="1" x14ac:dyDescent="0.3">
      <c r="A83" s="313" t="s">
        <v>17</v>
      </c>
      <c r="B83" s="314"/>
      <c r="C83" s="134">
        <f>N74</f>
        <v>34</v>
      </c>
      <c r="D83" s="134" t="s">
        <v>100</v>
      </c>
      <c r="E83" s="134" t="s">
        <v>260</v>
      </c>
      <c r="F83" s="134"/>
      <c r="G83" s="134"/>
      <c r="H83" s="134"/>
      <c r="I83" s="134"/>
      <c r="J83" s="134"/>
      <c r="K83" s="146"/>
      <c r="L83" s="146"/>
      <c r="M83" s="147"/>
      <c r="N83" s="148"/>
    </row>
    <row r="84" spans="1:14" s="7" customFormat="1" ht="26.25" customHeight="1" x14ac:dyDescent="0.3">
      <c r="A84" s="149" t="s">
        <v>18</v>
      </c>
      <c r="B84" s="134"/>
      <c r="C84" s="134">
        <f>G74</f>
        <v>630</v>
      </c>
      <c r="D84" s="150" t="s">
        <v>97</v>
      </c>
      <c r="E84" s="134" t="s">
        <v>101</v>
      </c>
      <c r="F84" s="134"/>
      <c r="G84" s="134">
        <f>H74</f>
        <v>738</v>
      </c>
      <c r="H84" s="150" t="s">
        <v>97</v>
      </c>
      <c r="I84" s="134"/>
      <c r="J84" s="134"/>
      <c r="K84" s="146"/>
      <c r="L84" s="146"/>
      <c r="M84" s="147"/>
      <c r="N84" s="148"/>
    </row>
    <row r="85" spans="1:14" s="10" customFormat="1" ht="27.75" customHeight="1" thickBot="1" x14ac:dyDescent="0.35">
      <c r="A85" s="308" t="str">
        <f>IF(C85&gt;0," 本月戶數增加","本月戶數減少")</f>
        <v xml:space="preserve"> 本月戶數增加</v>
      </c>
      <c r="B85" s="309"/>
      <c r="C85" s="151">
        <f>C74-'10510'!C74</f>
        <v>33</v>
      </c>
      <c r="D85" s="152" t="str">
        <f>IF(E85&gt;0,"男增加","男減少")</f>
        <v>男減少</v>
      </c>
      <c r="E85" s="153">
        <f>D74-'10510'!D74</f>
        <v>-94</v>
      </c>
      <c r="F85" s="154" t="str">
        <f>IF(G85&gt;0,"女增加","女減少")</f>
        <v>女減少</v>
      </c>
      <c r="G85" s="153">
        <f>E74-'10510'!E74</f>
        <v>-28</v>
      </c>
      <c r="H85" s="155"/>
      <c r="I85" s="309" t="str">
        <f>IF(K85&gt;0,"總人口數增加","總人口數減少")</f>
        <v>總人口數減少</v>
      </c>
      <c r="J85" s="309"/>
      <c r="K85" s="153">
        <f>F74-'10510'!F74</f>
        <v>-122</v>
      </c>
      <c r="L85" s="155"/>
      <c r="M85" s="156"/>
      <c r="N85" s="157"/>
    </row>
    <row r="86" spans="1:14" x14ac:dyDescent="0.25">
      <c r="C86" s="2"/>
      <c r="K86" s="11"/>
      <c r="M86" s="13"/>
    </row>
  </sheetData>
  <mergeCells count="27">
    <mergeCell ref="E80:N80"/>
    <mergeCell ref="A85:B85"/>
    <mergeCell ref="I85:J85"/>
    <mergeCell ref="I3:I4"/>
    <mergeCell ref="B3:B4"/>
    <mergeCell ref="C3:C4"/>
    <mergeCell ref="G3:G4"/>
    <mergeCell ref="H3:H4"/>
    <mergeCell ref="A83:B83"/>
    <mergeCell ref="A80:B80"/>
    <mergeCell ref="A81:B81"/>
    <mergeCell ref="A82:B82"/>
    <mergeCell ref="A76:B76"/>
    <mergeCell ref="A77:B77"/>
    <mergeCell ref="A75:B75"/>
    <mergeCell ref="A78:B79"/>
    <mergeCell ref="C78:C79"/>
    <mergeCell ref="D78:D79"/>
    <mergeCell ref="A1:N1"/>
    <mergeCell ref="D3:F3"/>
    <mergeCell ref="J3:J4"/>
    <mergeCell ref="A3:A4"/>
    <mergeCell ref="K3:K4"/>
    <mergeCell ref="L3:L4"/>
    <mergeCell ref="M3:M4"/>
    <mergeCell ref="N3:N4"/>
    <mergeCell ref="K2:N2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zoomScale="125" zoomScaleNormal="125" workbookViewId="0">
      <pane ySplit="4" topLeftCell="A80" activePane="bottomLeft" state="frozen"/>
      <selection pane="bottomLeft" activeCell="C85" sqref="C85"/>
    </sheetView>
  </sheetViews>
  <sheetFormatPr defaultRowHeight="16.5" x14ac:dyDescent="0.25"/>
  <cols>
    <col min="1" max="1" width="9.625" style="1" customWidth="1"/>
    <col min="2" max="2" width="13.5" customWidth="1"/>
    <col min="3" max="3" width="11.375" customWidth="1"/>
    <col min="4" max="6" width="9.625" customWidth="1"/>
    <col min="7" max="10" width="8.625" customWidth="1"/>
    <col min="11" max="12" width="7.625" customWidth="1"/>
    <col min="13" max="14" width="7.625" style="12" customWidth="1"/>
  </cols>
  <sheetData>
    <row r="1" spans="1:14" ht="44.25" customHeight="1" x14ac:dyDescent="0.25">
      <c r="A1" s="289" t="s">
        <v>77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4" ht="28.5" customHeight="1" thickBot="1" x14ac:dyDescent="0.3">
      <c r="A2" s="46"/>
      <c r="B2" s="47"/>
      <c r="C2" s="45"/>
      <c r="D2" s="47"/>
      <c r="E2" s="47"/>
      <c r="F2" s="47"/>
      <c r="G2" s="47"/>
      <c r="H2" s="47"/>
      <c r="I2" s="47"/>
      <c r="J2" s="33"/>
      <c r="K2" s="254" t="s">
        <v>232</v>
      </c>
      <c r="L2" s="254"/>
      <c r="M2" s="254"/>
      <c r="N2" s="254"/>
    </row>
    <row r="3" spans="1:14" ht="19.5" x14ac:dyDescent="0.3">
      <c r="A3" s="320" t="s">
        <v>175</v>
      </c>
      <c r="B3" s="316" t="s">
        <v>176</v>
      </c>
      <c r="C3" s="316" t="s">
        <v>55</v>
      </c>
      <c r="D3" s="326" t="s">
        <v>1</v>
      </c>
      <c r="E3" s="354"/>
      <c r="F3" s="354"/>
      <c r="G3" s="316" t="s">
        <v>6</v>
      </c>
      <c r="H3" s="316" t="s">
        <v>5</v>
      </c>
      <c r="I3" s="316" t="s">
        <v>7</v>
      </c>
      <c r="J3" s="316" t="s">
        <v>8</v>
      </c>
      <c r="K3" s="316" t="s">
        <v>56</v>
      </c>
      <c r="L3" s="316" t="s">
        <v>57</v>
      </c>
      <c r="M3" s="322" t="s">
        <v>79</v>
      </c>
      <c r="N3" s="324" t="s">
        <v>80</v>
      </c>
    </row>
    <row r="4" spans="1:14" s="1" customFormat="1" ht="19.5" x14ac:dyDescent="0.3">
      <c r="A4" s="321"/>
      <c r="B4" s="317"/>
      <c r="C4" s="317"/>
      <c r="D4" s="66" t="s">
        <v>2</v>
      </c>
      <c r="E4" s="66" t="s">
        <v>3</v>
      </c>
      <c r="F4" s="66" t="s">
        <v>4</v>
      </c>
      <c r="G4" s="317"/>
      <c r="H4" s="317"/>
      <c r="I4" s="317"/>
      <c r="J4" s="317"/>
      <c r="K4" s="317"/>
      <c r="L4" s="317"/>
      <c r="M4" s="323"/>
      <c r="N4" s="325"/>
    </row>
    <row r="5" spans="1:14" ht="19.5" x14ac:dyDescent="0.3">
      <c r="A5" s="69" t="s">
        <v>105</v>
      </c>
      <c r="B5" s="67">
        <v>6</v>
      </c>
      <c r="C5" s="67">
        <v>382</v>
      </c>
      <c r="D5" s="67">
        <v>382</v>
      </c>
      <c r="E5" s="67">
        <v>451</v>
      </c>
      <c r="F5" s="67">
        <f t="shared" ref="F5:F26" si="0">SUM(D5:E5)</f>
        <v>833</v>
      </c>
      <c r="G5" s="72">
        <v>12</v>
      </c>
      <c r="H5" s="73">
        <v>0</v>
      </c>
      <c r="I5" s="73">
        <v>2</v>
      </c>
      <c r="J5" s="73">
        <v>0</v>
      </c>
      <c r="K5" s="73">
        <v>0</v>
      </c>
      <c r="L5" s="73">
        <v>0</v>
      </c>
      <c r="M5" s="74">
        <v>0</v>
      </c>
      <c r="N5" s="75">
        <v>0</v>
      </c>
    </row>
    <row r="6" spans="1:14" ht="19.5" x14ac:dyDescent="0.3">
      <c r="A6" s="71" t="s">
        <v>106</v>
      </c>
      <c r="B6" s="67">
        <v>14</v>
      </c>
      <c r="C6" s="67">
        <v>813</v>
      </c>
      <c r="D6" s="67">
        <v>761</v>
      </c>
      <c r="E6" s="67">
        <v>881</v>
      </c>
      <c r="F6" s="67">
        <f t="shared" si="0"/>
        <v>1642</v>
      </c>
      <c r="G6" s="72">
        <v>6</v>
      </c>
      <c r="H6" s="73">
        <v>11</v>
      </c>
      <c r="I6" s="73">
        <v>0</v>
      </c>
      <c r="J6" s="73">
        <v>2</v>
      </c>
      <c r="K6" s="73">
        <v>1</v>
      </c>
      <c r="L6" s="73">
        <v>1</v>
      </c>
      <c r="M6" s="74">
        <v>2</v>
      </c>
      <c r="N6" s="75">
        <v>0</v>
      </c>
    </row>
    <row r="7" spans="1:14" ht="19.5" x14ac:dyDescent="0.3">
      <c r="A7" s="69" t="s">
        <v>107</v>
      </c>
      <c r="B7" s="67">
        <v>13</v>
      </c>
      <c r="C7" s="67">
        <v>600</v>
      </c>
      <c r="D7" s="67">
        <v>700</v>
      </c>
      <c r="E7" s="67">
        <v>710</v>
      </c>
      <c r="F7" s="67">
        <f t="shared" si="0"/>
        <v>1410</v>
      </c>
      <c r="G7" s="72">
        <v>9</v>
      </c>
      <c r="H7" s="73">
        <v>11</v>
      </c>
      <c r="I7" s="73">
        <v>2</v>
      </c>
      <c r="J7" s="73">
        <v>0</v>
      </c>
      <c r="K7" s="73">
        <v>1</v>
      </c>
      <c r="L7" s="73">
        <v>2</v>
      </c>
      <c r="M7" s="74">
        <v>1</v>
      </c>
      <c r="N7" s="75">
        <v>0</v>
      </c>
    </row>
    <row r="8" spans="1:14" ht="19.5" x14ac:dyDescent="0.3">
      <c r="A8" s="71" t="s">
        <v>108</v>
      </c>
      <c r="B8" s="67">
        <v>10</v>
      </c>
      <c r="C8" s="67">
        <v>781</v>
      </c>
      <c r="D8" s="67">
        <v>864</v>
      </c>
      <c r="E8" s="67">
        <v>984</v>
      </c>
      <c r="F8" s="67">
        <f t="shared" si="0"/>
        <v>1848</v>
      </c>
      <c r="G8" s="72">
        <v>2</v>
      </c>
      <c r="H8" s="73">
        <v>13</v>
      </c>
      <c r="I8" s="73">
        <v>3</v>
      </c>
      <c r="J8" s="73">
        <v>4</v>
      </c>
      <c r="K8" s="73">
        <v>1</v>
      </c>
      <c r="L8" s="73">
        <v>1</v>
      </c>
      <c r="M8" s="74">
        <v>0</v>
      </c>
      <c r="N8" s="75">
        <v>1</v>
      </c>
    </row>
    <row r="9" spans="1:14" ht="19.5" x14ac:dyDescent="0.3">
      <c r="A9" s="69" t="s">
        <v>109</v>
      </c>
      <c r="B9" s="67">
        <v>7</v>
      </c>
      <c r="C9" s="67">
        <v>725</v>
      </c>
      <c r="D9" s="67">
        <v>780</v>
      </c>
      <c r="E9" s="67">
        <v>870</v>
      </c>
      <c r="F9" s="67">
        <f t="shared" si="0"/>
        <v>1650</v>
      </c>
      <c r="G9" s="72">
        <v>6</v>
      </c>
      <c r="H9" s="73">
        <v>3</v>
      </c>
      <c r="I9" s="73">
        <v>0</v>
      </c>
      <c r="J9" s="73">
        <v>4</v>
      </c>
      <c r="K9" s="73">
        <v>0</v>
      </c>
      <c r="L9" s="73">
        <v>0</v>
      </c>
      <c r="M9" s="74">
        <v>4</v>
      </c>
      <c r="N9" s="75">
        <v>0</v>
      </c>
    </row>
    <row r="10" spans="1:14" ht="19.5" x14ac:dyDescent="0.3">
      <c r="A10" s="71" t="s">
        <v>110</v>
      </c>
      <c r="B10" s="67">
        <v>11</v>
      </c>
      <c r="C10" s="67">
        <v>735</v>
      </c>
      <c r="D10" s="67">
        <v>813</v>
      </c>
      <c r="E10" s="67">
        <v>844</v>
      </c>
      <c r="F10" s="67">
        <f t="shared" si="0"/>
        <v>1657</v>
      </c>
      <c r="G10" s="72">
        <v>3</v>
      </c>
      <c r="H10" s="73">
        <v>4</v>
      </c>
      <c r="I10" s="73">
        <v>2</v>
      </c>
      <c r="J10" s="73">
        <v>2</v>
      </c>
      <c r="K10" s="73">
        <v>1</v>
      </c>
      <c r="L10" s="73">
        <v>0</v>
      </c>
      <c r="M10" s="74">
        <v>1</v>
      </c>
      <c r="N10" s="75">
        <v>0</v>
      </c>
    </row>
    <row r="11" spans="1:14" ht="19.5" x14ac:dyDescent="0.3">
      <c r="A11" s="69" t="s">
        <v>111</v>
      </c>
      <c r="B11" s="67">
        <v>13</v>
      </c>
      <c r="C11" s="67">
        <v>731</v>
      </c>
      <c r="D11" s="67">
        <v>782</v>
      </c>
      <c r="E11" s="67">
        <v>921</v>
      </c>
      <c r="F11" s="67">
        <f t="shared" si="0"/>
        <v>1703</v>
      </c>
      <c r="G11" s="72">
        <v>10</v>
      </c>
      <c r="H11" s="73">
        <v>10</v>
      </c>
      <c r="I11" s="73">
        <v>3</v>
      </c>
      <c r="J11" s="73">
        <v>1</v>
      </c>
      <c r="K11" s="73">
        <v>2</v>
      </c>
      <c r="L11" s="73">
        <v>2</v>
      </c>
      <c r="M11" s="74">
        <v>2</v>
      </c>
      <c r="N11" s="75">
        <v>0</v>
      </c>
    </row>
    <row r="12" spans="1:14" ht="19.5" x14ac:dyDescent="0.3">
      <c r="A12" s="71" t="s">
        <v>112</v>
      </c>
      <c r="B12" s="67">
        <v>8</v>
      </c>
      <c r="C12" s="67">
        <v>272</v>
      </c>
      <c r="D12" s="67">
        <v>324</v>
      </c>
      <c r="E12" s="67">
        <v>334</v>
      </c>
      <c r="F12" s="67">
        <f t="shared" si="0"/>
        <v>658</v>
      </c>
      <c r="G12" s="72">
        <v>1</v>
      </c>
      <c r="H12" s="73">
        <v>6</v>
      </c>
      <c r="I12" s="73">
        <v>3</v>
      </c>
      <c r="J12" s="73">
        <v>0</v>
      </c>
      <c r="K12" s="73">
        <v>1</v>
      </c>
      <c r="L12" s="73">
        <v>0</v>
      </c>
      <c r="M12" s="74">
        <v>0</v>
      </c>
      <c r="N12" s="75">
        <v>0</v>
      </c>
    </row>
    <row r="13" spans="1:14" ht="19.5" x14ac:dyDescent="0.3">
      <c r="A13" s="69" t="s">
        <v>113</v>
      </c>
      <c r="B13" s="67">
        <v>14</v>
      </c>
      <c r="C13" s="67">
        <v>1056</v>
      </c>
      <c r="D13" s="67">
        <v>1083</v>
      </c>
      <c r="E13" s="67">
        <v>1158</v>
      </c>
      <c r="F13" s="67">
        <f t="shared" si="0"/>
        <v>2241</v>
      </c>
      <c r="G13" s="72">
        <v>15</v>
      </c>
      <c r="H13" s="73">
        <v>10</v>
      </c>
      <c r="I13" s="73">
        <v>4</v>
      </c>
      <c r="J13" s="73">
        <v>3</v>
      </c>
      <c r="K13" s="73">
        <v>2</v>
      </c>
      <c r="L13" s="73">
        <v>4</v>
      </c>
      <c r="M13" s="74">
        <v>1</v>
      </c>
      <c r="N13" s="75">
        <v>0</v>
      </c>
    </row>
    <row r="14" spans="1:14" ht="19.5" x14ac:dyDescent="0.3">
      <c r="A14" s="71" t="s">
        <v>114</v>
      </c>
      <c r="B14" s="67">
        <v>19</v>
      </c>
      <c r="C14" s="67">
        <v>2122</v>
      </c>
      <c r="D14" s="67">
        <v>1970</v>
      </c>
      <c r="E14" s="67">
        <v>2204</v>
      </c>
      <c r="F14" s="67">
        <f t="shared" si="0"/>
        <v>4174</v>
      </c>
      <c r="G14" s="72">
        <v>27</v>
      </c>
      <c r="H14" s="73">
        <v>24</v>
      </c>
      <c r="I14" s="73">
        <v>9</v>
      </c>
      <c r="J14" s="73">
        <v>4</v>
      </c>
      <c r="K14" s="73">
        <v>1</v>
      </c>
      <c r="L14" s="73">
        <v>4</v>
      </c>
      <c r="M14" s="74">
        <v>3</v>
      </c>
      <c r="N14" s="75">
        <v>2</v>
      </c>
    </row>
    <row r="15" spans="1:14" ht="19.5" x14ac:dyDescent="0.3">
      <c r="A15" s="69" t="s">
        <v>115</v>
      </c>
      <c r="B15" s="67">
        <v>10</v>
      </c>
      <c r="C15" s="67">
        <v>474</v>
      </c>
      <c r="D15" s="67">
        <v>558</v>
      </c>
      <c r="E15" s="67">
        <v>561</v>
      </c>
      <c r="F15" s="67">
        <f t="shared" si="0"/>
        <v>1119</v>
      </c>
      <c r="G15" s="72">
        <v>10</v>
      </c>
      <c r="H15" s="73">
        <v>6</v>
      </c>
      <c r="I15" s="73">
        <v>1</v>
      </c>
      <c r="J15" s="73">
        <v>2</v>
      </c>
      <c r="K15" s="73">
        <v>0</v>
      </c>
      <c r="L15" s="73">
        <v>1</v>
      </c>
      <c r="M15" s="74">
        <v>2</v>
      </c>
      <c r="N15" s="75">
        <v>0</v>
      </c>
    </row>
    <row r="16" spans="1:14" ht="19.5" x14ac:dyDescent="0.3">
      <c r="A16" s="71" t="s">
        <v>116</v>
      </c>
      <c r="B16" s="67">
        <v>15</v>
      </c>
      <c r="C16" s="67">
        <v>634</v>
      </c>
      <c r="D16" s="67">
        <v>725</v>
      </c>
      <c r="E16" s="67">
        <v>748</v>
      </c>
      <c r="F16" s="67">
        <f t="shared" si="0"/>
        <v>1473</v>
      </c>
      <c r="G16" s="72">
        <v>8</v>
      </c>
      <c r="H16" s="73">
        <v>4</v>
      </c>
      <c r="I16" s="73">
        <v>2</v>
      </c>
      <c r="J16" s="73">
        <v>2</v>
      </c>
      <c r="K16" s="73">
        <v>1</v>
      </c>
      <c r="L16" s="73">
        <v>2</v>
      </c>
      <c r="M16" s="74">
        <v>2</v>
      </c>
      <c r="N16" s="75">
        <v>1</v>
      </c>
    </row>
    <row r="17" spans="1:14" ht="19.5" x14ac:dyDescent="0.3">
      <c r="A17" s="69" t="s">
        <v>117</v>
      </c>
      <c r="B17" s="67">
        <v>18</v>
      </c>
      <c r="C17" s="67">
        <v>941</v>
      </c>
      <c r="D17" s="67">
        <v>948</v>
      </c>
      <c r="E17" s="67">
        <v>1039</v>
      </c>
      <c r="F17" s="67">
        <f t="shared" si="0"/>
        <v>1987</v>
      </c>
      <c r="G17" s="72">
        <v>4</v>
      </c>
      <c r="H17" s="73">
        <v>4</v>
      </c>
      <c r="I17" s="73">
        <v>5</v>
      </c>
      <c r="J17" s="73">
        <v>11</v>
      </c>
      <c r="K17" s="73">
        <v>0</v>
      </c>
      <c r="L17" s="73">
        <v>1</v>
      </c>
      <c r="M17" s="74">
        <v>1</v>
      </c>
      <c r="N17" s="75">
        <v>0</v>
      </c>
    </row>
    <row r="18" spans="1:14" ht="19.5" x14ac:dyDescent="0.3">
      <c r="A18" s="71" t="s">
        <v>118</v>
      </c>
      <c r="B18" s="67">
        <v>16</v>
      </c>
      <c r="C18" s="67">
        <v>627</v>
      </c>
      <c r="D18" s="67">
        <v>651</v>
      </c>
      <c r="E18" s="67">
        <v>738</v>
      </c>
      <c r="F18" s="67">
        <f t="shared" si="0"/>
        <v>1389</v>
      </c>
      <c r="G18" s="72">
        <v>8</v>
      </c>
      <c r="H18" s="73">
        <v>2</v>
      </c>
      <c r="I18" s="73">
        <v>3</v>
      </c>
      <c r="J18" s="73">
        <v>4</v>
      </c>
      <c r="K18" s="73">
        <v>0</v>
      </c>
      <c r="L18" s="73">
        <v>2</v>
      </c>
      <c r="M18" s="74">
        <v>4</v>
      </c>
      <c r="N18" s="75">
        <v>0</v>
      </c>
    </row>
    <row r="19" spans="1:14" ht="19.5" x14ac:dyDescent="0.3">
      <c r="A19" s="69" t="s">
        <v>119</v>
      </c>
      <c r="B19" s="67">
        <v>23</v>
      </c>
      <c r="C19" s="67">
        <v>840</v>
      </c>
      <c r="D19" s="67">
        <v>1019</v>
      </c>
      <c r="E19" s="67">
        <v>978</v>
      </c>
      <c r="F19" s="67">
        <f t="shared" si="0"/>
        <v>1997</v>
      </c>
      <c r="G19" s="72">
        <v>2</v>
      </c>
      <c r="H19" s="73">
        <v>6</v>
      </c>
      <c r="I19" s="73">
        <v>0</v>
      </c>
      <c r="J19" s="73">
        <v>3</v>
      </c>
      <c r="K19" s="73">
        <v>0</v>
      </c>
      <c r="L19" s="73">
        <v>1</v>
      </c>
      <c r="M19" s="74">
        <v>0</v>
      </c>
      <c r="N19" s="75">
        <v>0</v>
      </c>
    </row>
    <row r="20" spans="1:14" ht="19.5" x14ac:dyDescent="0.3">
      <c r="A20" s="71" t="s">
        <v>120</v>
      </c>
      <c r="B20" s="67">
        <v>19</v>
      </c>
      <c r="C20" s="67">
        <v>576</v>
      </c>
      <c r="D20" s="67">
        <v>644</v>
      </c>
      <c r="E20" s="67">
        <v>676</v>
      </c>
      <c r="F20" s="67">
        <f t="shared" si="0"/>
        <v>1320</v>
      </c>
      <c r="G20" s="72">
        <v>3</v>
      </c>
      <c r="H20" s="73">
        <v>9</v>
      </c>
      <c r="I20" s="73">
        <v>2</v>
      </c>
      <c r="J20" s="73">
        <v>2</v>
      </c>
      <c r="K20" s="73">
        <v>0</v>
      </c>
      <c r="L20" s="73">
        <v>1</v>
      </c>
      <c r="M20" s="74">
        <v>2</v>
      </c>
      <c r="N20" s="75">
        <v>0</v>
      </c>
    </row>
    <row r="21" spans="1:14" ht="19.5" x14ac:dyDescent="0.3">
      <c r="A21" s="69" t="s">
        <v>121</v>
      </c>
      <c r="B21" s="67">
        <v>25</v>
      </c>
      <c r="C21" s="67">
        <v>1529</v>
      </c>
      <c r="D21" s="67">
        <v>1568</v>
      </c>
      <c r="E21" s="67">
        <v>1844</v>
      </c>
      <c r="F21" s="67">
        <f t="shared" si="0"/>
        <v>3412</v>
      </c>
      <c r="G21" s="72">
        <v>10</v>
      </c>
      <c r="H21" s="73">
        <v>21</v>
      </c>
      <c r="I21" s="73">
        <v>7</v>
      </c>
      <c r="J21" s="73">
        <v>5</v>
      </c>
      <c r="K21" s="73">
        <v>1</v>
      </c>
      <c r="L21" s="73">
        <v>1</v>
      </c>
      <c r="M21" s="74">
        <v>2</v>
      </c>
      <c r="N21" s="75">
        <v>0</v>
      </c>
    </row>
    <row r="22" spans="1:14" ht="19.5" x14ac:dyDescent="0.3">
      <c r="A22" s="71" t="s">
        <v>122</v>
      </c>
      <c r="B22" s="67">
        <v>22</v>
      </c>
      <c r="C22" s="67">
        <v>1054</v>
      </c>
      <c r="D22" s="67">
        <v>1147</v>
      </c>
      <c r="E22" s="67">
        <v>1264</v>
      </c>
      <c r="F22" s="67">
        <f t="shared" si="0"/>
        <v>2411</v>
      </c>
      <c r="G22" s="72">
        <v>6</v>
      </c>
      <c r="H22" s="73">
        <v>11</v>
      </c>
      <c r="I22" s="73">
        <v>5</v>
      </c>
      <c r="J22" s="73">
        <v>3</v>
      </c>
      <c r="K22" s="73">
        <v>0</v>
      </c>
      <c r="L22" s="73">
        <v>4</v>
      </c>
      <c r="M22" s="74">
        <v>1</v>
      </c>
      <c r="N22" s="75">
        <v>0</v>
      </c>
    </row>
    <row r="23" spans="1:14" ht="19.5" x14ac:dyDescent="0.3">
      <c r="A23" s="69" t="s">
        <v>123</v>
      </c>
      <c r="B23" s="67">
        <v>29</v>
      </c>
      <c r="C23" s="67">
        <v>1538</v>
      </c>
      <c r="D23" s="67">
        <v>1641</v>
      </c>
      <c r="E23" s="67">
        <v>1816</v>
      </c>
      <c r="F23" s="67">
        <f t="shared" si="0"/>
        <v>3457</v>
      </c>
      <c r="G23" s="72">
        <v>16</v>
      </c>
      <c r="H23" s="73">
        <v>12</v>
      </c>
      <c r="I23" s="73">
        <v>3</v>
      </c>
      <c r="J23" s="73">
        <v>5</v>
      </c>
      <c r="K23" s="73">
        <v>2</v>
      </c>
      <c r="L23" s="73">
        <v>2</v>
      </c>
      <c r="M23" s="74">
        <v>2</v>
      </c>
      <c r="N23" s="75">
        <v>1</v>
      </c>
    </row>
    <row r="24" spans="1:14" ht="19.5" x14ac:dyDescent="0.3">
      <c r="A24" s="71" t="s">
        <v>124</v>
      </c>
      <c r="B24" s="67">
        <v>20</v>
      </c>
      <c r="C24" s="67">
        <v>966</v>
      </c>
      <c r="D24" s="67">
        <v>1186</v>
      </c>
      <c r="E24" s="67">
        <v>1176</v>
      </c>
      <c r="F24" s="67">
        <f t="shared" si="0"/>
        <v>2362</v>
      </c>
      <c r="G24" s="72">
        <v>10</v>
      </c>
      <c r="H24" s="73">
        <v>9</v>
      </c>
      <c r="I24" s="73">
        <v>5</v>
      </c>
      <c r="J24" s="73">
        <v>10</v>
      </c>
      <c r="K24" s="73">
        <v>2</v>
      </c>
      <c r="L24" s="73">
        <v>2</v>
      </c>
      <c r="M24" s="74">
        <v>0</v>
      </c>
      <c r="N24" s="75">
        <v>0</v>
      </c>
    </row>
    <row r="25" spans="1:14" ht="19.5" x14ac:dyDescent="0.3">
      <c r="A25" s="69" t="s">
        <v>125</v>
      </c>
      <c r="B25" s="67">
        <v>9</v>
      </c>
      <c r="C25" s="67">
        <v>1352</v>
      </c>
      <c r="D25" s="67">
        <v>1333</v>
      </c>
      <c r="E25" s="67">
        <v>1017</v>
      </c>
      <c r="F25" s="67">
        <f t="shared" si="0"/>
        <v>2350</v>
      </c>
      <c r="G25" s="72">
        <v>12</v>
      </c>
      <c r="H25" s="73">
        <v>26</v>
      </c>
      <c r="I25" s="73">
        <v>21</v>
      </c>
      <c r="J25" s="73">
        <v>4</v>
      </c>
      <c r="K25" s="73">
        <v>0</v>
      </c>
      <c r="L25" s="73">
        <v>1</v>
      </c>
      <c r="M25" s="74">
        <v>0</v>
      </c>
      <c r="N25" s="75">
        <v>0</v>
      </c>
    </row>
    <row r="26" spans="1:14" ht="19.5" x14ac:dyDescent="0.3">
      <c r="A26" s="71" t="s">
        <v>126</v>
      </c>
      <c r="B26" s="67">
        <v>21</v>
      </c>
      <c r="C26" s="67">
        <v>1588</v>
      </c>
      <c r="D26" s="67">
        <v>1771</v>
      </c>
      <c r="E26" s="67">
        <v>1944</v>
      </c>
      <c r="F26" s="67">
        <f t="shared" si="0"/>
        <v>3715</v>
      </c>
      <c r="G26" s="72">
        <v>18</v>
      </c>
      <c r="H26" s="73">
        <v>15</v>
      </c>
      <c r="I26" s="73">
        <v>10</v>
      </c>
      <c r="J26" s="73">
        <v>7</v>
      </c>
      <c r="K26" s="73">
        <v>7</v>
      </c>
      <c r="L26" s="73">
        <v>0</v>
      </c>
      <c r="M26" s="74">
        <v>2</v>
      </c>
      <c r="N26" s="75">
        <v>1</v>
      </c>
    </row>
    <row r="27" spans="1:14" ht="19.5" x14ac:dyDescent="0.3">
      <c r="A27" s="69" t="s">
        <v>127</v>
      </c>
      <c r="B27" s="67">
        <v>13</v>
      </c>
      <c r="C27" s="67">
        <v>904</v>
      </c>
      <c r="D27" s="67">
        <v>1107</v>
      </c>
      <c r="E27" s="67">
        <v>1287</v>
      </c>
      <c r="F27" s="67">
        <f>D27+E27</f>
        <v>2394</v>
      </c>
      <c r="G27" s="72">
        <v>12</v>
      </c>
      <c r="H27" s="73">
        <v>17</v>
      </c>
      <c r="I27" s="73">
        <v>11</v>
      </c>
      <c r="J27" s="73">
        <v>2</v>
      </c>
      <c r="K27" s="73">
        <v>3</v>
      </c>
      <c r="L27" s="73">
        <v>3</v>
      </c>
      <c r="M27" s="74">
        <v>2</v>
      </c>
      <c r="N27" s="75">
        <v>0</v>
      </c>
    </row>
    <row r="28" spans="1:14" ht="19.5" x14ac:dyDescent="0.3">
      <c r="A28" s="71" t="s">
        <v>128</v>
      </c>
      <c r="B28" s="67">
        <v>16</v>
      </c>
      <c r="C28" s="67">
        <v>1146</v>
      </c>
      <c r="D28" s="67">
        <v>1395</v>
      </c>
      <c r="E28" s="67">
        <v>1696</v>
      </c>
      <c r="F28" s="67">
        <f t="shared" ref="F28:F73" si="1">SUM(D28:E28)</f>
        <v>3091</v>
      </c>
      <c r="G28" s="72">
        <v>13</v>
      </c>
      <c r="H28" s="73">
        <v>10</v>
      </c>
      <c r="I28" s="73">
        <v>6</v>
      </c>
      <c r="J28" s="73">
        <v>7</v>
      </c>
      <c r="K28" s="73">
        <v>4</v>
      </c>
      <c r="L28" s="73">
        <v>0</v>
      </c>
      <c r="M28" s="74">
        <v>3</v>
      </c>
      <c r="N28" s="75">
        <v>0</v>
      </c>
    </row>
    <row r="29" spans="1:14" ht="19.5" x14ac:dyDescent="0.3">
      <c r="A29" s="69" t="s">
        <v>129</v>
      </c>
      <c r="B29" s="67">
        <v>13</v>
      </c>
      <c r="C29" s="67">
        <v>780</v>
      </c>
      <c r="D29" s="67">
        <v>872</v>
      </c>
      <c r="E29" s="67">
        <v>1063</v>
      </c>
      <c r="F29" s="67">
        <f t="shared" si="1"/>
        <v>1935</v>
      </c>
      <c r="G29" s="72">
        <v>12</v>
      </c>
      <c r="H29" s="73">
        <v>11</v>
      </c>
      <c r="I29" s="73">
        <v>0</v>
      </c>
      <c r="J29" s="73">
        <v>5</v>
      </c>
      <c r="K29" s="73">
        <v>2</v>
      </c>
      <c r="L29" s="73">
        <v>3</v>
      </c>
      <c r="M29" s="74">
        <v>2</v>
      </c>
      <c r="N29" s="75">
        <v>0</v>
      </c>
    </row>
    <row r="30" spans="1:14" ht="19.5" x14ac:dyDescent="0.3">
      <c r="A30" s="71" t="s">
        <v>130</v>
      </c>
      <c r="B30" s="67">
        <v>10</v>
      </c>
      <c r="C30" s="67">
        <v>320</v>
      </c>
      <c r="D30" s="67">
        <v>403</v>
      </c>
      <c r="E30" s="67">
        <v>398</v>
      </c>
      <c r="F30" s="67">
        <f t="shared" si="1"/>
        <v>801</v>
      </c>
      <c r="G30" s="72">
        <v>3</v>
      </c>
      <c r="H30" s="73">
        <v>2</v>
      </c>
      <c r="I30" s="73">
        <v>3</v>
      </c>
      <c r="J30" s="73">
        <v>1</v>
      </c>
      <c r="K30" s="73">
        <v>0</v>
      </c>
      <c r="L30" s="73">
        <v>2</v>
      </c>
      <c r="M30" s="74">
        <v>0</v>
      </c>
      <c r="N30" s="75">
        <v>0</v>
      </c>
    </row>
    <row r="31" spans="1:14" ht="19.5" x14ac:dyDescent="0.3">
      <c r="A31" s="69" t="s">
        <v>131</v>
      </c>
      <c r="B31" s="67">
        <v>18</v>
      </c>
      <c r="C31" s="67">
        <v>646</v>
      </c>
      <c r="D31" s="67">
        <v>746</v>
      </c>
      <c r="E31" s="67">
        <v>798</v>
      </c>
      <c r="F31" s="67">
        <f t="shared" si="1"/>
        <v>1544</v>
      </c>
      <c r="G31" s="72">
        <v>8</v>
      </c>
      <c r="H31" s="73">
        <v>12</v>
      </c>
      <c r="I31" s="73">
        <v>3</v>
      </c>
      <c r="J31" s="73">
        <v>0</v>
      </c>
      <c r="K31" s="73">
        <v>0</v>
      </c>
      <c r="L31" s="73">
        <v>1</v>
      </c>
      <c r="M31" s="74">
        <v>1</v>
      </c>
      <c r="N31" s="75">
        <v>0</v>
      </c>
    </row>
    <row r="32" spans="1:14" ht="19.5" x14ac:dyDescent="0.3">
      <c r="A32" s="71" t="s">
        <v>132</v>
      </c>
      <c r="B32" s="67">
        <v>25</v>
      </c>
      <c r="C32" s="67">
        <v>1251</v>
      </c>
      <c r="D32" s="67">
        <v>1541</v>
      </c>
      <c r="E32" s="67">
        <v>1669</v>
      </c>
      <c r="F32" s="67">
        <f t="shared" si="1"/>
        <v>3210</v>
      </c>
      <c r="G32" s="72">
        <v>9</v>
      </c>
      <c r="H32" s="73">
        <v>12</v>
      </c>
      <c r="I32" s="73">
        <v>5</v>
      </c>
      <c r="J32" s="73">
        <v>4</v>
      </c>
      <c r="K32" s="73">
        <v>0</v>
      </c>
      <c r="L32" s="73">
        <v>5</v>
      </c>
      <c r="M32" s="74">
        <v>4</v>
      </c>
      <c r="N32" s="75">
        <v>3</v>
      </c>
    </row>
    <row r="33" spans="1:14" ht="19.5" x14ac:dyDescent="0.3">
      <c r="A33" s="69" t="s">
        <v>133</v>
      </c>
      <c r="B33" s="67">
        <v>16</v>
      </c>
      <c r="C33" s="67">
        <v>769</v>
      </c>
      <c r="D33" s="67">
        <v>867</v>
      </c>
      <c r="E33" s="67">
        <v>928</v>
      </c>
      <c r="F33" s="67">
        <f t="shared" si="1"/>
        <v>1795</v>
      </c>
      <c r="G33" s="72">
        <v>9</v>
      </c>
      <c r="H33" s="73">
        <v>5</v>
      </c>
      <c r="I33" s="73">
        <v>5</v>
      </c>
      <c r="J33" s="73">
        <v>2</v>
      </c>
      <c r="K33" s="73">
        <v>1</v>
      </c>
      <c r="L33" s="73">
        <v>3</v>
      </c>
      <c r="M33" s="74">
        <v>1</v>
      </c>
      <c r="N33" s="75">
        <v>2</v>
      </c>
    </row>
    <row r="34" spans="1:14" ht="19.5" x14ac:dyDescent="0.3">
      <c r="A34" s="71" t="s">
        <v>134</v>
      </c>
      <c r="B34" s="67">
        <v>24</v>
      </c>
      <c r="C34" s="67">
        <v>1353</v>
      </c>
      <c r="D34" s="67">
        <v>1551</v>
      </c>
      <c r="E34" s="67">
        <v>1622</v>
      </c>
      <c r="F34" s="67">
        <f t="shared" si="1"/>
        <v>3173</v>
      </c>
      <c r="G34" s="72">
        <v>9</v>
      </c>
      <c r="H34" s="73">
        <v>9</v>
      </c>
      <c r="I34" s="73">
        <v>0</v>
      </c>
      <c r="J34" s="73">
        <v>3</v>
      </c>
      <c r="K34" s="73">
        <v>3</v>
      </c>
      <c r="L34" s="73">
        <v>0</v>
      </c>
      <c r="M34" s="74">
        <v>2</v>
      </c>
      <c r="N34" s="75">
        <v>0</v>
      </c>
    </row>
    <row r="35" spans="1:14" ht="19.5" x14ac:dyDescent="0.3">
      <c r="A35" s="69" t="s">
        <v>135</v>
      </c>
      <c r="B35" s="67">
        <v>16</v>
      </c>
      <c r="C35" s="67">
        <v>973</v>
      </c>
      <c r="D35" s="67">
        <v>1141</v>
      </c>
      <c r="E35" s="67">
        <v>1301</v>
      </c>
      <c r="F35" s="67">
        <f t="shared" si="1"/>
        <v>2442</v>
      </c>
      <c r="G35" s="72">
        <v>17</v>
      </c>
      <c r="H35" s="73">
        <v>15</v>
      </c>
      <c r="I35" s="73">
        <v>4</v>
      </c>
      <c r="J35" s="73">
        <v>6</v>
      </c>
      <c r="K35" s="73">
        <v>0</v>
      </c>
      <c r="L35" s="73">
        <v>2</v>
      </c>
      <c r="M35" s="74">
        <v>2</v>
      </c>
      <c r="N35" s="75">
        <v>0</v>
      </c>
    </row>
    <row r="36" spans="1:14" ht="19.5" x14ac:dyDescent="0.3">
      <c r="A36" s="71" t="s">
        <v>136</v>
      </c>
      <c r="B36" s="67">
        <v>24</v>
      </c>
      <c r="C36" s="67">
        <v>1549</v>
      </c>
      <c r="D36" s="67">
        <v>1684</v>
      </c>
      <c r="E36" s="67">
        <v>2010</v>
      </c>
      <c r="F36" s="67">
        <f t="shared" si="1"/>
        <v>3694</v>
      </c>
      <c r="G36" s="72">
        <v>21</v>
      </c>
      <c r="H36" s="73">
        <v>10</v>
      </c>
      <c r="I36" s="73">
        <v>7</v>
      </c>
      <c r="J36" s="73">
        <v>13</v>
      </c>
      <c r="K36" s="73">
        <v>2</v>
      </c>
      <c r="L36" s="73">
        <v>3</v>
      </c>
      <c r="M36" s="74">
        <v>3</v>
      </c>
      <c r="N36" s="75">
        <v>1</v>
      </c>
    </row>
    <row r="37" spans="1:14" ht="19.5" x14ac:dyDescent="0.3">
      <c r="A37" s="69" t="s">
        <v>137</v>
      </c>
      <c r="B37" s="67">
        <v>22</v>
      </c>
      <c r="C37" s="67">
        <v>1416</v>
      </c>
      <c r="D37" s="67">
        <v>1665</v>
      </c>
      <c r="E37" s="67">
        <v>1985</v>
      </c>
      <c r="F37" s="67">
        <f t="shared" si="1"/>
        <v>3650</v>
      </c>
      <c r="G37" s="72">
        <v>15</v>
      </c>
      <c r="H37" s="73">
        <v>21</v>
      </c>
      <c r="I37" s="73">
        <v>10</v>
      </c>
      <c r="J37" s="73">
        <v>2</v>
      </c>
      <c r="K37" s="73">
        <v>2</v>
      </c>
      <c r="L37" s="73">
        <v>1</v>
      </c>
      <c r="M37" s="74">
        <v>0</v>
      </c>
      <c r="N37" s="75">
        <v>0</v>
      </c>
    </row>
    <row r="38" spans="1:14" ht="19.5" x14ac:dyDescent="0.3">
      <c r="A38" s="71" t="s">
        <v>138</v>
      </c>
      <c r="B38" s="67">
        <v>18</v>
      </c>
      <c r="C38" s="67">
        <v>835</v>
      </c>
      <c r="D38" s="67">
        <v>899</v>
      </c>
      <c r="E38" s="67">
        <v>1007</v>
      </c>
      <c r="F38" s="67">
        <f t="shared" si="1"/>
        <v>1906</v>
      </c>
      <c r="G38" s="72">
        <v>19</v>
      </c>
      <c r="H38" s="73">
        <v>14</v>
      </c>
      <c r="I38" s="73">
        <v>5</v>
      </c>
      <c r="J38" s="73">
        <v>1</v>
      </c>
      <c r="K38" s="73">
        <v>4</v>
      </c>
      <c r="L38" s="73">
        <v>1</v>
      </c>
      <c r="M38" s="74">
        <v>0</v>
      </c>
      <c r="N38" s="75">
        <v>0</v>
      </c>
    </row>
    <row r="39" spans="1:14" ht="19.5" x14ac:dyDescent="0.3">
      <c r="A39" s="69" t="s">
        <v>139</v>
      </c>
      <c r="B39" s="67">
        <v>14</v>
      </c>
      <c r="C39" s="67">
        <v>1250</v>
      </c>
      <c r="D39" s="67">
        <v>1546</v>
      </c>
      <c r="E39" s="67">
        <v>1841</v>
      </c>
      <c r="F39" s="67">
        <f t="shared" si="1"/>
        <v>3387</v>
      </c>
      <c r="G39" s="72">
        <v>27</v>
      </c>
      <c r="H39" s="73">
        <v>22</v>
      </c>
      <c r="I39" s="73">
        <v>11</v>
      </c>
      <c r="J39" s="73">
        <v>11</v>
      </c>
      <c r="K39" s="73">
        <v>2</v>
      </c>
      <c r="L39" s="73">
        <v>2</v>
      </c>
      <c r="M39" s="74">
        <v>0</v>
      </c>
      <c r="N39" s="75">
        <v>0</v>
      </c>
    </row>
    <row r="40" spans="1:14" ht="19.5" x14ac:dyDescent="0.3">
      <c r="A40" s="71" t="s">
        <v>140</v>
      </c>
      <c r="B40" s="67">
        <v>17</v>
      </c>
      <c r="C40" s="67">
        <v>1040</v>
      </c>
      <c r="D40" s="67">
        <v>1284</v>
      </c>
      <c r="E40" s="67">
        <v>1357</v>
      </c>
      <c r="F40" s="67">
        <f t="shared" si="1"/>
        <v>2641</v>
      </c>
      <c r="G40" s="72">
        <v>12</v>
      </c>
      <c r="H40" s="73">
        <v>9</v>
      </c>
      <c r="I40" s="73">
        <v>4</v>
      </c>
      <c r="J40" s="73">
        <v>4</v>
      </c>
      <c r="K40" s="73">
        <v>0</v>
      </c>
      <c r="L40" s="73">
        <v>1</v>
      </c>
      <c r="M40" s="74">
        <v>2</v>
      </c>
      <c r="N40" s="75">
        <v>2</v>
      </c>
    </row>
    <row r="41" spans="1:14" ht="19.5" x14ac:dyDescent="0.3">
      <c r="A41" s="69" t="s">
        <v>141</v>
      </c>
      <c r="B41" s="67">
        <v>19</v>
      </c>
      <c r="C41" s="67">
        <v>1106</v>
      </c>
      <c r="D41" s="67">
        <v>1268</v>
      </c>
      <c r="E41" s="67">
        <v>1412</v>
      </c>
      <c r="F41" s="67">
        <f t="shared" si="1"/>
        <v>2680</v>
      </c>
      <c r="G41" s="72">
        <v>12</v>
      </c>
      <c r="H41" s="73">
        <v>7</v>
      </c>
      <c r="I41" s="73">
        <v>5</v>
      </c>
      <c r="J41" s="73">
        <v>8</v>
      </c>
      <c r="K41" s="73">
        <v>2</v>
      </c>
      <c r="L41" s="73">
        <v>0</v>
      </c>
      <c r="M41" s="74">
        <v>1</v>
      </c>
      <c r="N41" s="75">
        <v>1</v>
      </c>
    </row>
    <row r="42" spans="1:14" ht="19.5" x14ac:dyDescent="0.3">
      <c r="A42" s="71" t="s">
        <v>142</v>
      </c>
      <c r="B42" s="67">
        <v>15</v>
      </c>
      <c r="C42" s="67">
        <v>752</v>
      </c>
      <c r="D42" s="67">
        <v>862</v>
      </c>
      <c r="E42" s="67">
        <v>970</v>
      </c>
      <c r="F42" s="67">
        <f t="shared" si="1"/>
        <v>1832</v>
      </c>
      <c r="G42" s="72">
        <v>11</v>
      </c>
      <c r="H42" s="73">
        <v>14</v>
      </c>
      <c r="I42" s="73">
        <v>1</v>
      </c>
      <c r="J42" s="73">
        <v>3</v>
      </c>
      <c r="K42" s="73">
        <v>0</v>
      </c>
      <c r="L42" s="73">
        <v>2</v>
      </c>
      <c r="M42" s="74">
        <v>1</v>
      </c>
      <c r="N42" s="75">
        <v>0</v>
      </c>
    </row>
    <row r="43" spans="1:14" ht="19.5" x14ac:dyDescent="0.3">
      <c r="A43" s="69" t="s">
        <v>143</v>
      </c>
      <c r="B43" s="67">
        <v>20</v>
      </c>
      <c r="C43" s="67">
        <v>670</v>
      </c>
      <c r="D43" s="67">
        <v>840</v>
      </c>
      <c r="E43" s="67">
        <v>825</v>
      </c>
      <c r="F43" s="67">
        <f t="shared" si="1"/>
        <v>1665</v>
      </c>
      <c r="G43" s="72">
        <v>11</v>
      </c>
      <c r="H43" s="73">
        <v>1</v>
      </c>
      <c r="I43" s="73">
        <v>1</v>
      </c>
      <c r="J43" s="73">
        <v>1</v>
      </c>
      <c r="K43" s="73">
        <v>0</v>
      </c>
      <c r="L43" s="73">
        <v>2</v>
      </c>
      <c r="M43" s="74">
        <v>3</v>
      </c>
      <c r="N43" s="75">
        <v>0</v>
      </c>
    </row>
    <row r="44" spans="1:14" ht="19.5" x14ac:dyDescent="0.3">
      <c r="A44" s="71" t="s">
        <v>144</v>
      </c>
      <c r="B44" s="67">
        <v>21</v>
      </c>
      <c r="C44" s="67">
        <v>818</v>
      </c>
      <c r="D44" s="67">
        <v>1038</v>
      </c>
      <c r="E44" s="67">
        <v>971</v>
      </c>
      <c r="F44" s="67">
        <f t="shared" si="1"/>
        <v>2009</v>
      </c>
      <c r="G44" s="72">
        <v>3</v>
      </c>
      <c r="H44" s="73">
        <v>2</v>
      </c>
      <c r="I44" s="73">
        <v>3</v>
      </c>
      <c r="J44" s="73">
        <v>5</v>
      </c>
      <c r="K44" s="73">
        <v>1</v>
      </c>
      <c r="L44" s="73">
        <v>0</v>
      </c>
      <c r="M44" s="74">
        <v>1</v>
      </c>
      <c r="N44" s="75">
        <v>2</v>
      </c>
    </row>
    <row r="45" spans="1:14" ht="19.5" x14ac:dyDescent="0.3">
      <c r="A45" s="69" t="s">
        <v>145</v>
      </c>
      <c r="B45" s="67">
        <v>16</v>
      </c>
      <c r="C45" s="67">
        <v>1020</v>
      </c>
      <c r="D45" s="67">
        <v>1087</v>
      </c>
      <c r="E45" s="67">
        <v>1228</v>
      </c>
      <c r="F45" s="67">
        <f t="shared" si="1"/>
        <v>2315</v>
      </c>
      <c r="G45" s="72">
        <v>19</v>
      </c>
      <c r="H45" s="73">
        <v>17</v>
      </c>
      <c r="I45" s="73">
        <v>3</v>
      </c>
      <c r="J45" s="73">
        <v>5</v>
      </c>
      <c r="K45" s="73">
        <v>3</v>
      </c>
      <c r="L45" s="73">
        <v>0</v>
      </c>
      <c r="M45" s="74">
        <v>2</v>
      </c>
      <c r="N45" s="75">
        <v>0</v>
      </c>
    </row>
    <row r="46" spans="1:14" ht="19.5" x14ac:dyDescent="0.3">
      <c r="A46" s="71" t="s">
        <v>146</v>
      </c>
      <c r="B46" s="67">
        <v>22</v>
      </c>
      <c r="C46" s="67">
        <v>1800</v>
      </c>
      <c r="D46" s="67">
        <v>2106</v>
      </c>
      <c r="E46" s="67">
        <v>2164</v>
      </c>
      <c r="F46" s="67">
        <f t="shared" si="1"/>
        <v>4270</v>
      </c>
      <c r="G46" s="72">
        <v>20</v>
      </c>
      <c r="H46" s="73">
        <v>28</v>
      </c>
      <c r="I46" s="73">
        <v>0</v>
      </c>
      <c r="J46" s="73">
        <v>9</v>
      </c>
      <c r="K46" s="73">
        <v>4</v>
      </c>
      <c r="L46" s="73">
        <v>3</v>
      </c>
      <c r="M46" s="74">
        <v>3</v>
      </c>
      <c r="N46" s="75">
        <v>1</v>
      </c>
    </row>
    <row r="47" spans="1:14" ht="19.5" x14ac:dyDescent="0.3">
      <c r="A47" s="69" t="s">
        <v>147</v>
      </c>
      <c r="B47" s="67">
        <v>20</v>
      </c>
      <c r="C47" s="67">
        <v>901</v>
      </c>
      <c r="D47" s="67">
        <v>964</v>
      </c>
      <c r="E47" s="67">
        <v>1074</v>
      </c>
      <c r="F47" s="67">
        <f t="shared" si="1"/>
        <v>2038</v>
      </c>
      <c r="G47" s="72">
        <v>11</v>
      </c>
      <c r="H47" s="73">
        <v>16</v>
      </c>
      <c r="I47" s="73">
        <v>1</v>
      </c>
      <c r="J47" s="73">
        <v>0</v>
      </c>
      <c r="K47" s="73">
        <v>0</v>
      </c>
      <c r="L47" s="73">
        <v>0</v>
      </c>
      <c r="M47" s="74">
        <v>3</v>
      </c>
      <c r="N47" s="75">
        <v>0</v>
      </c>
    </row>
    <row r="48" spans="1:14" ht="19.5" x14ac:dyDescent="0.3">
      <c r="A48" s="71" t="s">
        <v>148</v>
      </c>
      <c r="B48" s="67">
        <v>11</v>
      </c>
      <c r="C48" s="67">
        <v>821</v>
      </c>
      <c r="D48" s="67">
        <v>1033</v>
      </c>
      <c r="E48" s="67">
        <v>1114</v>
      </c>
      <c r="F48" s="67">
        <f t="shared" si="1"/>
        <v>2147</v>
      </c>
      <c r="G48" s="72">
        <v>11</v>
      </c>
      <c r="H48" s="73">
        <v>14</v>
      </c>
      <c r="I48" s="73">
        <v>4</v>
      </c>
      <c r="J48" s="73">
        <v>1</v>
      </c>
      <c r="K48" s="73">
        <v>1</v>
      </c>
      <c r="L48" s="73">
        <v>0</v>
      </c>
      <c r="M48" s="74">
        <v>4</v>
      </c>
      <c r="N48" s="75">
        <v>0</v>
      </c>
    </row>
    <row r="49" spans="1:14" ht="19.5" x14ac:dyDescent="0.3">
      <c r="A49" s="69" t="s">
        <v>149</v>
      </c>
      <c r="B49" s="67">
        <v>30</v>
      </c>
      <c r="C49" s="67">
        <v>1852</v>
      </c>
      <c r="D49" s="67">
        <v>2203</v>
      </c>
      <c r="E49" s="67">
        <v>2377</v>
      </c>
      <c r="F49" s="67">
        <f t="shared" si="1"/>
        <v>4580</v>
      </c>
      <c r="G49" s="72">
        <v>14</v>
      </c>
      <c r="H49" s="73">
        <v>21</v>
      </c>
      <c r="I49" s="73">
        <v>7</v>
      </c>
      <c r="J49" s="73">
        <v>11</v>
      </c>
      <c r="K49" s="73">
        <v>5</v>
      </c>
      <c r="L49" s="73">
        <v>4</v>
      </c>
      <c r="M49" s="74">
        <v>8</v>
      </c>
      <c r="N49" s="75">
        <v>0</v>
      </c>
    </row>
    <row r="50" spans="1:14" ht="19.5" x14ac:dyDescent="0.3">
      <c r="A50" s="71" t="s">
        <v>150</v>
      </c>
      <c r="B50" s="67">
        <v>20</v>
      </c>
      <c r="C50" s="67">
        <v>882</v>
      </c>
      <c r="D50" s="67">
        <v>1077</v>
      </c>
      <c r="E50" s="67">
        <v>1175</v>
      </c>
      <c r="F50" s="67">
        <f t="shared" si="1"/>
        <v>2252</v>
      </c>
      <c r="G50" s="72">
        <v>7</v>
      </c>
      <c r="H50" s="73">
        <v>17</v>
      </c>
      <c r="I50" s="73">
        <v>3</v>
      </c>
      <c r="J50" s="73">
        <v>4</v>
      </c>
      <c r="K50" s="73">
        <v>1</v>
      </c>
      <c r="L50" s="73">
        <v>2</v>
      </c>
      <c r="M50" s="74">
        <v>1</v>
      </c>
      <c r="N50" s="75">
        <v>0</v>
      </c>
    </row>
    <row r="51" spans="1:14" ht="19.5" x14ac:dyDescent="0.3">
      <c r="A51" s="69" t="s">
        <v>151</v>
      </c>
      <c r="B51" s="67">
        <v>14</v>
      </c>
      <c r="C51" s="67">
        <v>743</v>
      </c>
      <c r="D51" s="67">
        <v>849</v>
      </c>
      <c r="E51" s="67">
        <v>890</v>
      </c>
      <c r="F51" s="67">
        <f t="shared" si="1"/>
        <v>1739</v>
      </c>
      <c r="G51" s="72">
        <v>4</v>
      </c>
      <c r="H51" s="73">
        <v>9</v>
      </c>
      <c r="I51" s="73">
        <v>0</v>
      </c>
      <c r="J51" s="73">
        <v>2</v>
      </c>
      <c r="K51" s="73">
        <v>1</v>
      </c>
      <c r="L51" s="73">
        <v>1</v>
      </c>
      <c r="M51" s="74">
        <v>0</v>
      </c>
      <c r="N51" s="75">
        <v>0</v>
      </c>
    </row>
    <row r="52" spans="1:14" ht="19.5" x14ac:dyDescent="0.3">
      <c r="A52" s="71" t="s">
        <v>152</v>
      </c>
      <c r="B52" s="67">
        <v>15</v>
      </c>
      <c r="C52" s="67">
        <v>675</v>
      </c>
      <c r="D52" s="67">
        <v>842</v>
      </c>
      <c r="E52" s="67">
        <v>890</v>
      </c>
      <c r="F52" s="67">
        <f t="shared" si="1"/>
        <v>1732</v>
      </c>
      <c r="G52" s="72">
        <v>3</v>
      </c>
      <c r="H52" s="73">
        <v>12</v>
      </c>
      <c r="I52" s="73">
        <v>1</v>
      </c>
      <c r="J52" s="73">
        <v>0</v>
      </c>
      <c r="K52" s="73">
        <v>3</v>
      </c>
      <c r="L52" s="73">
        <v>1</v>
      </c>
      <c r="M52" s="74">
        <v>0</v>
      </c>
      <c r="N52" s="75">
        <v>0</v>
      </c>
    </row>
    <row r="53" spans="1:14" ht="19.5" x14ac:dyDescent="0.3">
      <c r="A53" s="69" t="s">
        <v>153</v>
      </c>
      <c r="B53" s="67">
        <v>25</v>
      </c>
      <c r="C53" s="67">
        <v>1157</v>
      </c>
      <c r="D53" s="67">
        <v>1423</v>
      </c>
      <c r="E53" s="67">
        <v>1514</v>
      </c>
      <c r="F53" s="67">
        <f t="shared" si="1"/>
        <v>2937</v>
      </c>
      <c r="G53" s="72">
        <v>1</v>
      </c>
      <c r="H53" s="73">
        <v>11</v>
      </c>
      <c r="I53" s="73">
        <v>11</v>
      </c>
      <c r="J53" s="73">
        <v>11</v>
      </c>
      <c r="K53" s="73">
        <v>2</v>
      </c>
      <c r="L53" s="73">
        <v>0</v>
      </c>
      <c r="M53" s="74">
        <v>0</v>
      </c>
      <c r="N53" s="75">
        <v>2</v>
      </c>
    </row>
    <row r="54" spans="1:14" ht="19.5" x14ac:dyDescent="0.3">
      <c r="A54" s="71" t="s">
        <v>154</v>
      </c>
      <c r="B54" s="67">
        <v>12</v>
      </c>
      <c r="C54" s="67">
        <v>547</v>
      </c>
      <c r="D54" s="67">
        <v>703</v>
      </c>
      <c r="E54" s="67">
        <v>689</v>
      </c>
      <c r="F54" s="67">
        <f t="shared" si="1"/>
        <v>1392</v>
      </c>
      <c r="G54" s="72">
        <v>7</v>
      </c>
      <c r="H54" s="73">
        <v>5</v>
      </c>
      <c r="I54" s="73">
        <v>2</v>
      </c>
      <c r="J54" s="73">
        <v>2</v>
      </c>
      <c r="K54" s="73">
        <v>1</v>
      </c>
      <c r="L54" s="73">
        <v>2</v>
      </c>
      <c r="M54" s="74">
        <v>1</v>
      </c>
      <c r="N54" s="75">
        <v>2</v>
      </c>
    </row>
    <row r="55" spans="1:14" ht="19.5" x14ac:dyDescent="0.3">
      <c r="A55" s="69" t="s">
        <v>155</v>
      </c>
      <c r="B55" s="67">
        <v>14</v>
      </c>
      <c r="C55" s="67">
        <v>488</v>
      </c>
      <c r="D55" s="67">
        <v>595</v>
      </c>
      <c r="E55" s="67">
        <v>624</v>
      </c>
      <c r="F55" s="67">
        <f t="shared" si="1"/>
        <v>1219</v>
      </c>
      <c r="G55" s="72">
        <v>6</v>
      </c>
      <c r="H55" s="73">
        <v>1</v>
      </c>
      <c r="I55" s="73">
        <v>0</v>
      </c>
      <c r="J55" s="73">
        <v>0</v>
      </c>
      <c r="K55" s="73">
        <v>0</v>
      </c>
      <c r="L55" s="73">
        <v>1</v>
      </c>
      <c r="M55" s="74">
        <v>0</v>
      </c>
      <c r="N55" s="75">
        <v>0</v>
      </c>
    </row>
    <row r="56" spans="1:14" ht="19.5" x14ac:dyDescent="0.3">
      <c r="A56" s="71" t="s">
        <v>156</v>
      </c>
      <c r="B56" s="67">
        <v>20</v>
      </c>
      <c r="C56" s="67">
        <v>878</v>
      </c>
      <c r="D56" s="67">
        <v>1095</v>
      </c>
      <c r="E56" s="67">
        <v>1080</v>
      </c>
      <c r="F56" s="67">
        <f t="shared" si="1"/>
        <v>2175</v>
      </c>
      <c r="G56" s="72">
        <v>11</v>
      </c>
      <c r="H56" s="73">
        <v>15</v>
      </c>
      <c r="I56" s="73">
        <v>1</v>
      </c>
      <c r="J56" s="73">
        <v>1</v>
      </c>
      <c r="K56" s="73">
        <v>2</v>
      </c>
      <c r="L56" s="73">
        <v>1</v>
      </c>
      <c r="M56" s="74">
        <v>2</v>
      </c>
      <c r="N56" s="75">
        <v>1</v>
      </c>
    </row>
    <row r="57" spans="1:14" ht="19.5" x14ac:dyDescent="0.3">
      <c r="A57" s="69" t="s">
        <v>157</v>
      </c>
      <c r="B57" s="67">
        <v>22</v>
      </c>
      <c r="C57" s="67">
        <v>928</v>
      </c>
      <c r="D57" s="67">
        <v>1176</v>
      </c>
      <c r="E57" s="67">
        <v>1190</v>
      </c>
      <c r="F57" s="67">
        <f t="shared" si="1"/>
        <v>2366</v>
      </c>
      <c r="G57" s="72">
        <v>0</v>
      </c>
      <c r="H57" s="73">
        <v>9</v>
      </c>
      <c r="I57" s="73">
        <v>2</v>
      </c>
      <c r="J57" s="73">
        <v>5</v>
      </c>
      <c r="K57" s="73">
        <v>1</v>
      </c>
      <c r="L57" s="73">
        <v>3</v>
      </c>
      <c r="M57" s="74">
        <v>2</v>
      </c>
      <c r="N57" s="75">
        <v>1</v>
      </c>
    </row>
    <row r="58" spans="1:14" ht="19.5" x14ac:dyDescent="0.3">
      <c r="A58" s="71" t="s">
        <v>158</v>
      </c>
      <c r="B58" s="67">
        <v>27</v>
      </c>
      <c r="C58" s="67">
        <v>1252</v>
      </c>
      <c r="D58" s="67">
        <v>1538</v>
      </c>
      <c r="E58" s="67">
        <v>1542</v>
      </c>
      <c r="F58" s="67">
        <f t="shared" si="1"/>
        <v>3080</v>
      </c>
      <c r="G58" s="72">
        <v>3</v>
      </c>
      <c r="H58" s="73">
        <v>7</v>
      </c>
      <c r="I58" s="73">
        <v>2</v>
      </c>
      <c r="J58" s="73">
        <v>2</v>
      </c>
      <c r="K58" s="73">
        <v>1</v>
      </c>
      <c r="L58" s="73">
        <v>0</v>
      </c>
      <c r="M58" s="74">
        <v>0</v>
      </c>
      <c r="N58" s="75">
        <v>1</v>
      </c>
    </row>
    <row r="59" spans="1:14" ht="19.5" x14ac:dyDescent="0.3">
      <c r="A59" s="69" t="s">
        <v>159</v>
      </c>
      <c r="B59" s="67">
        <v>35</v>
      </c>
      <c r="C59" s="67">
        <v>1195</v>
      </c>
      <c r="D59" s="67">
        <v>1565</v>
      </c>
      <c r="E59" s="67">
        <v>1531</v>
      </c>
      <c r="F59" s="67">
        <f t="shared" si="1"/>
        <v>3096</v>
      </c>
      <c r="G59" s="72">
        <v>7</v>
      </c>
      <c r="H59" s="73">
        <v>16</v>
      </c>
      <c r="I59" s="73">
        <v>10</v>
      </c>
      <c r="J59" s="73">
        <v>6</v>
      </c>
      <c r="K59" s="73">
        <v>1</v>
      </c>
      <c r="L59" s="73">
        <v>1</v>
      </c>
      <c r="M59" s="74">
        <v>3</v>
      </c>
      <c r="N59" s="75">
        <v>1</v>
      </c>
    </row>
    <row r="60" spans="1:14" ht="19.5" x14ac:dyDescent="0.3">
      <c r="A60" s="71" t="s">
        <v>160</v>
      </c>
      <c r="B60" s="67">
        <v>15</v>
      </c>
      <c r="C60" s="67">
        <v>1183</v>
      </c>
      <c r="D60" s="67">
        <v>1463</v>
      </c>
      <c r="E60" s="67">
        <v>1554</v>
      </c>
      <c r="F60" s="67">
        <f t="shared" si="1"/>
        <v>3017</v>
      </c>
      <c r="G60" s="72">
        <v>10</v>
      </c>
      <c r="H60" s="73">
        <v>8</v>
      </c>
      <c r="I60" s="73">
        <v>3</v>
      </c>
      <c r="J60" s="73">
        <v>8</v>
      </c>
      <c r="K60" s="73">
        <v>3</v>
      </c>
      <c r="L60" s="73">
        <v>3</v>
      </c>
      <c r="M60" s="74">
        <v>2</v>
      </c>
      <c r="N60" s="75">
        <v>1</v>
      </c>
    </row>
    <row r="61" spans="1:14" ht="19.5" x14ac:dyDescent="0.3">
      <c r="A61" s="69" t="s">
        <v>161</v>
      </c>
      <c r="B61" s="67">
        <v>16</v>
      </c>
      <c r="C61" s="67">
        <v>863</v>
      </c>
      <c r="D61" s="67">
        <v>1024</v>
      </c>
      <c r="E61" s="67">
        <v>1044</v>
      </c>
      <c r="F61" s="67">
        <f t="shared" si="1"/>
        <v>2068</v>
      </c>
      <c r="G61" s="72">
        <v>9</v>
      </c>
      <c r="H61" s="73">
        <v>4</v>
      </c>
      <c r="I61" s="73">
        <v>5</v>
      </c>
      <c r="J61" s="73">
        <v>0</v>
      </c>
      <c r="K61" s="73">
        <v>2</v>
      </c>
      <c r="L61" s="73">
        <v>1</v>
      </c>
      <c r="M61" s="74">
        <v>1</v>
      </c>
      <c r="N61" s="75">
        <v>1</v>
      </c>
    </row>
    <row r="62" spans="1:14" ht="19.5" x14ac:dyDescent="0.3">
      <c r="A62" s="71" t="s">
        <v>162</v>
      </c>
      <c r="B62" s="67">
        <v>16</v>
      </c>
      <c r="C62" s="67">
        <v>1046</v>
      </c>
      <c r="D62" s="67">
        <v>1226</v>
      </c>
      <c r="E62" s="67">
        <v>1273</v>
      </c>
      <c r="F62" s="67">
        <f t="shared" si="1"/>
        <v>2499</v>
      </c>
      <c r="G62" s="72">
        <v>4</v>
      </c>
      <c r="H62" s="73">
        <v>13</v>
      </c>
      <c r="I62" s="73">
        <v>2</v>
      </c>
      <c r="J62" s="73">
        <v>7</v>
      </c>
      <c r="K62" s="73">
        <v>1</v>
      </c>
      <c r="L62" s="73">
        <v>1</v>
      </c>
      <c r="M62" s="74">
        <v>2</v>
      </c>
      <c r="N62" s="75">
        <v>0</v>
      </c>
    </row>
    <row r="63" spans="1:14" ht="19.5" x14ac:dyDescent="0.3">
      <c r="A63" s="69" t="s">
        <v>163</v>
      </c>
      <c r="B63" s="67">
        <v>15</v>
      </c>
      <c r="C63" s="67">
        <v>996</v>
      </c>
      <c r="D63" s="67">
        <v>1068</v>
      </c>
      <c r="E63" s="67">
        <v>1185</v>
      </c>
      <c r="F63" s="67">
        <f t="shared" si="1"/>
        <v>2253</v>
      </c>
      <c r="G63" s="72">
        <v>6</v>
      </c>
      <c r="H63" s="73">
        <v>7</v>
      </c>
      <c r="I63" s="73">
        <v>6</v>
      </c>
      <c r="J63" s="73">
        <v>1</v>
      </c>
      <c r="K63" s="73">
        <v>2</v>
      </c>
      <c r="L63" s="73">
        <v>2</v>
      </c>
      <c r="M63" s="74">
        <v>1</v>
      </c>
      <c r="N63" s="75">
        <v>0</v>
      </c>
    </row>
    <row r="64" spans="1:14" ht="19.5" x14ac:dyDescent="0.3">
      <c r="A64" s="71" t="s">
        <v>164</v>
      </c>
      <c r="B64" s="67">
        <v>21</v>
      </c>
      <c r="C64" s="67">
        <v>1427</v>
      </c>
      <c r="D64" s="67">
        <v>1528</v>
      </c>
      <c r="E64" s="67">
        <v>1681</v>
      </c>
      <c r="F64" s="67">
        <f t="shared" si="1"/>
        <v>3209</v>
      </c>
      <c r="G64" s="72">
        <v>14</v>
      </c>
      <c r="H64" s="73">
        <v>12</v>
      </c>
      <c r="I64" s="73">
        <v>8</v>
      </c>
      <c r="J64" s="73">
        <v>9</v>
      </c>
      <c r="K64" s="73">
        <v>3</v>
      </c>
      <c r="L64" s="73">
        <v>2</v>
      </c>
      <c r="M64" s="74">
        <v>4</v>
      </c>
      <c r="N64" s="75">
        <v>1</v>
      </c>
    </row>
    <row r="65" spans="1:14" ht="19.5" x14ac:dyDescent="0.3">
      <c r="A65" s="69" t="s">
        <v>165</v>
      </c>
      <c r="B65" s="67">
        <v>25</v>
      </c>
      <c r="C65" s="67">
        <v>2514</v>
      </c>
      <c r="D65" s="67">
        <v>2746</v>
      </c>
      <c r="E65" s="67">
        <v>3083</v>
      </c>
      <c r="F65" s="67">
        <f t="shared" si="1"/>
        <v>5829</v>
      </c>
      <c r="G65" s="72">
        <v>30</v>
      </c>
      <c r="H65" s="73">
        <v>21</v>
      </c>
      <c r="I65" s="73">
        <v>12</v>
      </c>
      <c r="J65" s="73">
        <v>9</v>
      </c>
      <c r="K65" s="73">
        <v>4</v>
      </c>
      <c r="L65" s="73">
        <v>3</v>
      </c>
      <c r="M65" s="74">
        <v>1</v>
      </c>
      <c r="N65" s="75">
        <v>0</v>
      </c>
    </row>
    <row r="66" spans="1:14" ht="19.5" x14ac:dyDescent="0.3">
      <c r="A66" s="71" t="s">
        <v>166</v>
      </c>
      <c r="B66" s="67">
        <v>31</v>
      </c>
      <c r="C66" s="67">
        <v>1798</v>
      </c>
      <c r="D66" s="67">
        <v>2073</v>
      </c>
      <c r="E66" s="67">
        <v>2122</v>
      </c>
      <c r="F66" s="67">
        <f t="shared" si="1"/>
        <v>4195</v>
      </c>
      <c r="G66" s="72">
        <v>21</v>
      </c>
      <c r="H66" s="73">
        <v>11</v>
      </c>
      <c r="I66" s="73">
        <v>3</v>
      </c>
      <c r="J66" s="73">
        <v>7</v>
      </c>
      <c r="K66" s="73">
        <v>1</v>
      </c>
      <c r="L66" s="73">
        <v>2</v>
      </c>
      <c r="M66" s="74">
        <v>1</v>
      </c>
      <c r="N66" s="75">
        <v>0</v>
      </c>
    </row>
    <row r="67" spans="1:14" ht="19.5" x14ac:dyDescent="0.3">
      <c r="A67" s="69" t="s">
        <v>167</v>
      </c>
      <c r="B67" s="67">
        <v>26</v>
      </c>
      <c r="C67" s="67">
        <v>1661</v>
      </c>
      <c r="D67" s="67">
        <v>1997</v>
      </c>
      <c r="E67" s="67">
        <v>2064</v>
      </c>
      <c r="F67" s="67">
        <f t="shared" si="1"/>
        <v>4061</v>
      </c>
      <c r="G67" s="72">
        <v>6</v>
      </c>
      <c r="H67" s="73">
        <v>17</v>
      </c>
      <c r="I67" s="73">
        <v>5</v>
      </c>
      <c r="J67" s="73">
        <v>11</v>
      </c>
      <c r="K67" s="73">
        <v>1</v>
      </c>
      <c r="L67" s="73">
        <v>2</v>
      </c>
      <c r="M67" s="74">
        <v>5</v>
      </c>
      <c r="N67" s="75">
        <v>0</v>
      </c>
    </row>
    <row r="68" spans="1:14" ht="19.5" x14ac:dyDescent="0.3">
      <c r="A68" s="71" t="s">
        <v>168</v>
      </c>
      <c r="B68" s="67">
        <v>25</v>
      </c>
      <c r="C68" s="67">
        <v>1922</v>
      </c>
      <c r="D68" s="67">
        <v>2259</v>
      </c>
      <c r="E68" s="67">
        <v>2530</v>
      </c>
      <c r="F68" s="67">
        <f t="shared" si="1"/>
        <v>4789</v>
      </c>
      <c r="G68" s="72">
        <v>17</v>
      </c>
      <c r="H68" s="73">
        <v>20</v>
      </c>
      <c r="I68" s="73">
        <v>7</v>
      </c>
      <c r="J68" s="73">
        <v>7</v>
      </c>
      <c r="K68" s="73">
        <v>4</v>
      </c>
      <c r="L68" s="73">
        <v>2</v>
      </c>
      <c r="M68" s="74">
        <v>6</v>
      </c>
      <c r="N68" s="75">
        <v>1</v>
      </c>
    </row>
    <row r="69" spans="1:14" ht="19.5" x14ac:dyDescent="0.3">
      <c r="A69" s="69" t="s">
        <v>169</v>
      </c>
      <c r="B69" s="67">
        <v>15</v>
      </c>
      <c r="C69" s="67">
        <v>1119</v>
      </c>
      <c r="D69" s="67">
        <v>1521</v>
      </c>
      <c r="E69" s="67">
        <v>1447</v>
      </c>
      <c r="F69" s="67">
        <f t="shared" si="1"/>
        <v>2968</v>
      </c>
      <c r="G69" s="72">
        <v>10</v>
      </c>
      <c r="H69" s="73">
        <v>22</v>
      </c>
      <c r="I69" s="73">
        <v>3</v>
      </c>
      <c r="J69" s="73">
        <v>4</v>
      </c>
      <c r="K69" s="73">
        <v>5</v>
      </c>
      <c r="L69" s="73">
        <v>1</v>
      </c>
      <c r="M69" s="74">
        <v>2</v>
      </c>
      <c r="N69" s="75">
        <v>0</v>
      </c>
    </row>
    <row r="70" spans="1:14" ht="19.5" x14ac:dyDescent="0.3">
      <c r="A70" s="71" t="s">
        <v>170</v>
      </c>
      <c r="B70" s="67">
        <v>15</v>
      </c>
      <c r="C70" s="67">
        <v>1162</v>
      </c>
      <c r="D70" s="67">
        <v>1430</v>
      </c>
      <c r="E70" s="67">
        <v>1558</v>
      </c>
      <c r="F70" s="67">
        <f t="shared" si="1"/>
        <v>2988</v>
      </c>
      <c r="G70" s="72">
        <v>8</v>
      </c>
      <c r="H70" s="73">
        <v>6</v>
      </c>
      <c r="I70" s="73">
        <v>2</v>
      </c>
      <c r="J70" s="73">
        <v>2</v>
      </c>
      <c r="K70" s="73">
        <v>1</v>
      </c>
      <c r="L70" s="73">
        <v>1</v>
      </c>
      <c r="M70" s="74">
        <v>2</v>
      </c>
      <c r="N70" s="75">
        <v>0</v>
      </c>
    </row>
    <row r="71" spans="1:14" ht="19.5" x14ac:dyDescent="0.3">
      <c r="A71" s="69" t="s">
        <v>171</v>
      </c>
      <c r="B71" s="67">
        <v>23</v>
      </c>
      <c r="C71" s="67">
        <v>1664</v>
      </c>
      <c r="D71" s="67">
        <v>2140</v>
      </c>
      <c r="E71" s="67">
        <v>2280</v>
      </c>
      <c r="F71" s="67">
        <f t="shared" si="1"/>
        <v>4420</v>
      </c>
      <c r="G71" s="72">
        <v>9</v>
      </c>
      <c r="H71" s="73">
        <v>24</v>
      </c>
      <c r="I71" s="73">
        <v>11</v>
      </c>
      <c r="J71" s="73">
        <v>9</v>
      </c>
      <c r="K71" s="73">
        <v>3</v>
      </c>
      <c r="L71" s="73">
        <v>3</v>
      </c>
      <c r="M71" s="74">
        <v>4</v>
      </c>
      <c r="N71" s="75">
        <v>0</v>
      </c>
    </row>
    <row r="72" spans="1:14" ht="19.5" x14ac:dyDescent="0.3">
      <c r="A72" s="71" t="s">
        <v>172</v>
      </c>
      <c r="B72" s="67">
        <v>12</v>
      </c>
      <c r="C72" s="67">
        <v>846</v>
      </c>
      <c r="D72" s="67">
        <v>1197</v>
      </c>
      <c r="E72" s="67">
        <v>1124</v>
      </c>
      <c r="F72" s="67">
        <f t="shared" si="1"/>
        <v>2321</v>
      </c>
      <c r="G72" s="72">
        <v>2</v>
      </c>
      <c r="H72" s="73">
        <v>7</v>
      </c>
      <c r="I72" s="73">
        <v>4</v>
      </c>
      <c r="J72" s="73">
        <v>4</v>
      </c>
      <c r="K72" s="73">
        <v>0</v>
      </c>
      <c r="L72" s="73">
        <v>2</v>
      </c>
      <c r="M72" s="74">
        <v>2</v>
      </c>
      <c r="N72" s="75">
        <v>1</v>
      </c>
    </row>
    <row r="73" spans="1:14" ht="19.5" x14ac:dyDescent="0.3">
      <c r="A73" s="69" t="s">
        <v>173</v>
      </c>
      <c r="B73" s="67">
        <v>19</v>
      </c>
      <c r="C73" s="67">
        <v>973</v>
      </c>
      <c r="D73" s="67">
        <v>1144</v>
      </c>
      <c r="E73" s="67">
        <v>1139</v>
      </c>
      <c r="F73" s="67">
        <f t="shared" si="1"/>
        <v>2283</v>
      </c>
      <c r="G73" s="72">
        <v>1</v>
      </c>
      <c r="H73" s="73">
        <v>8</v>
      </c>
      <c r="I73" s="73">
        <v>0</v>
      </c>
      <c r="J73" s="73">
        <v>1</v>
      </c>
      <c r="K73" s="73">
        <v>0</v>
      </c>
      <c r="L73" s="73">
        <v>2</v>
      </c>
      <c r="M73" s="74">
        <v>0</v>
      </c>
      <c r="N73" s="75">
        <v>1</v>
      </c>
    </row>
    <row r="74" spans="1:14" ht="19.5" x14ac:dyDescent="0.3">
      <c r="A74" s="71" t="s">
        <v>9</v>
      </c>
      <c r="B74" s="67">
        <f>SUM(B5:B73)</f>
        <v>1240</v>
      </c>
      <c r="C74" s="67">
        <f t="shared" ref="C74:N74" si="2">SUM(C5:C73)</f>
        <v>72227</v>
      </c>
      <c r="D74" s="67">
        <f t="shared" si="2"/>
        <v>83431</v>
      </c>
      <c r="E74" s="67">
        <f t="shared" si="2"/>
        <v>89464</v>
      </c>
      <c r="F74" s="67">
        <f t="shared" si="2"/>
        <v>172895</v>
      </c>
      <c r="G74" s="67">
        <f t="shared" si="2"/>
        <v>692</v>
      </c>
      <c r="H74" s="67">
        <f t="shared" si="2"/>
        <v>788</v>
      </c>
      <c r="I74" s="67">
        <f t="shared" si="2"/>
        <v>294</v>
      </c>
      <c r="J74" s="67">
        <f t="shared" si="2"/>
        <v>294</v>
      </c>
      <c r="K74" s="67">
        <f t="shared" si="2"/>
        <v>105</v>
      </c>
      <c r="L74" s="67">
        <f t="shared" si="2"/>
        <v>109</v>
      </c>
      <c r="M74" s="68">
        <f t="shared" si="2"/>
        <v>122</v>
      </c>
      <c r="N74" s="70">
        <f t="shared" si="2"/>
        <v>32</v>
      </c>
    </row>
    <row r="75" spans="1:14" s="3" customFormat="1" ht="26.25" customHeight="1" x14ac:dyDescent="0.3">
      <c r="A75" s="352" t="s">
        <v>10</v>
      </c>
      <c r="B75" s="353"/>
      <c r="C75" s="159">
        <f>C74</f>
        <v>72227</v>
      </c>
      <c r="D75" s="159" t="s">
        <v>0</v>
      </c>
      <c r="E75" s="159" t="s">
        <v>11</v>
      </c>
      <c r="F75" s="159"/>
      <c r="G75" s="159">
        <f>F74</f>
        <v>172895</v>
      </c>
      <c r="H75" s="159" t="s">
        <v>12</v>
      </c>
      <c r="I75" s="159"/>
      <c r="J75" s="159"/>
      <c r="K75" s="159" t="s">
        <v>21</v>
      </c>
      <c r="L75" s="159"/>
      <c r="M75" s="160"/>
      <c r="N75" s="161"/>
    </row>
    <row r="76" spans="1:14" s="3" customFormat="1" ht="26.25" customHeight="1" x14ac:dyDescent="0.3">
      <c r="A76" s="261" t="s">
        <v>216</v>
      </c>
      <c r="B76" s="262"/>
      <c r="C76" s="83" t="str">
        <f ca="1">INDIRECT(H76,TRUE)</f>
        <v>正大</v>
      </c>
      <c r="D76" s="208" t="s">
        <v>218</v>
      </c>
      <c r="E76" s="209">
        <f>MAX(C5:C73)</f>
        <v>2514</v>
      </c>
      <c r="F76" s="210">
        <f>MAX(F5:F73)</f>
        <v>5829</v>
      </c>
      <c r="G76" s="129"/>
      <c r="H76" s="213" t="str">
        <f>ADDRESS(MATCH(MAX(F5:F73),F5:F73,0)+4,1)</f>
        <v>$A$65</v>
      </c>
      <c r="I76" s="129"/>
      <c r="J76" s="129"/>
      <c r="K76" s="129"/>
      <c r="L76" s="129"/>
      <c r="M76" s="206"/>
      <c r="N76" s="207"/>
    </row>
    <row r="77" spans="1:14" s="3" customFormat="1" ht="26.25" customHeight="1" x14ac:dyDescent="0.3">
      <c r="A77" s="261" t="s">
        <v>217</v>
      </c>
      <c r="B77" s="262"/>
      <c r="C77" s="214" t="str">
        <f ca="1">INDIRECT(H77,TRUE)</f>
        <v>城西</v>
      </c>
      <c r="D77" s="215" t="s">
        <v>218</v>
      </c>
      <c r="E77" s="211">
        <f>MIN(C5:C73)</f>
        <v>272</v>
      </c>
      <c r="F77" s="212">
        <f>MIN(F5:F73)</f>
        <v>658</v>
      </c>
      <c r="G77" s="129"/>
      <c r="H77" s="213" t="str">
        <f>ADDRESS(MATCH(MIN(F5:F73),F5:F73,0)+4,1)</f>
        <v>$A$12</v>
      </c>
      <c r="I77" s="129"/>
      <c r="J77" s="129"/>
      <c r="K77" s="129"/>
      <c r="L77" s="129"/>
      <c r="M77" s="206"/>
      <c r="N77" s="207"/>
    </row>
    <row r="78" spans="1:14" s="4" customFormat="1" ht="19.5" x14ac:dyDescent="0.3">
      <c r="A78" s="348" t="s">
        <v>13</v>
      </c>
      <c r="B78" s="349"/>
      <c r="C78" s="344">
        <f>SUM(G78:G79)</f>
        <v>641</v>
      </c>
      <c r="D78" s="346" t="s">
        <v>12</v>
      </c>
      <c r="E78" s="190" t="s">
        <v>14</v>
      </c>
      <c r="F78" s="190"/>
      <c r="G78" s="190">
        <v>341</v>
      </c>
      <c r="H78" s="190" t="s">
        <v>12</v>
      </c>
      <c r="I78" s="190"/>
      <c r="J78" s="190"/>
      <c r="K78" s="163"/>
      <c r="L78" s="163"/>
      <c r="M78" s="164"/>
      <c r="N78" s="165"/>
    </row>
    <row r="79" spans="1:14" s="5" customFormat="1" ht="22.5" customHeight="1" x14ac:dyDescent="0.3">
      <c r="A79" s="350"/>
      <c r="B79" s="351"/>
      <c r="C79" s="345"/>
      <c r="D79" s="347"/>
      <c r="E79" s="191" t="s">
        <v>15</v>
      </c>
      <c r="F79" s="191"/>
      <c r="G79" s="191">
        <v>300</v>
      </c>
      <c r="H79" s="191" t="s">
        <v>12</v>
      </c>
      <c r="I79" s="191"/>
      <c r="J79" s="191"/>
      <c r="K79" s="192"/>
      <c r="L79" s="192"/>
      <c r="M79" s="193"/>
      <c r="N79" s="194"/>
    </row>
    <row r="80" spans="1:14" s="6" customFormat="1" ht="50.25" customHeight="1" x14ac:dyDescent="0.3">
      <c r="A80" s="261" t="s">
        <v>22</v>
      </c>
      <c r="B80" s="262"/>
      <c r="C80" s="82">
        <f>K74</f>
        <v>105</v>
      </c>
      <c r="D80" s="82" t="s">
        <v>12</v>
      </c>
      <c r="E80" s="267" t="s">
        <v>261</v>
      </c>
      <c r="F80" s="267"/>
      <c r="G80" s="267"/>
      <c r="H80" s="267"/>
      <c r="I80" s="267"/>
      <c r="J80" s="267"/>
      <c r="K80" s="267"/>
      <c r="L80" s="267"/>
      <c r="M80" s="267"/>
      <c r="N80" s="268"/>
    </row>
    <row r="81" spans="1:14" s="7" customFormat="1" ht="24.75" customHeight="1" x14ac:dyDescent="0.3">
      <c r="A81" s="352" t="s">
        <v>19</v>
      </c>
      <c r="B81" s="353"/>
      <c r="C81" s="159">
        <f>L74</f>
        <v>109</v>
      </c>
      <c r="D81" s="159" t="s">
        <v>12</v>
      </c>
      <c r="E81" s="159"/>
      <c r="F81" s="159"/>
      <c r="G81" s="195"/>
      <c r="H81" s="159"/>
      <c r="I81" s="159"/>
      <c r="J81" s="159"/>
      <c r="K81" s="196"/>
      <c r="L81" s="196"/>
      <c r="M81" s="197"/>
      <c r="N81" s="198"/>
    </row>
    <row r="82" spans="1:14" s="8" customFormat="1" ht="27" customHeight="1" x14ac:dyDescent="0.3">
      <c r="A82" s="352" t="s">
        <v>16</v>
      </c>
      <c r="B82" s="353"/>
      <c r="C82" s="159">
        <f>M74</f>
        <v>122</v>
      </c>
      <c r="D82" s="159" t="s">
        <v>58</v>
      </c>
      <c r="E82" s="159" t="s">
        <v>262</v>
      </c>
      <c r="F82" s="159"/>
      <c r="G82" s="159"/>
      <c r="H82" s="159"/>
      <c r="I82" s="159"/>
      <c r="J82" s="159"/>
      <c r="K82" s="196"/>
      <c r="L82" s="196"/>
      <c r="M82" s="197"/>
      <c r="N82" s="198"/>
    </row>
    <row r="83" spans="1:14" s="9" customFormat="1" ht="27.75" customHeight="1" x14ac:dyDescent="0.3">
      <c r="A83" s="352" t="s">
        <v>17</v>
      </c>
      <c r="B83" s="353"/>
      <c r="C83" s="159">
        <f>N74</f>
        <v>32</v>
      </c>
      <c r="D83" s="159" t="s">
        <v>58</v>
      </c>
      <c r="E83" s="159" t="s">
        <v>263</v>
      </c>
      <c r="F83" s="159"/>
      <c r="G83" s="159"/>
      <c r="H83" s="159"/>
      <c r="I83" s="159"/>
      <c r="J83" s="159"/>
      <c r="K83" s="196"/>
      <c r="L83" s="196"/>
      <c r="M83" s="197"/>
      <c r="N83" s="198"/>
    </row>
    <row r="84" spans="1:14" s="7" customFormat="1" ht="26.25" customHeight="1" x14ac:dyDescent="0.3">
      <c r="A84" s="199" t="s">
        <v>18</v>
      </c>
      <c r="B84" s="159"/>
      <c r="C84" s="159">
        <f>G74</f>
        <v>692</v>
      </c>
      <c r="D84" s="200" t="s">
        <v>12</v>
      </c>
      <c r="E84" s="159" t="s">
        <v>20</v>
      </c>
      <c r="F84" s="159"/>
      <c r="G84" s="159">
        <f>H74</f>
        <v>788</v>
      </c>
      <c r="H84" s="200" t="s">
        <v>12</v>
      </c>
      <c r="I84" s="159"/>
      <c r="J84" s="159"/>
      <c r="K84" s="196"/>
      <c r="L84" s="196"/>
      <c r="M84" s="197"/>
      <c r="N84" s="198"/>
    </row>
    <row r="85" spans="1:14" s="10" customFormat="1" ht="27.75" customHeight="1" thickBot="1" x14ac:dyDescent="0.35">
      <c r="A85" s="342" t="str">
        <f>IF(C85&gt;0," 本月戶數增加","本月戶數減少")</f>
        <v>本月戶數減少</v>
      </c>
      <c r="B85" s="343"/>
      <c r="C85" s="355">
        <f>C74-'10511'!C74</f>
        <v>-10</v>
      </c>
      <c r="D85" s="201" t="str">
        <f>IF(E85&gt;0,"男增加","男減少")</f>
        <v>男減少</v>
      </c>
      <c r="E85" s="202">
        <f>D74-'10511'!D74</f>
        <v>-82</v>
      </c>
      <c r="F85" s="203" t="str">
        <f>IF(G85&gt;0,"女增加","女減少")</f>
        <v>女減少</v>
      </c>
      <c r="G85" s="202">
        <f>E74-'10511'!E74</f>
        <v>-18</v>
      </c>
      <c r="H85" s="186"/>
      <c r="I85" s="343" t="str">
        <f>IF(K85&gt;0,"總人口數增加","總人口數減少")</f>
        <v>總人口數減少</v>
      </c>
      <c r="J85" s="343"/>
      <c r="K85" s="202">
        <f>F74-'10511'!F74</f>
        <v>-100</v>
      </c>
      <c r="L85" s="186"/>
      <c r="M85" s="204"/>
      <c r="N85" s="188"/>
    </row>
    <row r="86" spans="1:14" x14ac:dyDescent="0.25">
      <c r="C86" s="2"/>
      <c r="K86" s="11"/>
      <c r="M86" s="13"/>
    </row>
  </sheetData>
  <mergeCells count="27">
    <mergeCell ref="M3:M4"/>
    <mergeCell ref="E80:N80"/>
    <mergeCell ref="N3:N4"/>
    <mergeCell ref="K2:N2"/>
    <mergeCell ref="A1:N1"/>
    <mergeCell ref="D3:F3"/>
    <mergeCell ref="J3:J4"/>
    <mergeCell ref="G3:G4"/>
    <mergeCell ref="K3:K4"/>
    <mergeCell ref="L3:L4"/>
    <mergeCell ref="A77:B77"/>
    <mergeCell ref="A85:B85"/>
    <mergeCell ref="I85:J85"/>
    <mergeCell ref="I3:I4"/>
    <mergeCell ref="C78:C79"/>
    <mergeCell ref="D78:D79"/>
    <mergeCell ref="B3:B4"/>
    <mergeCell ref="C3:C4"/>
    <mergeCell ref="A3:A4"/>
    <mergeCell ref="A78:B79"/>
    <mergeCell ref="A83:B83"/>
    <mergeCell ref="A81:B81"/>
    <mergeCell ref="A82:B82"/>
    <mergeCell ref="A80:B80"/>
    <mergeCell ref="H3:H4"/>
    <mergeCell ref="A75:B75"/>
    <mergeCell ref="A76:B76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125" zoomScaleNormal="125" workbookViewId="0">
      <pane xSplit="1" ySplit="4" topLeftCell="B80" activePane="bottomRight" state="frozen"/>
      <selection pane="topRight" activeCell="B1" sqref="B1"/>
      <selection pane="bottomLeft" activeCell="A5" sqref="A5"/>
      <selection pane="bottomRight" activeCell="C78" sqref="C78:C79"/>
    </sheetView>
  </sheetViews>
  <sheetFormatPr defaultRowHeight="16.5" x14ac:dyDescent="0.25"/>
  <cols>
    <col min="1" max="1" width="9.625" style="1" customWidth="1"/>
    <col min="2" max="2" width="13.5" customWidth="1"/>
    <col min="3" max="3" width="11.375" customWidth="1"/>
    <col min="4" max="6" width="9.625" customWidth="1"/>
    <col min="7" max="10" width="8.625" customWidth="1"/>
    <col min="11" max="14" width="7.625" customWidth="1"/>
  </cols>
  <sheetData>
    <row r="1" spans="1:14" ht="44.25" customHeight="1" x14ac:dyDescent="0.25">
      <c r="A1" s="289" t="s">
        <v>77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30"/>
      <c r="N1" s="30"/>
    </row>
    <row r="2" spans="1:14" ht="28.5" customHeight="1" thickBot="1" x14ac:dyDescent="0.3">
      <c r="A2" s="31"/>
      <c r="B2" s="32"/>
      <c r="C2" s="30"/>
      <c r="D2" s="32"/>
      <c r="E2" s="32"/>
      <c r="F2" s="32"/>
      <c r="G2" s="32"/>
      <c r="H2" s="32"/>
      <c r="I2" s="32"/>
      <c r="J2" s="33"/>
      <c r="K2" s="254" t="s">
        <v>222</v>
      </c>
      <c r="L2" s="254"/>
      <c r="M2" s="254"/>
      <c r="N2" s="254"/>
    </row>
    <row r="3" spans="1:14" ht="19.5" x14ac:dyDescent="0.3">
      <c r="A3" s="291" t="s">
        <v>30</v>
      </c>
      <c r="B3" s="290" t="s">
        <v>31</v>
      </c>
      <c r="C3" s="290" t="s">
        <v>32</v>
      </c>
      <c r="D3" s="292" t="s">
        <v>33</v>
      </c>
      <c r="E3" s="293"/>
      <c r="F3" s="293"/>
      <c r="G3" s="290" t="s">
        <v>34</v>
      </c>
      <c r="H3" s="290" t="s">
        <v>35</v>
      </c>
      <c r="I3" s="290" t="s">
        <v>36</v>
      </c>
      <c r="J3" s="290" t="s">
        <v>37</v>
      </c>
      <c r="K3" s="290" t="s">
        <v>38</v>
      </c>
      <c r="L3" s="290" t="s">
        <v>39</v>
      </c>
      <c r="M3" s="294" t="s">
        <v>79</v>
      </c>
      <c r="N3" s="295" t="s">
        <v>80</v>
      </c>
    </row>
    <row r="4" spans="1:14" s="1" customFormat="1" ht="19.5" x14ac:dyDescent="0.3">
      <c r="A4" s="275"/>
      <c r="B4" s="258"/>
      <c r="C4" s="258"/>
      <c r="D4" s="21" t="s">
        <v>40</v>
      </c>
      <c r="E4" s="21" t="s">
        <v>41</v>
      </c>
      <c r="F4" s="21" t="s">
        <v>42</v>
      </c>
      <c r="G4" s="258"/>
      <c r="H4" s="258"/>
      <c r="I4" s="258"/>
      <c r="J4" s="258"/>
      <c r="K4" s="258"/>
      <c r="L4" s="258"/>
      <c r="M4" s="252"/>
      <c r="N4" s="253"/>
    </row>
    <row r="5" spans="1:14" ht="19.5" x14ac:dyDescent="0.3">
      <c r="A5" s="28" t="s">
        <v>105</v>
      </c>
      <c r="B5" s="22">
        <v>6</v>
      </c>
      <c r="C5" s="22">
        <v>373</v>
      </c>
      <c r="D5" s="22">
        <v>370</v>
      </c>
      <c r="E5" s="22">
        <v>424</v>
      </c>
      <c r="F5" s="22">
        <f t="shared" ref="F5:F36" si="0">SUM(D5:E5)</f>
        <v>794</v>
      </c>
      <c r="G5" s="52">
        <v>2</v>
      </c>
      <c r="H5" s="53">
        <v>6</v>
      </c>
      <c r="I5" s="53">
        <v>0</v>
      </c>
      <c r="J5" s="53">
        <v>0</v>
      </c>
      <c r="K5" s="53">
        <v>1</v>
      </c>
      <c r="L5" s="53">
        <v>0</v>
      </c>
      <c r="M5" s="54">
        <v>0</v>
      </c>
      <c r="N5" s="55">
        <v>0</v>
      </c>
    </row>
    <row r="6" spans="1:14" ht="19.5" x14ac:dyDescent="0.3">
      <c r="A6" s="26" t="s">
        <v>106</v>
      </c>
      <c r="B6" s="22">
        <v>14</v>
      </c>
      <c r="C6" s="22">
        <v>814</v>
      </c>
      <c r="D6" s="22">
        <v>777</v>
      </c>
      <c r="E6" s="22">
        <v>878</v>
      </c>
      <c r="F6" s="22">
        <f t="shared" si="0"/>
        <v>1655</v>
      </c>
      <c r="G6" s="52">
        <v>7</v>
      </c>
      <c r="H6" s="53">
        <v>2</v>
      </c>
      <c r="I6" s="53">
        <v>0</v>
      </c>
      <c r="J6" s="53">
        <v>1</v>
      </c>
      <c r="K6" s="53">
        <v>0</v>
      </c>
      <c r="L6" s="53">
        <v>1</v>
      </c>
      <c r="M6" s="54">
        <v>1</v>
      </c>
      <c r="N6" s="55">
        <v>0</v>
      </c>
    </row>
    <row r="7" spans="1:14" ht="19.5" x14ac:dyDescent="0.3">
      <c r="A7" s="28" t="s">
        <v>107</v>
      </c>
      <c r="B7" s="22">
        <v>13</v>
      </c>
      <c r="C7" s="22">
        <v>604</v>
      </c>
      <c r="D7" s="22">
        <v>705</v>
      </c>
      <c r="E7" s="22">
        <v>706</v>
      </c>
      <c r="F7" s="22">
        <f t="shared" si="0"/>
        <v>1411</v>
      </c>
      <c r="G7" s="52">
        <v>2</v>
      </c>
      <c r="H7" s="53">
        <v>1</v>
      </c>
      <c r="I7" s="53">
        <v>0</v>
      </c>
      <c r="J7" s="53">
        <v>4</v>
      </c>
      <c r="K7" s="53">
        <v>1</v>
      </c>
      <c r="L7" s="53">
        <v>0</v>
      </c>
      <c r="M7" s="54">
        <v>0</v>
      </c>
      <c r="N7" s="55">
        <v>0</v>
      </c>
    </row>
    <row r="8" spans="1:14" ht="19.5" x14ac:dyDescent="0.3">
      <c r="A8" s="26" t="s">
        <v>108</v>
      </c>
      <c r="B8" s="22">
        <v>10</v>
      </c>
      <c r="C8" s="22">
        <v>792</v>
      </c>
      <c r="D8" s="22">
        <v>876</v>
      </c>
      <c r="E8" s="22">
        <v>1022</v>
      </c>
      <c r="F8" s="22">
        <f t="shared" si="0"/>
        <v>1898</v>
      </c>
      <c r="G8" s="52">
        <v>5</v>
      </c>
      <c r="H8" s="53">
        <v>1</v>
      </c>
      <c r="I8" s="53">
        <v>0</v>
      </c>
      <c r="J8" s="53">
        <v>1</v>
      </c>
      <c r="K8" s="53">
        <v>1</v>
      </c>
      <c r="L8" s="53">
        <v>1</v>
      </c>
      <c r="M8" s="54">
        <v>0</v>
      </c>
      <c r="N8" s="55">
        <v>0</v>
      </c>
    </row>
    <row r="9" spans="1:14" ht="19.5" x14ac:dyDescent="0.3">
      <c r="A9" s="28" t="s">
        <v>109</v>
      </c>
      <c r="B9" s="22">
        <v>7</v>
      </c>
      <c r="C9" s="22">
        <v>726</v>
      </c>
      <c r="D9" s="22">
        <v>779</v>
      </c>
      <c r="E9" s="22">
        <v>877</v>
      </c>
      <c r="F9" s="22">
        <f t="shared" si="0"/>
        <v>1656</v>
      </c>
      <c r="G9" s="52">
        <v>9</v>
      </c>
      <c r="H9" s="53">
        <v>5</v>
      </c>
      <c r="I9" s="53">
        <v>2</v>
      </c>
      <c r="J9" s="53">
        <v>4</v>
      </c>
      <c r="K9" s="53">
        <v>0</v>
      </c>
      <c r="L9" s="53">
        <v>1</v>
      </c>
      <c r="M9" s="54">
        <v>0</v>
      </c>
      <c r="N9" s="55">
        <v>0</v>
      </c>
    </row>
    <row r="10" spans="1:14" ht="19.5" x14ac:dyDescent="0.3">
      <c r="A10" s="26" t="s">
        <v>110</v>
      </c>
      <c r="B10" s="22">
        <v>11</v>
      </c>
      <c r="C10" s="22">
        <v>725</v>
      </c>
      <c r="D10" s="22">
        <v>822</v>
      </c>
      <c r="E10" s="22">
        <v>840</v>
      </c>
      <c r="F10" s="22">
        <f t="shared" si="0"/>
        <v>1662</v>
      </c>
      <c r="G10" s="52">
        <v>2</v>
      </c>
      <c r="H10" s="53">
        <v>3</v>
      </c>
      <c r="I10" s="53">
        <v>0</v>
      </c>
      <c r="J10" s="53">
        <v>0</v>
      </c>
      <c r="K10" s="53">
        <v>0</v>
      </c>
      <c r="L10" s="53">
        <v>2</v>
      </c>
      <c r="M10" s="54">
        <v>1</v>
      </c>
      <c r="N10" s="55">
        <v>0</v>
      </c>
    </row>
    <row r="11" spans="1:14" ht="19.5" x14ac:dyDescent="0.3">
      <c r="A11" s="28" t="s">
        <v>111</v>
      </c>
      <c r="B11" s="22">
        <v>13</v>
      </c>
      <c r="C11" s="22">
        <v>723</v>
      </c>
      <c r="D11" s="22">
        <v>783</v>
      </c>
      <c r="E11" s="22">
        <v>905</v>
      </c>
      <c r="F11" s="22">
        <f t="shared" si="0"/>
        <v>1688</v>
      </c>
      <c r="G11" s="52">
        <v>3</v>
      </c>
      <c r="H11" s="53">
        <v>7</v>
      </c>
      <c r="I11" s="53">
        <v>0</v>
      </c>
      <c r="J11" s="53">
        <v>1</v>
      </c>
      <c r="K11" s="53">
        <v>0</v>
      </c>
      <c r="L11" s="53">
        <v>2</v>
      </c>
      <c r="M11" s="54">
        <v>1</v>
      </c>
      <c r="N11" s="55">
        <v>1</v>
      </c>
    </row>
    <row r="12" spans="1:14" ht="19.5" x14ac:dyDescent="0.3">
      <c r="A12" s="26" t="s">
        <v>112</v>
      </c>
      <c r="B12" s="22">
        <v>8</v>
      </c>
      <c r="C12" s="22">
        <v>270</v>
      </c>
      <c r="D12" s="22">
        <v>329</v>
      </c>
      <c r="E12" s="22">
        <v>345</v>
      </c>
      <c r="F12" s="22">
        <f t="shared" si="0"/>
        <v>674</v>
      </c>
      <c r="G12" s="52">
        <v>1</v>
      </c>
      <c r="H12" s="53">
        <v>3</v>
      </c>
      <c r="I12" s="53">
        <v>0</v>
      </c>
      <c r="J12" s="53">
        <v>2</v>
      </c>
      <c r="K12" s="53">
        <v>0</v>
      </c>
      <c r="L12" s="53">
        <v>0</v>
      </c>
      <c r="M12" s="54">
        <v>1</v>
      </c>
      <c r="N12" s="55">
        <v>0</v>
      </c>
    </row>
    <row r="13" spans="1:14" ht="19.5" x14ac:dyDescent="0.3">
      <c r="A13" s="28" t="s">
        <v>113</v>
      </c>
      <c r="B13" s="22">
        <v>14</v>
      </c>
      <c r="C13" s="22">
        <v>1051</v>
      </c>
      <c r="D13" s="22">
        <v>1081</v>
      </c>
      <c r="E13" s="22">
        <v>1166</v>
      </c>
      <c r="F13" s="22">
        <f t="shared" si="0"/>
        <v>2247</v>
      </c>
      <c r="G13" s="52">
        <v>6</v>
      </c>
      <c r="H13" s="53">
        <v>4</v>
      </c>
      <c r="I13" s="53">
        <v>5</v>
      </c>
      <c r="J13" s="53">
        <v>1</v>
      </c>
      <c r="K13" s="53">
        <v>2</v>
      </c>
      <c r="L13" s="53">
        <v>2</v>
      </c>
      <c r="M13" s="54">
        <v>0</v>
      </c>
      <c r="N13" s="55">
        <v>1</v>
      </c>
    </row>
    <row r="14" spans="1:14" ht="19.5" x14ac:dyDescent="0.3">
      <c r="A14" s="26" t="s">
        <v>114</v>
      </c>
      <c r="B14" s="22">
        <v>19</v>
      </c>
      <c r="C14" s="22">
        <v>2104</v>
      </c>
      <c r="D14" s="22">
        <v>1933</v>
      </c>
      <c r="E14" s="22">
        <v>2195</v>
      </c>
      <c r="F14" s="22">
        <f t="shared" si="0"/>
        <v>4128</v>
      </c>
      <c r="G14" s="52">
        <v>16</v>
      </c>
      <c r="H14" s="53">
        <v>12</v>
      </c>
      <c r="I14" s="53">
        <v>15</v>
      </c>
      <c r="J14" s="53">
        <v>13</v>
      </c>
      <c r="K14" s="53">
        <v>2</v>
      </c>
      <c r="L14" s="53">
        <v>5</v>
      </c>
      <c r="M14" s="54">
        <v>3</v>
      </c>
      <c r="N14" s="55">
        <v>1</v>
      </c>
    </row>
    <row r="15" spans="1:14" ht="19.5" x14ac:dyDescent="0.3">
      <c r="A15" s="28" t="s">
        <v>115</v>
      </c>
      <c r="B15" s="22">
        <v>10</v>
      </c>
      <c r="C15" s="22">
        <v>470</v>
      </c>
      <c r="D15" s="22">
        <v>560</v>
      </c>
      <c r="E15" s="22">
        <v>566</v>
      </c>
      <c r="F15" s="22">
        <f t="shared" si="0"/>
        <v>1126</v>
      </c>
      <c r="G15" s="52">
        <v>5</v>
      </c>
      <c r="H15" s="53">
        <v>4</v>
      </c>
      <c r="I15" s="53">
        <v>0</v>
      </c>
      <c r="J15" s="53">
        <v>2</v>
      </c>
      <c r="K15" s="53">
        <v>1</v>
      </c>
      <c r="L15" s="53">
        <v>0</v>
      </c>
      <c r="M15" s="54">
        <v>0</v>
      </c>
      <c r="N15" s="55">
        <v>0</v>
      </c>
    </row>
    <row r="16" spans="1:14" ht="19.5" x14ac:dyDescent="0.3">
      <c r="A16" s="26" t="s">
        <v>116</v>
      </c>
      <c r="B16" s="22">
        <v>15</v>
      </c>
      <c r="C16" s="22">
        <v>641</v>
      </c>
      <c r="D16" s="22">
        <v>736</v>
      </c>
      <c r="E16" s="22">
        <v>774</v>
      </c>
      <c r="F16" s="22">
        <f t="shared" si="0"/>
        <v>1510</v>
      </c>
      <c r="G16" s="52">
        <v>1</v>
      </c>
      <c r="H16" s="53">
        <v>9</v>
      </c>
      <c r="I16" s="53">
        <v>0</v>
      </c>
      <c r="J16" s="53">
        <v>0</v>
      </c>
      <c r="K16" s="53">
        <v>0</v>
      </c>
      <c r="L16" s="53">
        <v>1</v>
      </c>
      <c r="M16" s="54">
        <v>1</v>
      </c>
      <c r="N16" s="55">
        <v>0</v>
      </c>
    </row>
    <row r="17" spans="1:14" ht="19.5" x14ac:dyDescent="0.3">
      <c r="A17" s="28" t="s">
        <v>117</v>
      </c>
      <c r="B17" s="22">
        <v>18</v>
      </c>
      <c r="C17" s="22">
        <v>953</v>
      </c>
      <c r="D17" s="22">
        <v>972</v>
      </c>
      <c r="E17" s="22">
        <v>1050</v>
      </c>
      <c r="F17" s="22">
        <f t="shared" si="0"/>
        <v>2022</v>
      </c>
      <c r="G17" s="52">
        <v>8</v>
      </c>
      <c r="H17" s="53">
        <v>4</v>
      </c>
      <c r="I17" s="53">
        <v>0</v>
      </c>
      <c r="J17" s="53">
        <v>0</v>
      </c>
      <c r="K17" s="53">
        <v>0</v>
      </c>
      <c r="L17" s="53">
        <v>1</v>
      </c>
      <c r="M17" s="54">
        <v>1</v>
      </c>
      <c r="N17" s="55">
        <v>1</v>
      </c>
    </row>
    <row r="18" spans="1:14" ht="19.5" x14ac:dyDescent="0.3">
      <c r="A18" s="26" t="s">
        <v>118</v>
      </c>
      <c r="B18" s="22">
        <v>16</v>
      </c>
      <c r="C18" s="22">
        <v>627</v>
      </c>
      <c r="D18" s="22">
        <v>648</v>
      </c>
      <c r="E18" s="22">
        <v>729</v>
      </c>
      <c r="F18" s="22">
        <f t="shared" si="0"/>
        <v>1377</v>
      </c>
      <c r="G18" s="52">
        <v>3</v>
      </c>
      <c r="H18" s="53">
        <v>1</v>
      </c>
      <c r="I18" s="53">
        <v>0</v>
      </c>
      <c r="J18" s="53">
        <v>3</v>
      </c>
      <c r="K18" s="53">
        <v>0</v>
      </c>
      <c r="L18" s="53">
        <v>0</v>
      </c>
      <c r="M18" s="54">
        <v>0</v>
      </c>
      <c r="N18" s="55">
        <v>0</v>
      </c>
    </row>
    <row r="19" spans="1:14" ht="19.5" x14ac:dyDescent="0.3">
      <c r="A19" s="28" t="s">
        <v>119</v>
      </c>
      <c r="B19" s="22">
        <v>23</v>
      </c>
      <c r="C19" s="22">
        <v>855</v>
      </c>
      <c r="D19" s="22">
        <v>1039</v>
      </c>
      <c r="E19" s="22">
        <v>1012</v>
      </c>
      <c r="F19" s="22">
        <f t="shared" si="0"/>
        <v>2051</v>
      </c>
      <c r="G19" s="52">
        <v>12</v>
      </c>
      <c r="H19" s="53">
        <v>6</v>
      </c>
      <c r="I19" s="53">
        <v>10</v>
      </c>
      <c r="J19" s="53">
        <v>8</v>
      </c>
      <c r="K19" s="53">
        <v>1</v>
      </c>
      <c r="L19" s="53">
        <v>0</v>
      </c>
      <c r="M19" s="54">
        <v>4</v>
      </c>
      <c r="N19" s="55">
        <v>1</v>
      </c>
    </row>
    <row r="20" spans="1:14" ht="19.5" x14ac:dyDescent="0.3">
      <c r="A20" s="26" t="s">
        <v>120</v>
      </c>
      <c r="B20" s="22">
        <v>19</v>
      </c>
      <c r="C20" s="22">
        <v>583</v>
      </c>
      <c r="D20" s="22">
        <v>651</v>
      </c>
      <c r="E20" s="22">
        <v>685</v>
      </c>
      <c r="F20" s="22">
        <f t="shared" si="0"/>
        <v>1336</v>
      </c>
      <c r="G20" s="52">
        <v>9</v>
      </c>
      <c r="H20" s="53">
        <v>1</v>
      </c>
      <c r="I20" s="53">
        <v>3</v>
      </c>
      <c r="J20" s="53">
        <v>1</v>
      </c>
      <c r="K20" s="53">
        <v>2</v>
      </c>
      <c r="L20" s="53">
        <v>3</v>
      </c>
      <c r="M20" s="54">
        <v>1</v>
      </c>
      <c r="N20" s="55">
        <v>0</v>
      </c>
    </row>
    <row r="21" spans="1:14" ht="19.5" x14ac:dyDescent="0.3">
      <c r="A21" s="28" t="s">
        <v>121</v>
      </c>
      <c r="B21" s="22">
        <v>25</v>
      </c>
      <c r="C21" s="22">
        <v>1550</v>
      </c>
      <c r="D21" s="22">
        <v>1594</v>
      </c>
      <c r="E21" s="22">
        <v>1875</v>
      </c>
      <c r="F21" s="22">
        <f t="shared" si="0"/>
        <v>3469</v>
      </c>
      <c r="G21" s="52">
        <v>5</v>
      </c>
      <c r="H21" s="53">
        <v>24</v>
      </c>
      <c r="I21" s="53">
        <v>2</v>
      </c>
      <c r="J21" s="53">
        <v>0</v>
      </c>
      <c r="K21" s="53">
        <v>2</v>
      </c>
      <c r="L21" s="53">
        <v>1</v>
      </c>
      <c r="M21" s="54">
        <v>0</v>
      </c>
      <c r="N21" s="55">
        <v>0</v>
      </c>
    </row>
    <row r="22" spans="1:14" ht="19.5" x14ac:dyDescent="0.3">
      <c r="A22" s="26" t="s">
        <v>122</v>
      </c>
      <c r="B22" s="22">
        <v>22</v>
      </c>
      <c r="C22" s="22">
        <v>1054</v>
      </c>
      <c r="D22" s="22">
        <v>1165</v>
      </c>
      <c r="E22" s="22">
        <v>1266</v>
      </c>
      <c r="F22" s="22">
        <f t="shared" si="0"/>
        <v>2431</v>
      </c>
      <c r="G22" s="52">
        <v>6</v>
      </c>
      <c r="H22" s="53">
        <v>12</v>
      </c>
      <c r="I22" s="53">
        <v>2</v>
      </c>
      <c r="J22" s="53">
        <v>1</v>
      </c>
      <c r="K22" s="53">
        <v>3</v>
      </c>
      <c r="L22" s="53">
        <v>2</v>
      </c>
      <c r="M22" s="54">
        <v>0</v>
      </c>
      <c r="N22" s="55">
        <v>0</v>
      </c>
    </row>
    <row r="23" spans="1:14" ht="19.5" x14ac:dyDescent="0.3">
      <c r="A23" s="28" t="s">
        <v>123</v>
      </c>
      <c r="B23" s="22">
        <v>29</v>
      </c>
      <c r="C23" s="22">
        <v>1520</v>
      </c>
      <c r="D23" s="22">
        <v>1650</v>
      </c>
      <c r="E23" s="22">
        <v>1799</v>
      </c>
      <c r="F23" s="22">
        <f t="shared" si="0"/>
        <v>3449</v>
      </c>
      <c r="G23" s="52">
        <v>13</v>
      </c>
      <c r="H23" s="53">
        <v>8</v>
      </c>
      <c r="I23" s="53">
        <v>5</v>
      </c>
      <c r="J23" s="53">
        <v>8</v>
      </c>
      <c r="K23" s="53">
        <v>0</v>
      </c>
      <c r="L23" s="53">
        <v>3</v>
      </c>
      <c r="M23" s="54">
        <v>3</v>
      </c>
      <c r="N23" s="55">
        <v>0</v>
      </c>
    </row>
    <row r="24" spans="1:14" ht="19.5" x14ac:dyDescent="0.3">
      <c r="A24" s="26" t="s">
        <v>124</v>
      </c>
      <c r="B24" s="22">
        <v>20</v>
      </c>
      <c r="C24" s="22">
        <v>972</v>
      </c>
      <c r="D24" s="22">
        <v>1188</v>
      </c>
      <c r="E24" s="22">
        <v>1199</v>
      </c>
      <c r="F24" s="22">
        <f t="shared" si="0"/>
        <v>2387</v>
      </c>
      <c r="G24" s="52">
        <v>10</v>
      </c>
      <c r="H24" s="53">
        <v>5</v>
      </c>
      <c r="I24" s="53">
        <v>1</v>
      </c>
      <c r="J24" s="53">
        <v>4</v>
      </c>
      <c r="K24" s="53">
        <v>1</v>
      </c>
      <c r="L24" s="53">
        <v>0</v>
      </c>
      <c r="M24" s="54">
        <v>1</v>
      </c>
      <c r="N24" s="55">
        <v>1</v>
      </c>
    </row>
    <row r="25" spans="1:14" ht="19.5" x14ac:dyDescent="0.3">
      <c r="A25" s="28" t="s">
        <v>125</v>
      </c>
      <c r="B25" s="22">
        <v>9</v>
      </c>
      <c r="C25" s="22">
        <v>1318</v>
      </c>
      <c r="D25" s="22">
        <v>1313</v>
      </c>
      <c r="E25" s="22">
        <v>991</v>
      </c>
      <c r="F25" s="22">
        <f t="shared" si="0"/>
        <v>2304</v>
      </c>
      <c r="G25" s="52">
        <v>4</v>
      </c>
      <c r="H25" s="53">
        <v>16</v>
      </c>
      <c r="I25" s="53">
        <v>9</v>
      </c>
      <c r="J25" s="53">
        <v>4</v>
      </c>
      <c r="K25" s="53">
        <v>1</v>
      </c>
      <c r="L25" s="53">
        <v>3</v>
      </c>
      <c r="M25" s="54">
        <v>1</v>
      </c>
      <c r="N25" s="55">
        <v>0</v>
      </c>
    </row>
    <row r="26" spans="1:14" ht="19.5" x14ac:dyDescent="0.3">
      <c r="A26" s="26" t="s">
        <v>126</v>
      </c>
      <c r="B26" s="22">
        <v>21</v>
      </c>
      <c r="C26" s="22">
        <v>1568</v>
      </c>
      <c r="D26" s="22">
        <v>1727</v>
      </c>
      <c r="E26" s="22">
        <v>1932</v>
      </c>
      <c r="F26" s="22">
        <f t="shared" si="0"/>
        <v>3659</v>
      </c>
      <c r="G26" s="52">
        <v>9</v>
      </c>
      <c r="H26" s="53">
        <v>10</v>
      </c>
      <c r="I26" s="53">
        <v>5</v>
      </c>
      <c r="J26" s="53">
        <v>3</v>
      </c>
      <c r="K26" s="53">
        <v>0</v>
      </c>
      <c r="L26" s="53">
        <v>5</v>
      </c>
      <c r="M26" s="54">
        <v>3</v>
      </c>
      <c r="N26" s="55">
        <v>1</v>
      </c>
    </row>
    <row r="27" spans="1:14" ht="19.5" x14ac:dyDescent="0.3">
      <c r="A27" s="28" t="s">
        <v>127</v>
      </c>
      <c r="B27" s="22">
        <v>13</v>
      </c>
      <c r="C27" s="22">
        <v>913</v>
      </c>
      <c r="D27" s="22">
        <v>1120</v>
      </c>
      <c r="E27" s="22">
        <v>1298</v>
      </c>
      <c r="F27" s="22">
        <f t="shared" si="0"/>
        <v>2418</v>
      </c>
      <c r="G27" s="52">
        <v>6</v>
      </c>
      <c r="H27" s="53">
        <v>12</v>
      </c>
      <c r="I27" s="53">
        <v>3</v>
      </c>
      <c r="J27" s="53">
        <v>3</v>
      </c>
      <c r="K27" s="53">
        <v>0</v>
      </c>
      <c r="L27" s="53">
        <v>3</v>
      </c>
      <c r="M27" s="54">
        <v>1</v>
      </c>
      <c r="N27" s="55">
        <v>0</v>
      </c>
    </row>
    <row r="28" spans="1:14" ht="19.5" x14ac:dyDescent="0.3">
      <c r="A28" s="26" t="s">
        <v>128</v>
      </c>
      <c r="B28" s="22">
        <v>16</v>
      </c>
      <c r="C28" s="22">
        <v>1159</v>
      </c>
      <c r="D28" s="22">
        <v>1417</v>
      </c>
      <c r="E28" s="22">
        <v>1733</v>
      </c>
      <c r="F28" s="22">
        <f t="shared" si="0"/>
        <v>3150</v>
      </c>
      <c r="G28" s="52">
        <v>8</v>
      </c>
      <c r="H28" s="53">
        <v>16</v>
      </c>
      <c r="I28" s="53">
        <v>6</v>
      </c>
      <c r="J28" s="53">
        <v>7</v>
      </c>
      <c r="K28" s="53">
        <v>2</v>
      </c>
      <c r="L28" s="53">
        <v>1</v>
      </c>
      <c r="M28" s="54">
        <v>1</v>
      </c>
      <c r="N28" s="55">
        <v>0</v>
      </c>
    </row>
    <row r="29" spans="1:14" ht="19.5" x14ac:dyDescent="0.3">
      <c r="A29" s="28" t="s">
        <v>129</v>
      </c>
      <c r="B29" s="22">
        <v>13</v>
      </c>
      <c r="C29" s="22">
        <v>775</v>
      </c>
      <c r="D29" s="22">
        <v>880</v>
      </c>
      <c r="E29" s="22">
        <v>1073</v>
      </c>
      <c r="F29" s="22">
        <f t="shared" si="0"/>
        <v>1953</v>
      </c>
      <c r="G29" s="52">
        <v>7</v>
      </c>
      <c r="H29" s="53">
        <v>7</v>
      </c>
      <c r="I29" s="53">
        <v>2</v>
      </c>
      <c r="J29" s="53">
        <v>5</v>
      </c>
      <c r="K29" s="53">
        <v>3</v>
      </c>
      <c r="L29" s="53">
        <v>0</v>
      </c>
      <c r="M29" s="54">
        <v>1</v>
      </c>
      <c r="N29" s="55">
        <v>0</v>
      </c>
    </row>
    <row r="30" spans="1:14" ht="19.5" x14ac:dyDescent="0.3">
      <c r="A30" s="26" t="s">
        <v>130</v>
      </c>
      <c r="B30" s="22">
        <v>10</v>
      </c>
      <c r="C30" s="22">
        <v>320</v>
      </c>
      <c r="D30" s="22">
        <v>413</v>
      </c>
      <c r="E30" s="22">
        <v>389</v>
      </c>
      <c r="F30" s="22">
        <f t="shared" si="0"/>
        <v>802</v>
      </c>
      <c r="G30" s="52">
        <v>0</v>
      </c>
      <c r="H30" s="53">
        <v>2</v>
      </c>
      <c r="I30" s="53">
        <v>0</v>
      </c>
      <c r="J30" s="53">
        <v>0</v>
      </c>
      <c r="K30" s="53">
        <v>0</v>
      </c>
      <c r="L30" s="53">
        <v>2</v>
      </c>
      <c r="M30" s="54">
        <v>0</v>
      </c>
      <c r="N30" s="55">
        <v>1</v>
      </c>
    </row>
    <row r="31" spans="1:14" ht="19.5" x14ac:dyDescent="0.3">
      <c r="A31" s="28" t="s">
        <v>131</v>
      </c>
      <c r="B31" s="22">
        <v>18</v>
      </c>
      <c r="C31" s="22">
        <v>659</v>
      </c>
      <c r="D31" s="22">
        <v>767</v>
      </c>
      <c r="E31" s="22">
        <v>815</v>
      </c>
      <c r="F31" s="22">
        <f t="shared" si="0"/>
        <v>1582</v>
      </c>
      <c r="G31" s="52">
        <v>7</v>
      </c>
      <c r="H31" s="53">
        <v>1</v>
      </c>
      <c r="I31" s="53">
        <v>5</v>
      </c>
      <c r="J31" s="53">
        <v>0</v>
      </c>
      <c r="K31" s="53">
        <v>0</v>
      </c>
      <c r="L31" s="53">
        <v>0</v>
      </c>
      <c r="M31" s="54">
        <v>0</v>
      </c>
      <c r="N31" s="55">
        <v>0</v>
      </c>
    </row>
    <row r="32" spans="1:14" ht="19.5" x14ac:dyDescent="0.3">
      <c r="A32" s="26" t="s">
        <v>132</v>
      </c>
      <c r="B32" s="22">
        <v>25</v>
      </c>
      <c r="C32" s="22">
        <v>1244</v>
      </c>
      <c r="D32" s="22">
        <v>1569</v>
      </c>
      <c r="E32" s="22">
        <v>1676</v>
      </c>
      <c r="F32" s="22">
        <f t="shared" si="0"/>
        <v>3245</v>
      </c>
      <c r="G32" s="52">
        <v>2</v>
      </c>
      <c r="H32" s="53">
        <v>6</v>
      </c>
      <c r="I32" s="53">
        <v>4</v>
      </c>
      <c r="J32" s="53">
        <v>3</v>
      </c>
      <c r="K32" s="53">
        <v>1</v>
      </c>
      <c r="L32" s="53">
        <v>1</v>
      </c>
      <c r="M32" s="54">
        <v>1</v>
      </c>
      <c r="N32" s="55">
        <v>0</v>
      </c>
    </row>
    <row r="33" spans="1:14" ht="19.5" x14ac:dyDescent="0.3">
      <c r="A33" s="28" t="s">
        <v>133</v>
      </c>
      <c r="B33" s="22">
        <v>16</v>
      </c>
      <c r="C33" s="22">
        <v>762</v>
      </c>
      <c r="D33" s="22">
        <v>847</v>
      </c>
      <c r="E33" s="22">
        <v>931</v>
      </c>
      <c r="F33" s="22">
        <f t="shared" si="0"/>
        <v>1778</v>
      </c>
      <c r="G33" s="52">
        <v>1</v>
      </c>
      <c r="H33" s="53">
        <v>9</v>
      </c>
      <c r="I33" s="53">
        <v>0</v>
      </c>
      <c r="J33" s="53">
        <v>3</v>
      </c>
      <c r="K33" s="53">
        <v>0</v>
      </c>
      <c r="L33" s="53">
        <v>0</v>
      </c>
      <c r="M33" s="54">
        <v>0</v>
      </c>
      <c r="N33" s="55">
        <v>0</v>
      </c>
    </row>
    <row r="34" spans="1:14" ht="19.5" x14ac:dyDescent="0.3">
      <c r="A34" s="26" t="s">
        <v>134</v>
      </c>
      <c r="B34" s="22">
        <v>24</v>
      </c>
      <c r="C34" s="22">
        <v>1366</v>
      </c>
      <c r="D34" s="22">
        <v>1586</v>
      </c>
      <c r="E34" s="22">
        <v>1623</v>
      </c>
      <c r="F34" s="22">
        <f t="shared" si="0"/>
        <v>3209</v>
      </c>
      <c r="G34" s="52">
        <v>3</v>
      </c>
      <c r="H34" s="53">
        <v>8</v>
      </c>
      <c r="I34" s="53">
        <v>8</v>
      </c>
      <c r="J34" s="53">
        <v>1</v>
      </c>
      <c r="K34" s="53">
        <v>1</v>
      </c>
      <c r="L34" s="53">
        <v>2</v>
      </c>
      <c r="M34" s="54">
        <v>1</v>
      </c>
      <c r="N34" s="55">
        <v>0</v>
      </c>
    </row>
    <row r="35" spans="1:14" ht="19.5" x14ac:dyDescent="0.3">
      <c r="A35" s="28" t="s">
        <v>135</v>
      </c>
      <c r="B35" s="22">
        <v>16</v>
      </c>
      <c r="C35" s="22">
        <v>975</v>
      </c>
      <c r="D35" s="22">
        <v>1139</v>
      </c>
      <c r="E35" s="22">
        <v>1313</v>
      </c>
      <c r="F35" s="22">
        <f t="shared" si="0"/>
        <v>2452</v>
      </c>
      <c r="G35" s="52">
        <v>1</v>
      </c>
      <c r="H35" s="53">
        <v>7</v>
      </c>
      <c r="I35" s="53">
        <v>1</v>
      </c>
      <c r="J35" s="53">
        <v>6</v>
      </c>
      <c r="K35" s="53">
        <v>0</v>
      </c>
      <c r="L35" s="53">
        <v>1</v>
      </c>
      <c r="M35" s="54">
        <v>1</v>
      </c>
      <c r="N35" s="55">
        <v>0</v>
      </c>
    </row>
    <row r="36" spans="1:14" ht="19.5" x14ac:dyDescent="0.3">
      <c r="A36" s="26" t="s">
        <v>136</v>
      </c>
      <c r="B36" s="22">
        <v>24</v>
      </c>
      <c r="C36" s="22">
        <v>1570</v>
      </c>
      <c r="D36" s="22">
        <v>1736</v>
      </c>
      <c r="E36" s="22">
        <v>2056</v>
      </c>
      <c r="F36" s="22">
        <f t="shared" si="0"/>
        <v>3792</v>
      </c>
      <c r="G36" s="52">
        <v>17</v>
      </c>
      <c r="H36" s="53">
        <v>16</v>
      </c>
      <c r="I36" s="53">
        <v>8</v>
      </c>
      <c r="J36" s="53">
        <v>12</v>
      </c>
      <c r="K36" s="53">
        <v>4</v>
      </c>
      <c r="L36" s="53">
        <v>2</v>
      </c>
      <c r="M36" s="54">
        <v>1</v>
      </c>
      <c r="N36" s="55">
        <v>1</v>
      </c>
    </row>
    <row r="37" spans="1:14" ht="19.5" x14ac:dyDescent="0.3">
      <c r="A37" s="28" t="s">
        <v>137</v>
      </c>
      <c r="B37" s="22">
        <v>22</v>
      </c>
      <c r="C37" s="22">
        <v>1420</v>
      </c>
      <c r="D37" s="22">
        <v>1695</v>
      </c>
      <c r="E37" s="22">
        <v>1976</v>
      </c>
      <c r="F37" s="22">
        <f t="shared" ref="F37:F68" si="1">SUM(D37:E37)</f>
        <v>3671</v>
      </c>
      <c r="G37" s="52">
        <v>11</v>
      </c>
      <c r="H37" s="53">
        <v>20</v>
      </c>
      <c r="I37" s="53">
        <v>5</v>
      </c>
      <c r="J37" s="53">
        <v>9</v>
      </c>
      <c r="K37" s="53">
        <v>2</v>
      </c>
      <c r="L37" s="53">
        <v>0</v>
      </c>
      <c r="M37" s="54">
        <v>1</v>
      </c>
      <c r="N37" s="55">
        <v>2</v>
      </c>
    </row>
    <row r="38" spans="1:14" ht="19.5" x14ac:dyDescent="0.3">
      <c r="A38" s="26" t="s">
        <v>138</v>
      </c>
      <c r="B38" s="22">
        <v>18</v>
      </c>
      <c r="C38" s="22">
        <v>809</v>
      </c>
      <c r="D38" s="22">
        <v>882</v>
      </c>
      <c r="E38" s="22">
        <v>989</v>
      </c>
      <c r="F38" s="22">
        <f t="shared" si="1"/>
        <v>1871</v>
      </c>
      <c r="G38" s="52">
        <v>9</v>
      </c>
      <c r="H38" s="53">
        <v>14</v>
      </c>
      <c r="I38" s="53">
        <v>2</v>
      </c>
      <c r="J38" s="53">
        <v>5</v>
      </c>
      <c r="K38" s="53">
        <v>0</v>
      </c>
      <c r="L38" s="53">
        <v>0</v>
      </c>
      <c r="M38" s="54">
        <v>1</v>
      </c>
      <c r="N38" s="55">
        <v>0</v>
      </c>
    </row>
    <row r="39" spans="1:14" ht="19.5" x14ac:dyDescent="0.3">
      <c r="A39" s="28" t="s">
        <v>139</v>
      </c>
      <c r="B39" s="22">
        <v>14</v>
      </c>
      <c r="C39" s="22">
        <v>1269</v>
      </c>
      <c r="D39" s="22">
        <v>1561</v>
      </c>
      <c r="E39" s="22">
        <v>1882</v>
      </c>
      <c r="F39" s="22">
        <f>SUM(D39:E39)</f>
        <v>3443</v>
      </c>
      <c r="G39" s="52">
        <v>12</v>
      </c>
      <c r="H39" s="53">
        <v>9</v>
      </c>
      <c r="I39" s="53">
        <v>8</v>
      </c>
      <c r="J39" s="53">
        <v>16</v>
      </c>
      <c r="K39" s="53">
        <v>2</v>
      </c>
      <c r="L39" s="53">
        <v>1</v>
      </c>
      <c r="M39" s="54">
        <v>1</v>
      </c>
      <c r="N39" s="55">
        <v>1</v>
      </c>
    </row>
    <row r="40" spans="1:14" ht="19.5" x14ac:dyDescent="0.3">
      <c r="A40" s="26" t="s">
        <v>140</v>
      </c>
      <c r="B40" s="22">
        <v>17</v>
      </c>
      <c r="C40" s="22">
        <v>1037</v>
      </c>
      <c r="D40" s="22">
        <v>1279</v>
      </c>
      <c r="E40" s="22">
        <v>1372</v>
      </c>
      <c r="F40" s="22">
        <f t="shared" si="1"/>
        <v>2651</v>
      </c>
      <c r="G40" s="52">
        <v>4</v>
      </c>
      <c r="H40" s="53">
        <v>9</v>
      </c>
      <c r="I40" s="53">
        <v>6</v>
      </c>
      <c r="J40" s="53">
        <v>2</v>
      </c>
      <c r="K40" s="53">
        <v>0</v>
      </c>
      <c r="L40" s="53">
        <v>3</v>
      </c>
      <c r="M40" s="54">
        <v>1</v>
      </c>
      <c r="N40" s="55">
        <v>0</v>
      </c>
    </row>
    <row r="41" spans="1:14" ht="19.5" x14ac:dyDescent="0.3">
      <c r="A41" s="28" t="s">
        <v>141</v>
      </c>
      <c r="B41" s="22">
        <v>19</v>
      </c>
      <c r="C41" s="22">
        <v>1127</v>
      </c>
      <c r="D41" s="22">
        <v>1288</v>
      </c>
      <c r="E41" s="22">
        <v>1446</v>
      </c>
      <c r="F41" s="22">
        <f t="shared" si="1"/>
        <v>2734</v>
      </c>
      <c r="G41" s="52">
        <v>15</v>
      </c>
      <c r="H41" s="53">
        <v>8</v>
      </c>
      <c r="I41" s="53">
        <v>4</v>
      </c>
      <c r="J41" s="53">
        <v>5</v>
      </c>
      <c r="K41" s="53">
        <v>2</v>
      </c>
      <c r="L41" s="53">
        <v>2</v>
      </c>
      <c r="M41" s="54">
        <v>1</v>
      </c>
      <c r="N41" s="55">
        <v>1</v>
      </c>
    </row>
    <row r="42" spans="1:14" ht="19.5" x14ac:dyDescent="0.3">
      <c r="A42" s="26" t="s">
        <v>142</v>
      </c>
      <c r="B42" s="22">
        <v>15</v>
      </c>
      <c r="C42" s="22">
        <v>760</v>
      </c>
      <c r="D42" s="22">
        <v>882</v>
      </c>
      <c r="E42" s="22">
        <v>980</v>
      </c>
      <c r="F42" s="22">
        <f t="shared" si="1"/>
        <v>1862</v>
      </c>
      <c r="G42" s="52">
        <v>2</v>
      </c>
      <c r="H42" s="53">
        <v>1</v>
      </c>
      <c r="I42" s="53">
        <v>2</v>
      </c>
      <c r="J42" s="53">
        <v>3</v>
      </c>
      <c r="K42" s="53">
        <v>1</v>
      </c>
      <c r="L42" s="53">
        <v>3</v>
      </c>
      <c r="M42" s="54">
        <v>0</v>
      </c>
      <c r="N42" s="55">
        <v>0</v>
      </c>
    </row>
    <row r="43" spans="1:14" ht="19.5" x14ac:dyDescent="0.3">
      <c r="A43" s="28" t="s">
        <v>143</v>
      </c>
      <c r="B43" s="22">
        <v>20</v>
      </c>
      <c r="C43" s="22">
        <v>665</v>
      </c>
      <c r="D43" s="22">
        <v>851</v>
      </c>
      <c r="E43" s="22">
        <v>839</v>
      </c>
      <c r="F43" s="22">
        <f t="shared" si="1"/>
        <v>1690</v>
      </c>
      <c r="G43" s="52">
        <v>2</v>
      </c>
      <c r="H43" s="53">
        <v>5</v>
      </c>
      <c r="I43" s="53">
        <v>2</v>
      </c>
      <c r="J43" s="53">
        <v>2</v>
      </c>
      <c r="K43" s="53">
        <v>4</v>
      </c>
      <c r="L43" s="53">
        <v>1</v>
      </c>
      <c r="M43" s="54">
        <v>1</v>
      </c>
      <c r="N43" s="55">
        <v>0</v>
      </c>
    </row>
    <row r="44" spans="1:14" ht="19.5" x14ac:dyDescent="0.3">
      <c r="A44" s="26" t="s">
        <v>144</v>
      </c>
      <c r="B44" s="22">
        <v>21</v>
      </c>
      <c r="C44" s="22">
        <v>815</v>
      </c>
      <c r="D44" s="22">
        <v>1054</v>
      </c>
      <c r="E44" s="22">
        <v>978</v>
      </c>
      <c r="F44" s="22">
        <f t="shared" si="1"/>
        <v>2032</v>
      </c>
      <c r="G44" s="52">
        <v>3</v>
      </c>
      <c r="H44" s="53">
        <v>7</v>
      </c>
      <c r="I44" s="53">
        <v>10</v>
      </c>
      <c r="J44" s="53">
        <v>5</v>
      </c>
      <c r="K44" s="53">
        <v>1</v>
      </c>
      <c r="L44" s="53">
        <v>5</v>
      </c>
      <c r="M44" s="54">
        <v>0</v>
      </c>
      <c r="N44" s="55">
        <v>0</v>
      </c>
    </row>
    <row r="45" spans="1:14" ht="19.5" x14ac:dyDescent="0.3">
      <c r="A45" s="28" t="s">
        <v>145</v>
      </c>
      <c r="B45" s="22">
        <v>16</v>
      </c>
      <c r="C45" s="22">
        <v>1001</v>
      </c>
      <c r="D45" s="22">
        <v>1082</v>
      </c>
      <c r="E45" s="22">
        <v>1236</v>
      </c>
      <c r="F45" s="22">
        <f t="shared" si="1"/>
        <v>2318</v>
      </c>
      <c r="G45" s="52">
        <v>6</v>
      </c>
      <c r="H45" s="53">
        <v>5</v>
      </c>
      <c r="I45" s="53">
        <v>2</v>
      </c>
      <c r="J45" s="53">
        <v>3</v>
      </c>
      <c r="K45" s="53">
        <v>1</v>
      </c>
      <c r="L45" s="53">
        <v>1</v>
      </c>
      <c r="M45" s="54">
        <v>1</v>
      </c>
      <c r="N45" s="55">
        <v>0</v>
      </c>
    </row>
    <row r="46" spans="1:14" ht="19.5" x14ac:dyDescent="0.3">
      <c r="A46" s="26" t="s">
        <v>146</v>
      </c>
      <c r="B46" s="22">
        <v>22</v>
      </c>
      <c r="C46" s="22">
        <v>1802</v>
      </c>
      <c r="D46" s="22">
        <v>2137</v>
      </c>
      <c r="E46" s="22">
        <v>2196</v>
      </c>
      <c r="F46" s="22">
        <f t="shared" si="1"/>
        <v>4333</v>
      </c>
      <c r="G46" s="52">
        <v>12</v>
      </c>
      <c r="H46" s="53">
        <v>16</v>
      </c>
      <c r="I46" s="53">
        <v>12</v>
      </c>
      <c r="J46" s="53">
        <v>11</v>
      </c>
      <c r="K46" s="53">
        <v>3</v>
      </c>
      <c r="L46" s="53">
        <v>1</v>
      </c>
      <c r="M46" s="54">
        <v>4</v>
      </c>
      <c r="N46" s="55">
        <v>0</v>
      </c>
    </row>
    <row r="47" spans="1:14" ht="19.5" x14ac:dyDescent="0.3">
      <c r="A47" s="28" t="s">
        <v>147</v>
      </c>
      <c r="B47" s="22">
        <v>20</v>
      </c>
      <c r="C47" s="22">
        <v>898</v>
      </c>
      <c r="D47" s="22">
        <v>961</v>
      </c>
      <c r="E47" s="22">
        <v>1078</v>
      </c>
      <c r="F47" s="22">
        <f t="shared" si="1"/>
        <v>2039</v>
      </c>
      <c r="G47" s="52">
        <v>7</v>
      </c>
      <c r="H47" s="53">
        <v>3</v>
      </c>
      <c r="I47" s="53">
        <v>1</v>
      </c>
      <c r="J47" s="53">
        <v>2</v>
      </c>
      <c r="K47" s="53">
        <v>0</v>
      </c>
      <c r="L47" s="53">
        <v>0</v>
      </c>
      <c r="M47" s="54">
        <v>1</v>
      </c>
      <c r="N47" s="55">
        <v>1</v>
      </c>
    </row>
    <row r="48" spans="1:14" ht="19.5" x14ac:dyDescent="0.3">
      <c r="A48" s="26" t="s">
        <v>148</v>
      </c>
      <c r="B48" s="22">
        <v>11</v>
      </c>
      <c r="C48" s="22">
        <v>810</v>
      </c>
      <c r="D48" s="22">
        <v>1019</v>
      </c>
      <c r="E48" s="22">
        <v>1121</v>
      </c>
      <c r="F48" s="22">
        <f t="shared" si="1"/>
        <v>2140</v>
      </c>
      <c r="G48" s="52">
        <v>10</v>
      </c>
      <c r="H48" s="53">
        <v>1</v>
      </c>
      <c r="I48" s="53">
        <v>0</v>
      </c>
      <c r="J48" s="53">
        <v>0</v>
      </c>
      <c r="K48" s="53">
        <v>1</v>
      </c>
      <c r="L48" s="53">
        <v>1</v>
      </c>
      <c r="M48" s="54">
        <v>2</v>
      </c>
      <c r="N48" s="55">
        <v>0</v>
      </c>
    </row>
    <row r="49" spans="1:14" ht="19.5" x14ac:dyDescent="0.3">
      <c r="A49" s="28" t="s">
        <v>149</v>
      </c>
      <c r="B49" s="22">
        <v>30</v>
      </c>
      <c r="C49" s="22">
        <v>1867</v>
      </c>
      <c r="D49" s="22">
        <v>2238</v>
      </c>
      <c r="E49" s="22">
        <v>2412</v>
      </c>
      <c r="F49" s="22">
        <f t="shared" si="1"/>
        <v>4650</v>
      </c>
      <c r="G49" s="52">
        <v>12</v>
      </c>
      <c r="H49" s="53">
        <v>25</v>
      </c>
      <c r="I49" s="53">
        <v>11</v>
      </c>
      <c r="J49" s="53">
        <v>5</v>
      </c>
      <c r="K49" s="53">
        <v>1</v>
      </c>
      <c r="L49" s="53">
        <v>3</v>
      </c>
      <c r="M49" s="54">
        <v>1</v>
      </c>
      <c r="N49" s="55">
        <v>4</v>
      </c>
    </row>
    <row r="50" spans="1:14" ht="19.5" x14ac:dyDescent="0.3">
      <c r="A50" s="26" t="s">
        <v>150</v>
      </c>
      <c r="B50" s="22">
        <v>20</v>
      </c>
      <c r="C50" s="22">
        <v>884</v>
      </c>
      <c r="D50" s="22">
        <v>1102</v>
      </c>
      <c r="E50" s="22">
        <v>1196</v>
      </c>
      <c r="F50" s="22">
        <f t="shared" si="1"/>
        <v>2298</v>
      </c>
      <c r="G50" s="52">
        <v>4</v>
      </c>
      <c r="H50" s="53">
        <v>2</v>
      </c>
      <c r="I50" s="53">
        <v>0</v>
      </c>
      <c r="J50" s="53">
        <v>0</v>
      </c>
      <c r="K50" s="53">
        <v>3</v>
      </c>
      <c r="L50" s="53">
        <v>1</v>
      </c>
      <c r="M50" s="54">
        <v>0</v>
      </c>
      <c r="N50" s="55">
        <v>0</v>
      </c>
    </row>
    <row r="51" spans="1:14" ht="19.5" x14ac:dyDescent="0.3">
      <c r="A51" s="28" t="s">
        <v>151</v>
      </c>
      <c r="B51" s="22">
        <v>14</v>
      </c>
      <c r="C51" s="22">
        <v>747</v>
      </c>
      <c r="D51" s="22">
        <v>868</v>
      </c>
      <c r="E51" s="22">
        <v>910</v>
      </c>
      <c r="F51" s="22">
        <f t="shared" si="1"/>
        <v>1778</v>
      </c>
      <c r="G51" s="52">
        <v>5</v>
      </c>
      <c r="H51" s="53">
        <v>6</v>
      </c>
      <c r="I51" s="53">
        <v>1</v>
      </c>
      <c r="J51" s="53">
        <v>1</v>
      </c>
      <c r="K51" s="53">
        <v>0</v>
      </c>
      <c r="L51" s="53">
        <v>1</v>
      </c>
      <c r="M51" s="54">
        <v>1</v>
      </c>
      <c r="N51" s="55">
        <v>0</v>
      </c>
    </row>
    <row r="52" spans="1:14" ht="19.5" x14ac:dyDescent="0.3">
      <c r="A52" s="26" t="s">
        <v>152</v>
      </c>
      <c r="B52" s="22">
        <v>15</v>
      </c>
      <c r="C52" s="22">
        <v>671</v>
      </c>
      <c r="D52" s="22">
        <v>855</v>
      </c>
      <c r="E52" s="22">
        <v>884</v>
      </c>
      <c r="F52" s="22">
        <f t="shared" si="1"/>
        <v>1739</v>
      </c>
      <c r="G52" s="52">
        <v>4</v>
      </c>
      <c r="H52" s="53">
        <v>2</v>
      </c>
      <c r="I52" s="53">
        <v>0</v>
      </c>
      <c r="J52" s="53">
        <v>0</v>
      </c>
      <c r="K52" s="53">
        <v>0</v>
      </c>
      <c r="L52" s="53">
        <v>0</v>
      </c>
      <c r="M52" s="54">
        <v>2</v>
      </c>
      <c r="N52" s="55">
        <v>0</v>
      </c>
    </row>
    <row r="53" spans="1:14" ht="19.5" x14ac:dyDescent="0.3">
      <c r="A53" s="28" t="s">
        <v>153</v>
      </c>
      <c r="B53" s="22">
        <v>25</v>
      </c>
      <c r="C53" s="22">
        <v>1169</v>
      </c>
      <c r="D53" s="22">
        <v>1453</v>
      </c>
      <c r="E53" s="22">
        <v>1516</v>
      </c>
      <c r="F53" s="22">
        <f t="shared" si="1"/>
        <v>2969</v>
      </c>
      <c r="G53" s="52">
        <v>5</v>
      </c>
      <c r="H53" s="53">
        <v>14</v>
      </c>
      <c r="I53" s="53">
        <v>2</v>
      </c>
      <c r="J53" s="53">
        <v>2</v>
      </c>
      <c r="K53" s="53">
        <v>0</v>
      </c>
      <c r="L53" s="53">
        <v>4</v>
      </c>
      <c r="M53" s="54">
        <v>1</v>
      </c>
      <c r="N53" s="55">
        <v>1</v>
      </c>
    </row>
    <row r="54" spans="1:14" ht="19.5" x14ac:dyDescent="0.3">
      <c r="A54" s="26" t="s">
        <v>154</v>
      </c>
      <c r="B54" s="22">
        <v>12</v>
      </c>
      <c r="C54" s="22">
        <v>545</v>
      </c>
      <c r="D54" s="22">
        <v>714</v>
      </c>
      <c r="E54" s="22">
        <v>684</v>
      </c>
      <c r="F54" s="22">
        <f t="shared" si="1"/>
        <v>1398</v>
      </c>
      <c r="G54" s="52">
        <v>2</v>
      </c>
      <c r="H54" s="53">
        <v>4</v>
      </c>
      <c r="I54" s="53">
        <v>1</v>
      </c>
      <c r="J54" s="53">
        <v>0</v>
      </c>
      <c r="K54" s="53">
        <v>0</v>
      </c>
      <c r="L54" s="53">
        <v>5</v>
      </c>
      <c r="M54" s="54">
        <v>0</v>
      </c>
      <c r="N54" s="55">
        <v>1</v>
      </c>
    </row>
    <row r="55" spans="1:14" ht="19.5" x14ac:dyDescent="0.3">
      <c r="A55" s="28" t="s">
        <v>155</v>
      </c>
      <c r="B55" s="22">
        <v>14</v>
      </c>
      <c r="C55" s="22">
        <v>491</v>
      </c>
      <c r="D55" s="22">
        <v>609</v>
      </c>
      <c r="E55" s="22">
        <v>622</v>
      </c>
      <c r="F55" s="22">
        <f t="shared" si="1"/>
        <v>1231</v>
      </c>
      <c r="G55" s="52">
        <v>1</v>
      </c>
      <c r="H55" s="53">
        <v>6</v>
      </c>
      <c r="I55" s="53">
        <v>7</v>
      </c>
      <c r="J55" s="53">
        <v>2</v>
      </c>
      <c r="K55" s="53">
        <v>0</v>
      </c>
      <c r="L55" s="53">
        <v>1</v>
      </c>
      <c r="M55" s="54">
        <v>0</v>
      </c>
      <c r="N55" s="55">
        <v>0</v>
      </c>
    </row>
    <row r="56" spans="1:14" ht="19.5" x14ac:dyDescent="0.3">
      <c r="A56" s="26" t="s">
        <v>156</v>
      </c>
      <c r="B56" s="22">
        <v>20</v>
      </c>
      <c r="C56" s="22">
        <v>877</v>
      </c>
      <c r="D56" s="22">
        <v>1117</v>
      </c>
      <c r="E56" s="22">
        <v>1095</v>
      </c>
      <c r="F56" s="22">
        <f t="shared" si="1"/>
        <v>2212</v>
      </c>
      <c r="G56" s="52">
        <v>4</v>
      </c>
      <c r="H56" s="53">
        <v>6</v>
      </c>
      <c r="I56" s="53">
        <v>0</v>
      </c>
      <c r="J56" s="53">
        <v>0</v>
      </c>
      <c r="K56" s="53">
        <v>1</v>
      </c>
      <c r="L56" s="53">
        <v>2</v>
      </c>
      <c r="M56" s="54">
        <v>2</v>
      </c>
      <c r="N56" s="55">
        <v>0</v>
      </c>
    </row>
    <row r="57" spans="1:14" ht="19.5" x14ac:dyDescent="0.3">
      <c r="A57" s="28" t="s">
        <v>157</v>
      </c>
      <c r="B57" s="22">
        <v>22</v>
      </c>
      <c r="C57" s="22">
        <v>930</v>
      </c>
      <c r="D57" s="22">
        <v>1183</v>
      </c>
      <c r="E57" s="22">
        <v>1207</v>
      </c>
      <c r="F57" s="22">
        <f t="shared" si="1"/>
        <v>2390</v>
      </c>
      <c r="G57" s="52">
        <v>4</v>
      </c>
      <c r="H57" s="53">
        <v>4</v>
      </c>
      <c r="I57" s="53">
        <v>0</v>
      </c>
      <c r="J57" s="53">
        <v>0</v>
      </c>
      <c r="K57" s="53">
        <v>0</v>
      </c>
      <c r="L57" s="53">
        <v>1</v>
      </c>
      <c r="M57" s="54">
        <v>1</v>
      </c>
      <c r="N57" s="55">
        <v>0</v>
      </c>
    </row>
    <row r="58" spans="1:14" ht="19.5" x14ac:dyDescent="0.3">
      <c r="A58" s="26" t="s">
        <v>158</v>
      </c>
      <c r="B58" s="22">
        <v>27</v>
      </c>
      <c r="C58" s="22">
        <v>1256</v>
      </c>
      <c r="D58" s="22">
        <v>1561</v>
      </c>
      <c r="E58" s="22">
        <v>1577</v>
      </c>
      <c r="F58" s="22">
        <f t="shared" si="1"/>
        <v>3138</v>
      </c>
      <c r="G58" s="52">
        <v>6</v>
      </c>
      <c r="H58" s="53">
        <v>6</v>
      </c>
      <c r="I58" s="53">
        <v>1</v>
      </c>
      <c r="J58" s="53">
        <v>1</v>
      </c>
      <c r="K58" s="53">
        <v>1</v>
      </c>
      <c r="L58" s="53">
        <v>3</v>
      </c>
      <c r="M58" s="54">
        <v>1</v>
      </c>
      <c r="N58" s="55">
        <v>0</v>
      </c>
    </row>
    <row r="59" spans="1:14" ht="19.5" x14ac:dyDescent="0.3">
      <c r="A59" s="28" t="s">
        <v>159</v>
      </c>
      <c r="B59" s="22">
        <v>35</v>
      </c>
      <c r="C59" s="22">
        <v>1195</v>
      </c>
      <c r="D59" s="22">
        <v>1584</v>
      </c>
      <c r="E59" s="22">
        <v>1546</v>
      </c>
      <c r="F59" s="22">
        <f t="shared" si="1"/>
        <v>3130</v>
      </c>
      <c r="G59" s="52">
        <v>10</v>
      </c>
      <c r="H59" s="53">
        <v>10</v>
      </c>
      <c r="I59" s="53">
        <v>3</v>
      </c>
      <c r="J59" s="53">
        <v>2</v>
      </c>
      <c r="K59" s="53">
        <v>4</v>
      </c>
      <c r="L59" s="53">
        <v>2</v>
      </c>
      <c r="M59" s="54">
        <v>0</v>
      </c>
      <c r="N59" s="55">
        <v>1</v>
      </c>
    </row>
    <row r="60" spans="1:14" ht="19.5" x14ac:dyDescent="0.3">
      <c r="A60" s="26" t="s">
        <v>160</v>
      </c>
      <c r="B60" s="22">
        <v>15</v>
      </c>
      <c r="C60" s="22">
        <v>1171</v>
      </c>
      <c r="D60" s="22">
        <v>1476</v>
      </c>
      <c r="E60" s="22">
        <v>1569</v>
      </c>
      <c r="F60" s="22">
        <f t="shared" si="1"/>
        <v>3045</v>
      </c>
      <c r="G60" s="52">
        <v>11</v>
      </c>
      <c r="H60" s="53">
        <v>6</v>
      </c>
      <c r="I60" s="53">
        <v>4</v>
      </c>
      <c r="J60" s="53">
        <v>9</v>
      </c>
      <c r="K60" s="53">
        <v>4</v>
      </c>
      <c r="L60" s="53">
        <v>1</v>
      </c>
      <c r="M60" s="54">
        <v>0</v>
      </c>
      <c r="N60" s="55">
        <v>0</v>
      </c>
    </row>
    <row r="61" spans="1:14" ht="19.5" x14ac:dyDescent="0.3">
      <c r="A61" s="28" t="s">
        <v>161</v>
      </c>
      <c r="B61" s="22">
        <v>16</v>
      </c>
      <c r="C61" s="22">
        <v>877</v>
      </c>
      <c r="D61" s="22">
        <v>1028</v>
      </c>
      <c r="E61" s="22">
        <v>1040</v>
      </c>
      <c r="F61" s="22">
        <f t="shared" si="1"/>
        <v>2068</v>
      </c>
      <c r="G61" s="52">
        <v>7</v>
      </c>
      <c r="H61" s="53">
        <v>3</v>
      </c>
      <c r="I61" s="53">
        <v>3</v>
      </c>
      <c r="J61" s="53">
        <v>4</v>
      </c>
      <c r="K61" s="53">
        <v>0</v>
      </c>
      <c r="L61" s="53">
        <v>4</v>
      </c>
      <c r="M61" s="54">
        <v>2</v>
      </c>
      <c r="N61" s="55">
        <v>0</v>
      </c>
    </row>
    <row r="62" spans="1:14" ht="19.5" x14ac:dyDescent="0.3">
      <c r="A62" s="26" t="s">
        <v>162</v>
      </c>
      <c r="B62" s="22">
        <v>16</v>
      </c>
      <c r="C62" s="22">
        <v>1058</v>
      </c>
      <c r="D62" s="22">
        <v>1266</v>
      </c>
      <c r="E62" s="22">
        <v>1300</v>
      </c>
      <c r="F62" s="22">
        <f t="shared" si="1"/>
        <v>2566</v>
      </c>
      <c r="G62" s="52">
        <v>9</v>
      </c>
      <c r="H62" s="53">
        <v>4</v>
      </c>
      <c r="I62" s="53">
        <v>0</v>
      </c>
      <c r="J62" s="53">
        <v>0</v>
      </c>
      <c r="K62" s="53">
        <v>0</v>
      </c>
      <c r="L62" s="53">
        <v>3</v>
      </c>
      <c r="M62" s="54">
        <v>1</v>
      </c>
      <c r="N62" s="55">
        <v>0</v>
      </c>
    </row>
    <row r="63" spans="1:14" ht="19.5" x14ac:dyDescent="0.3">
      <c r="A63" s="28" t="s">
        <v>163</v>
      </c>
      <c r="B63" s="22">
        <v>15</v>
      </c>
      <c r="C63" s="22">
        <v>982</v>
      </c>
      <c r="D63" s="22">
        <v>1064</v>
      </c>
      <c r="E63" s="22">
        <v>1178</v>
      </c>
      <c r="F63" s="22">
        <f t="shared" si="1"/>
        <v>2242</v>
      </c>
      <c r="G63" s="52">
        <v>6</v>
      </c>
      <c r="H63" s="53">
        <v>6</v>
      </c>
      <c r="I63" s="53">
        <v>2</v>
      </c>
      <c r="J63" s="53">
        <v>2</v>
      </c>
      <c r="K63" s="53">
        <v>2</v>
      </c>
      <c r="L63" s="53">
        <v>3</v>
      </c>
      <c r="M63" s="54">
        <v>4</v>
      </c>
      <c r="N63" s="55">
        <v>1</v>
      </c>
    </row>
    <row r="64" spans="1:14" ht="19.5" x14ac:dyDescent="0.3">
      <c r="A64" s="26" t="s">
        <v>164</v>
      </c>
      <c r="B64" s="22">
        <v>21</v>
      </c>
      <c r="C64" s="22">
        <v>1422</v>
      </c>
      <c r="D64" s="22">
        <v>1532</v>
      </c>
      <c r="E64" s="22">
        <v>1669</v>
      </c>
      <c r="F64" s="22">
        <f t="shared" si="1"/>
        <v>3201</v>
      </c>
      <c r="G64" s="52">
        <v>20</v>
      </c>
      <c r="H64" s="53">
        <v>7</v>
      </c>
      <c r="I64" s="53">
        <v>12</v>
      </c>
      <c r="J64" s="53">
        <v>1</v>
      </c>
      <c r="K64" s="53">
        <v>4</v>
      </c>
      <c r="L64" s="53">
        <v>1</v>
      </c>
      <c r="M64" s="54">
        <v>1</v>
      </c>
      <c r="N64" s="55">
        <v>1</v>
      </c>
    </row>
    <row r="65" spans="1:14" ht="19.5" x14ac:dyDescent="0.3">
      <c r="A65" s="28" t="s">
        <v>165</v>
      </c>
      <c r="B65" s="22">
        <v>25</v>
      </c>
      <c r="C65" s="22">
        <v>2503</v>
      </c>
      <c r="D65" s="22">
        <v>2767</v>
      </c>
      <c r="E65" s="22">
        <v>3099</v>
      </c>
      <c r="F65" s="22">
        <f t="shared" si="1"/>
        <v>5866</v>
      </c>
      <c r="G65" s="52">
        <v>13</v>
      </c>
      <c r="H65" s="53">
        <v>24</v>
      </c>
      <c r="I65" s="53">
        <v>4</v>
      </c>
      <c r="J65" s="53">
        <v>6</v>
      </c>
      <c r="K65" s="53">
        <v>3</v>
      </c>
      <c r="L65" s="53">
        <v>5</v>
      </c>
      <c r="M65" s="54">
        <v>2</v>
      </c>
      <c r="N65" s="55">
        <v>0</v>
      </c>
    </row>
    <row r="66" spans="1:14" ht="19.5" x14ac:dyDescent="0.3">
      <c r="A66" s="26" t="s">
        <v>166</v>
      </c>
      <c r="B66" s="22">
        <v>31</v>
      </c>
      <c r="C66" s="22">
        <v>1790</v>
      </c>
      <c r="D66" s="22">
        <v>2070</v>
      </c>
      <c r="E66" s="22">
        <v>2129</v>
      </c>
      <c r="F66" s="22">
        <f t="shared" si="1"/>
        <v>4199</v>
      </c>
      <c r="G66" s="52">
        <v>10</v>
      </c>
      <c r="H66" s="53">
        <v>14</v>
      </c>
      <c r="I66" s="53">
        <v>5</v>
      </c>
      <c r="J66" s="53">
        <v>5</v>
      </c>
      <c r="K66" s="53">
        <v>1</v>
      </c>
      <c r="L66" s="53">
        <v>6</v>
      </c>
      <c r="M66" s="54">
        <v>1</v>
      </c>
      <c r="N66" s="55">
        <v>0</v>
      </c>
    </row>
    <row r="67" spans="1:14" ht="19.5" x14ac:dyDescent="0.3">
      <c r="A67" s="28" t="s">
        <v>167</v>
      </c>
      <c r="B67" s="22">
        <v>26</v>
      </c>
      <c r="C67" s="22">
        <v>1655</v>
      </c>
      <c r="D67" s="22">
        <v>2039</v>
      </c>
      <c r="E67" s="22">
        <v>2096</v>
      </c>
      <c r="F67" s="22">
        <f t="shared" si="1"/>
        <v>4135</v>
      </c>
      <c r="G67" s="52">
        <v>8</v>
      </c>
      <c r="H67" s="53">
        <v>8</v>
      </c>
      <c r="I67" s="53">
        <v>4</v>
      </c>
      <c r="J67" s="53">
        <v>10</v>
      </c>
      <c r="K67" s="53">
        <v>6</v>
      </c>
      <c r="L67" s="53">
        <v>1</v>
      </c>
      <c r="M67" s="54">
        <v>3</v>
      </c>
      <c r="N67" s="55">
        <v>0</v>
      </c>
    </row>
    <row r="68" spans="1:14" ht="19.5" x14ac:dyDescent="0.3">
      <c r="A68" s="26" t="s">
        <v>168</v>
      </c>
      <c r="B68" s="22">
        <v>25</v>
      </c>
      <c r="C68" s="22">
        <v>1920</v>
      </c>
      <c r="D68" s="22">
        <v>2269</v>
      </c>
      <c r="E68" s="22">
        <v>2519</v>
      </c>
      <c r="F68" s="22">
        <f t="shared" si="1"/>
        <v>4788</v>
      </c>
      <c r="G68" s="52">
        <v>15</v>
      </c>
      <c r="H68" s="53">
        <v>15</v>
      </c>
      <c r="I68" s="53">
        <v>3</v>
      </c>
      <c r="J68" s="53">
        <v>3</v>
      </c>
      <c r="K68" s="53">
        <v>5</v>
      </c>
      <c r="L68" s="53">
        <v>3</v>
      </c>
      <c r="M68" s="54">
        <v>3</v>
      </c>
      <c r="N68" s="55">
        <v>0</v>
      </c>
    </row>
    <row r="69" spans="1:14" ht="19.5" x14ac:dyDescent="0.3">
      <c r="A69" s="28" t="s">
        <v>169</v>
      </c>
      <c r="B69" s="22">
        <v>15</v>
      </c>
      <c r="C69" s="22">
        <v>1128</v>
      </c>
      <c r="D69" s="22">
        <v>1559</v>
      </c>
      <c r="E69" s="22">
        <v>1453</v>
      </c>
      <c r="F69" s="22">
        <f>SUM(D69:E69)</f>
        <v>3012</v>
      </c>
      <c r="G69" s="52">
        <v>12</v>
      </c>
      <c r="H69" s="53">
        <v>11</v>
      </c>
      <c r="I69" s="53">
        <v>3</v>
      </c>
      <c r="J69" s="53">
        <v>3</v>
      </c>
      <c r="K69" s="53">
        <v>2</v>
      </c>
      <c r="L69" s="53">
        <v>2</v>
      </c>
      <c r="M69" s="54">
        <v>2</v>
      </c>
      <c r="N69" s="55">
        <v>0</v>
      </c>
    </row>
    <row r="70" spans="1:14" ht="19.5" x14ac:dyDescent="0.3">
      <c r="A70" s="26" t="s">
        <v>170</v>
      </c>
      <c r="B70" s="22">
        <v>15</v>
      </c>
      <c r="C70" s="22">
        <v>1171</v>
      </c>
      <c r="D70" s="22">
        <v>1458</v>
      </c>
      <c r="E70" s="22">
        <v>1581</v>
      </c>
      <c r="F70" s="22">
        <f>SUM(D70:E70)</f>
        <v>3039</v>
      </c>
      <c r="G70" s="52">
        <v>5</v>
      </c>
      <c r="H70" s="53">
        <v>10</v>
      </c>
      <c r="I70" s="53">
        <v>0</v>
      </c>
      <c r="J70" s="53">
        <v>0</v>
      </c>
      <c r="K70" s="53">
        <v>4</v>
      </c>
      <c r="L70" s="53">
        <v>2</v>
      </c>
      <c r="M70" s="54">
        <v>3</v>
      </c>
      <c r="N70" s="55">
        <v>1</v>
      </c>
    </row>
    <row r="71" spans="1:14" ht="19.5" x14ac:dyDescent="0.3">
      <c r="A71" s="28" t="s">
        <v>171</v>
      </c>
      <c r="B71" s="22">
        <v>23</v>
      </c>
      <c r="C71" s="22">
        <v>1663</v>
      </c>
      <c r="D71" s="22">
        <v>2162</v>
      </c>
      <c r="E71" s="22">
        <v>2294</v>
      </c>
      <c r="F71" s="22">
        <f>SUM(D71:E71)</f>
        <v>4456</v>
      </c>
      <c r="G71" s="52">
        <v>16</v>
      </c>
      <c r="H71" s="53">
        <v>23</v>
      </c>
      <c r="I71" s="53">
        <v>1</v>
      </c>
      <c r="J71" s="53">
        <v>0</v>
      </c>
      <c r="K71" s="53">
        <v>6</v>
      </c>
      <c r="L71" s="53">
        <v>1</v>
      </c>
      <c r="M71" s="54">
        <v>1</v>
      </c>
      <c r="N71" s="55">
        <v>0</v>
      </c>
    </row>
    <row r="72" spans="1:14" ht="19.5" x14ac:dyDescent="0.3">
      <c r="A72" s="26" t="s">
        <v>172</v>
      </c>
      <c r="B72" s="22">
        <v>12</v>
      </c>
      <c r="C72" s="22">
        <v>842</v>
      </c>
      <c r="D72" s="22">
        <v>1207</v>
      </c>
      <c r="E72" s="22">
        <v>1143</v>
      </c>
      <c r="F72" s="22">
        <f>SUM(D72:E72)</f>
        <v>2350</v>
      </c>
      <c r="G72" s="52">
        <v>2</v>
      </c>
      <c r="H72" s="53">
        <v>9</v>
      </c>
      <c r="I72" s="53">
        <v>1</v>
      </c>
      <c r="J72" s="53">
        <v>0</v>
      </c>
      <c r="K72" s="53">
        <v>1</v>
      </c>
      <c r="L72" s="53">
        <v>0</v>
      </c>
      <c r="M72" s="54">
        <v>0</v>
      </c>
      <c r="N72" s="55">
        <v>0</v>
      </c>
    </row>
    <row r="73" spans="1:14" ht="19.5" x14ac:dyDescent="0.3">
      <c r="A73" s="28" t="s">
        <v>173</v>
      </c>
      <c r="B73" s="22">
        <v>19</v>
      </c>
      <c r="C73" s="22">
        <v>967</v>
      </c>
      <c r="D73" s="22">
        <v>1172</v>
      </c>
      <c r="E73" s="22">
        <v>1148</v>
      </c>
      <c r="F73" s="22">
        <f>SUM(D73:E73)</f>
        <v>2320</v>
      </c>
      <c r="G73" s="52">
        <v>4</v>
      </c>
      <c r="H73" s="53">
        <v>3</v>
      </c>
      <c r="I73" s="53">
        <v>3</v>
      </c>
      <c r="J73" s="53">
        <v>1</v>
      </c>
      <c r="K73" s="53">
        <v>2</v>
      </c>
      <c r="L73" s="53">
        <v>2</v>
      </c>
      <c r="M73" s="54">
        <v>1</v>
      </c>
      <c r="N73" s="55">
        <v>3</v>
      </c>
    </row>
    <row r="74" spans="1:14" ht="19.5" x14ac:dyDescent="0.3">
      <c r="A74" s="26" t="s">
        <v>43</v>
      </c>
      <c r="B74" s="22">
        <f t="shared" ref="B74:N74" si="2">SUM(B5:B73)</f>
        <v>1240</v>
      </c>
      <c r="C74" s="22">
        <f t="shared" si="2"/>
        <v>72230</v>
      </c>
      <c r="D74" s="22">
        <f t="shared" si="2"/>
        <v>84216</v>
      </c>
      <c r="E74" s="22">
        <f t="shared" si="2"/>
        <v>90103</v>
      </c>
      <c r="F74" s="22">
        <f t="shared" si="2"/>
        <v>174319</v>
      </c>
      <c r="G74" s="22">
        <f t="shared" si="2"/>
        <v>478</v>
      </c>
      <c r="H74" s="22">
        <f t="shared" si="2"/>
        <v>554</v>
      </c>
      <c r="I74" s="22">
        <f t="shared" si="2"/>
        <v>221</v>
      </c>
      <c r="J74" s="22">
        <f t="shared" si="2"/>
        <v>221</v>
      </c>
      <c r="K74" s="22">
        <f t="shared" si="2"/>
        <v>96</v>
      </c>
      <c r="L74" s="22">
        <f t="shared" si="2"/>
        <v>120</v>
      </c>
      <c r="M74" s="23">
        <f t="shared" si="2"/>
        <v>76</v>
      </c>
      <c r="N74" s="27">
        <f t="shared" si="2"/>
        <v>27</v>
      </c>
    </row>
    <row r="75" spans="1:14" s="3" customFormat="1" ht="26.25" customHeight="1" x14ac:dyDescent="0.3">
      <c r="A75" s="280" t="s">
        <v>44</v>
      </c>
      <c r="B75" s="281"/>
      <c r="C75" s="102">
        <f>C74</f>
        <v>72230</v>
      </c>
      <c r="D75" s="102" t="s">
        <v>45</v>
      </c>
      <c r="E75" s="102" t="s">
        <v>46</v>
      </c>
      <c r="F75" s="102"/>
      <c r="G75" s="102">
        <f>F74</f>
        <v>174319</v>
      </c>
      <c r="H75" s="102" t="s">
        <v>47</v>
      </c>
      <c r="I75" s="102"/>
      <c r="J75" s="102"/>
      <c r="K75" s="82" t="s">
        <v>48</v>
      </c>
      <c r="L75" s="82"/>
      <c r="M75" s="89"/>
      <c r="N75" s="90"/>
    </row>
    <row r="76" spans="1:14" s="3" customFormat="1" ht="26.25" customHeight="1" x14ac:dyDescent="0.3">
      <c r="A76" s="263" t="s">
        <v>216</v>
      </c>
      <c r="B76" s="264"/>
      <c r="C76" s="83" t="str">
        <f ca="1">INDIRECT(H76,TRUE)</f>
        <v>正大</v>
      </c>
      <c r="D76" s="208" t="s">
        <v>218</v>
      </c>
      <c r="E76" s="209">
        <f>MAX(C5:C73)</f>
        <v>2503</v>
      </c>
      <c r="F76" s="210">
        <f>MAX(F5:F73)</f>
        <v>5866</v>
      </c>
      <c r="G76" s="129"/>
      <c r="H76" s="213" t="str">
        <f>ADDRESS(MATCH(MAX(F5:F73),F5:F73,0)+4,1)</f>
        <v>$A$65</v>
      </c>
      <c r="I76" s="129"/>
      <c r="J76" s="129"/>
      <c r="K76" s="129"/>
      <c r="L76" s="129"/>
      <c r="M76" s="206"/>
      <c r="N76" s="207"/>
    </row>
    <row r="77" spans="1:14" s="3" customFormat="1" ht="26.25" customHeight="1" x14ac:dyDescent="0.3">
      <c r="A77" s="288" t="s">
        <v>217</v>
      </c>
      <c r="B77" s="288"/>
      <c r="C77" s="246" t="str">
        <f ca="1">INDIRECT(H77,TRUE)</f>
        <v>城西</v>
      </c>
      <c r="D77" s="247" t="s">
        <v>218</v>
      </c>
      <c r="E77" s="211">
        <f>MIN(C5:C73)</f>
        <v>270</v>
      </c>
      <c r="F77" s="212">
        <f>MIN(F5:F73)</f>
        <v>674</v>
      </c>
      <c r="G77" s="129"/>
      <c r="H77" s="213" t="str">
        <f>ADDRESS(MATCH(MIN(F5:F73),F5:F73,0)+4,1)</f>
        <v>$A$12</v>
      </c>
      <c r="I77" s="129"/>
      <c r="J77" s="129"/>
      <c r="K77" s="129"/>
      <c r="L77" s="129"/>
      <c r="M77" s="206"/>
      <c r="N77" s="207"/>
    </row>
    <row r="78" spans="1:14" s="4" customFormat="1" ht="19.5" customHeight="1" x14ac:dyDescent="0.3">
      <c r="A78" s="284" t="s">
        <v>49</v>
      </c>
      <c r="B78" s="285"/>
      <c r="C78" s="276">
        <f>SUM(G78,G79)</f>
        <v>635</v>
      </c>
      <c r="D78" s="278" t="s">
        <v>47</v>
      </c>
      <c r="E78" s="103" t="s">
        <v>50</v>
      </c>
      <c r="F78" s="103"/>
      <c r="G78" s="103">
        <v>343</v>
      </c>
      <c r="H78" s="103" t="s">
        <v>47</v>
      </c>
      <c r="I78" s="103"/>
      <c r="J78" s="103"/>
      <c r="K78" s="104"/>
      <c r="L78" s="104"/>
      <c r="M78" s="105"/>
      <c r="N78" s="106"/>
    </row>
    <row r="79" spans="1:14" s="5" customFormat="1" ht="22.5" customHeight="1" x14ac:dyDescent="0.3">
      <c r="A79" s="286"/>
      <c r="B79" s="287"/>
      <c r="C79" s="277"/>
      <c r="D79" s="279"/>
      <c r="E79" s="107" t="s">
        <v>51</v>
      </c>
      <c r="F79" s="107"/>
      <c r="G79" s="107">
        <v>292</v>
      </c>
      <c r="H79" s="107" t="s">
        <v>47</v>
      </c>
      <c r="I79" s="107"/>
      <c r="J79" s="107"/>
      <c r="K79" s="108"/>
      <c r="L79" s="108"/>
      <c r="M79" s="109"/>
      <c r="N79" s="110"/>
    </row>
    <row r="80" spans="1:14" s="6" customFormat="1" ht="50.25" customHeight="1" x14ac:dyDescent="0.3">
      <c r="A80" s="261" t="s">
        <v>22</v>
      </c>
      <c r="B80" s="262"/>
      <c r="C80" s="82">
        <f>K74</f>
        <v>96</v>
      </c>
      <c r="D80" s="82" t="s">
        <v>12</v>
      </c>
      <c r="E80" s="267" t="s">
        <v>236</v>
      </c>
      <c r="F80" s="267"/>
      <c r="G80" s="267"/>
      <c r="H80" s="267"/>
      <c r="I80" s="267"/>
      <c r="J80" s="267"/>
      <c r="K80" s="267"/>
      <c r="L80" s="267"/>
      <c r="M80" s="267"/>
      <c r="N80" s="268"/>
    </row>
    <row r="81" spans="1:14" s="7" customFormat="1" ht="24.75" customHeight="1" x14ac:dyDescent="0.3">
      <c r="A81" s="280" t="s">
        <v>52</v>
      </c>
      <c r="B81" s="281"/>
      <c r="C81" s="102">
        <f>L74</f>
        <v>120</v>
      </c>
      <c r="D81" s="102" t="s">
        <v>47</v>
      </c>
      <c r="E81" s="102"/>
      <c r="F81" s="102"/>
      <c r="G81" s="111"/>
      <c r="H81" s="102"/>
      <c r="I81" s="102"/>
      <c r="J81" s="102"/>
      <c r="K81" s="112"/>
      <c r="L81" s="112"/>
      <c r="M81" s="113"/>
      <c r="N81" s="114"/>
    </row>
    <row r="82" spans="1:14" s="8" customFormat="1" ht="27" customHeight="1" x14ac:dyDescent="0.3">
      <c r="A82" s="280" t="s">
        <v>16</v>
      </c>
      <c r="B82" s="281"/>
      <c r="C82" s="102">
        <f>M74</f>
        <v>76</v>
      </c>
      <c r="D82" s="102" t="s">
        <v>53</v>
      </c>
      <c r="E82" s="102" t="s">
        <v>237</v>
      </c>
      <c r="F82" s="102"/>
      <c r="G82" s="102"/>
      <c r="H82" s="102"/>
      <c r="I82" s="102"/>
      <c r="J82" s="102"/>
      <c r="K82" s="115"/>
      <c r="L82" s="115"/>
      <c r="M82" s="116"/>
      <c r="N82" s="117"/>
    </row>
    <row r="83" spans="1:14" s="9" customFormat="1" ht="27.75" customHeight="1" x14ac:dyDescent="0.3">
      <c r="A83" s="280" t="s">
        <v>17</v>
      </c>
      <c r="B83" s="281"/>
      <c r="C83" s="102">
        <f>N74</f>
        <v>27</v>
      </c>
      <c r="D83" s="102" t="s">
        <v>53</v>
      </c>
      <c r="E83" s="102" t="s">
        <v>238</v>
      </c>
      <c r="F83" s="102"/>
      <c r="G83" s="102"/>
      <c r="H83" s="102"/>
      <c r="I83" s="102"/>
      <c r="J83" s="102"/>
      <c r="K83" s="118"/>
      <c r="L83" s="118"/>
      <c r="M83" s="119"/>
      <c r="N83" s="120"/>
    </row>
    <row r="84" spans="1:14" s="7" customFormat="1" ht="26.25" customHeight="1" x14ac:dyDescent="0.3">
      <c r="A84" s="121" t="s">
        <v>18</v>
      </c>
      <c r="B84" s="102"/>
      <c r="C84" s="102">
        <f>G74</f>
        <v>478</v>
      </c>
      <c r="D84" s="122" t="s">
        <v>47</v>
      </c>
      <c r="E84" s="102" t="s">
        <v>54</v>
      </c>
      <c r="F84" s="102"/>
      <c r="G84" s="102">
        <f>H74</f>
        <v>554</v>
      </c>
      <c r="H84" s="122" t="s">
        <v>47</v>
      </c>
      <c r="I84" s="102"/>
      <c r="J84" s="102"/>
      <c r="K84" s="112"/>
      <c r="L84" s="112"/>
      <c r="M84" s="113"/>
      <c r="N84" s="114"/>
    </row>
    <row r="85" spans="1:14" s="10" customFormat="1" ht="27.75" customHeight="1" thickBot="1" x14ac:dyDescent="0.35">
      <c r="A85" s="282" t="str">
        <f>IF(C85&gt;0," 本月戶數增加","本月戶數減少")</f>
        <v>本月戶數減少</v>
      </c>
      <c r="B85" s="283"/>
      <c r="C85" s="124">
        <f>C74-'10501'!C74</f>
        <v>-17</v>
      </c>
      <c r="D85" s="123" t="str">
        <f>IF(E85&gt;0,"男增加","男減少")</f>
        <v>男減少</v>
      </c>
      <c r="E85" s="125">
        <f>D74-'10501'!D74</f>
        <v>-63</v>
      </c>
      <c r="F85" s="126" t="str">
        <f>IF(G85&gt;0,"女增加","女減少")</f>
        <v>女減少</v>
      </c>
      <c r="G85" s="125">
        <f>E74-'10501'!E74</f>
        <v>-37</v>
      </c>
      <c r="H85" s="127"/>
      <c r="I85" s="283" t="str">
        <f>IF(K85&gt;0,"總人口數增加","總人口數減少")</f>
        <v>總人口數減少</v>
      </c>
      <c r="J85" s="283"/>
      <c r="K85" s="125">
        <f>F74-'10501'!F74</f>
        <v>-100</v>
      </c>
      <c r="L85" s="98"/>
      <c r="M85" s="128"/>
      <c r="N85" s="100"/>
    </row>
  </sheetData>
  <mergeCells count="27">
    <mergeCell ref="K2:N2"/>
    <mergeCell ref="A1:L1"/>
    <mergeCell ref="I3:I4"/>
    <mergeCell ref="G3:G4"/>
    <mergeCell ref="L3:L4"/>
    <mergeCell ref="J3:J4"/>
    <mergeCell ref="B3:B4"/>
    <mergeCell ref="C3:C4"/>
    <mergeCell ref="A3:A4"/>
    <mergeCell ref="H3:H4"/>
    <mergeCell ref="D3:F3"/>
    <mergeCell ref="M3:M4"/>
    <mergeCell ref="N3:N4"/>
    <mergeCell ref="K3:K4"/>
    <mergeCell ref="C78:C79"/>
    <mergeCell ref="D78:D79"/>
    <mergeCell ref="A75:B75"/>
    <mergeCell ref="A85:B85"/>
    <mergeCell ref="I85:J85"/>
    <mergeCell ref="A83:B83"/>
    <mergeCell ref="A78:B79"/>
    <mergeCell ref="A80:B80"/>
    <mergeCell ref="A81:B81"/>
    <mergeCell ref="A82:B82"/>
    <mergeCell ref="E80:N80"/>
    <mergeCell ref="A76:B76"/>
    <mergeCell ref="A77:B77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="125" zoomScaleNormal="125" workbookViewId="0">
      <pane ySplit="4" topLeftCell="A77" activePane="bottomLeft" state="frozen"/>
      <selection pane="bottomLeft" activeCell="E74" sqref="E74"/>
    </sheetView>
  </sheetViews>
  <sheetFormatPr defaultRowHeight="16.5" x14ac:dyDescent="0.25"/>
  <cols>
    <col min="1" max="1" width="9.625" style="1" customWidth="1"/>
    <col min="2" max="2" width="13.5" customWidth="1"/>
    <col min="3" max="3" width="11.375" customWidth="1"/>
    <col min="4" max="6" width="9.625" customWidth="1"/>
    <col min="7" max="10" width="8.625" customWidth="1"/>
    <col min="11" max="14" width="7.625" customWidth="1"/>
  </cols>
  <sheetData>
    <row r="1" spans="1:14" ht="44.25" customHeight="1" x14ac:dyDescent="0.25">
      <c r="A1" s="289" t="s">
        <v>174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30"/>
      <c r="N1" s="30"/>
    </row>
    <row r="2" spans="1:14" ht="28.5" customHeight="1" thickBot="1" x14ac:dyDescent="0.3">
      <c r="A2" s="31"/>
      <c r="B2" s="32"/>
      <c r="C2" s="30"/>
      <c r="D2" s="32"/>
      <c r="E2" s="32"/>
      <c r="F2" s="32"/>
      <c r="G2" s="32"/>
      <c r="H2" s="32"/>
      <c r="I2" s="32"/>
      <c r="J2" s="33"/>
      <c r="K2" s="254" t="s">
        <v>223</v>
      </c>
      <c r="L2" s="254"/>
      <c r="M2" s="254"/>
      <c r="N2" s="254"/>
    </row>
    <row r="3" spans="1:14" ht="19.5" x14ac:dyDescent="0.3">
      <c r="A3" s="291" t="s">
        <v>175</v>
      </c>
      <c r="B3" s="290" t="s">
        <v>176</v>
      </c>
      <c r="C3" s="290" t="s">
        <v>177</v>
      </c>
      <c r="D3" s="292" t="s">
        <v>178</v>
      </c>
      <c r="E3" s="296"/>
      <c r="F3" s="296"/>
      <c r="G3" s="290" t="s">
        <v>179</v>
      </c>
      <c r="H3" s="290" t="s">
        <v>180</v>
      </c>
      <c r="I3" s="290" t="s">
        <v>181</v>
      </c>
      <c r="J3" s="290" t="s">
        <v>182</v>
      </c>
      <c r="K3" s="290" t="s">
        <v>183</v>
      </c>
      <c r="L3" s="290" t="s">
        <v>184</v>
      </c>
      <c r="M3" s="294" t="s">
        <v>185</v>
      </c>
      <c r="N3" s="295" t="s">
        <v>186</v>
      </c>
    </row>
    <row r="4" spans="1:14" s="1" customFormat="1" ht="19.5" x14ac:dyDescent="0.3">
      <c r="A4" s="275"/>
      <c r="B4" s="258"/>
      <c r="C4" s="258"/>
      <c r="D4" s="21" t="s">
        <v>187</v>
      </c>
      <c r="E4" s="21" t="s">
        <v>188</v>
      </c>
      <c r="F4" s="21" t="s">
        <v>189</v>
      </c>
      <c r="G4" s="258"/>
      <c r="H4" s="258"/>
      <c r="I4" s="258"/>
      <c r="J4" s="258"/>
      <c r="K4" s="258"/>
      <c r="L4" s="258"/>
      <c r="M4" s="252"/>
      <c r="N4" s="253"/>
    </row>
    <row r="5" spans="1:14" ht="19.5" x14ac:dyDescent="0.3">
      <c r="A5" s="28" t="s">
        <v>105</v>
      </c>
      <c r="B5" s="22">
        <v>6</v>
      </c>
      <c r="C5" s="22">
        <v>372</v>
      </c>
      <c r="D5" s="22">
        <v>367</v>
      </c>
      <c r="E5" s="22">
        <v>424</v>
      </c>
      <c r="F5" s="22">
        <f t="shared" ref="F5:F36" si="0">SUM(D5:E5)</f>
        <v>791</v>
      </c>
      <c r="G5" s="52">
        <v>3</v>
      </c>
      <c r="H5" s="53">
        <v>5</v>
      </c>
      <c r="I5" s="53">
        <v>0</v>
      </c>
      <c r="J5" s="53">
        <v>0</v>
      </c>
      <c r="K5" s="53">
        <v>0</v>
      </c>
      <c r="L5" s="53">
        <v>1</v>
      </c>
      <c r="M5" s="54">
        <v>1</v>
      </c>
      <c r="N5" s="55">
        <v>2</v>
      </c>
    </row>
    <row r="6" spans="1:14" ht="19.5" x14ac:dyDescent="0.3">
      <c r="A6" s="26" t="s">
        <v>106</v>
      </c>
      <c r="B6" s="22">
        <v>14</v>
      </c>
      <c r="C6" s="22">
        <v>809</v>
      </c>
      <c r="D6" s="22">
        <v>772</v>
      </c>
      <c r="E6" s="22">
        <v>874</v>
      </c>
      <c r="F6" s="22">
        <f t="shared" si="0"/>
        <v>1646</v>
      </c>
      <c r="G6" s="52">
        <v>7</v>
      </c>
      <c r="H6" s="53">
        <v>17</v>
      </c>
      <c r="I6" s="53">
        <v>1</v>
      </c>
      <c r="J6" s="53">
        <v>1</v>
      </c>
      <c r="K6" s="53">
        <v>1</v>
      </c>
      <c r="L6" s="53">
        <v>0</v>
      </c>
      <c r="M6" s="54">
        <v>2</v>
      </c>
      <c r="N6" s="55">
        <v>1</v>
      </c>
    </row>
    <row r="7" spans="1:14" ht="19.5" x14ac:dyDescent="0.3">
      <c r="A7" s="28" t="s">
        <v>107</v>
      </c>
      <c r="B7" s="22">
        <v>13</v>
      </c>
      <c r="C7" s="22">
        <v>603</v>
      </c>
      <c r="D7" s="22">
        <v>703</v>
      </c>
      <c r="E7" s="22">
        <v>707</v>
      </c>
      <c r="F7" s="22">
        <f t="shared" si="0"/>
        <v>1410</v>
      </c>
      <c r="G7" s="52">
        <v>1</v>
      </c>
      <c r="H7" s="53">
        <v>2</v>
      </c>
      <c r="I7" s="53">
        <v>1</v>
      </c>
      <c r="J7" s="53">
        <v>1</v>
      </c>
      <c r="K7" s="53">
        <v>1</v>
      </c>
      <c r="L7" s="53">
        <v>1</v>
      </c>
      <c r="M7" s="54">
        <v>0</v>
      </c>
      <c r="N7" s="55">
        <v>0</v>
      </c>
    </row>
    <row r="8" spans="1:14" ht="19.5" x14ac:dyDescent="0.3">
      <c r="A8" s="26" t="s">
        <v>108</v>
      </c>
      <c r="B8" s="22">
        <v>10</v>
      </c>
      <c r="C8" s="22">
        <v>790</v>
      </c>
      <c r="D8" s="22">
        <v>874</v>
      </c>
      <c r="E8" s="22">
        <v>1018</v>
      </c>
      <c r="F8" s="22">
        <f t="shared" si="0"/>
        <v>1892</v>
      </c>
      <c r="G8" s="52">
        <v>4</v>
      </c>
      <c r="H8" s="53">
        <v>6</v>
      </c>
      <c r="I8" s="53">
        <v>4</v>
      </c>
      <c r="J8" s="53">
        <v>7</v>
      </c>
      <c r="K8" s="53">
        <v>1</v>
      </c>
      <c r="L8" s="53">
        <v>2</v>
      </c>
      <c r="M8" s="54">
        <v>0</v>
      </c>
      <c r="N8" s="55">
        <v>2</v>
      </c>
    </row>
    <row r="9" spans="1:14" ht="19.5" x14ac:dyDescent="0.3">
      <c r="A9" s="28" t="s">
        <v>109</v>
      </c>
      <c r="B9" s="22">
        <v>7</v>
      </c>
      <c r="C9" s="22">
        <v>726</v>
      </c>
      <c r="D9" s="22">
        <v>776</v>
      </c>
      <c r="E9" s="22">
        <v>881</v>
      </c>
      <c r="F9" s="22">
        <f t="shared" si="0"/>
        <v>1657</v>
      </c>
      <c r="G9" s="52">
        <v>4</v>
      </c>
      <c r="H9" s="53">
        <v>7</v>
      </c>
      <c r="I9" s="53">
        <v>6</v>
      </c>
      <c r="J9" s="53">
        <v>2</v>
      </c>
      <c r="K9" s="53">
        <v>0</v>
      </c>
      <c r="L9" s="53">
        <v>0</v>
      </c>
      <c r="M9" s="54">
        <v>1</v>
      </c>
      <c r="N9" s="55">
        <v>0</v>
      </c>
    </row>
    <row r="10" spans="1:14" ht="19.5" x14ac:dyDescent="0.3">
      <c r="A10" s="26" t="s">
        <v>110</v>
      </c>
      <c r="B10" s="22">
        <v>11</v>
      </c>
      <c r="C10" s="22">
        <v>725</v>
      </c>
      <c r="D10" s="22">
        <v>824</v>
      </c>
      <c r="E10" s="22">
        <v>845</v>
      </c>
      <c r="F10" s="22">
        <f t="shared" si="0"/>
        <v>1669</v>
      </c>
      <c r="G10" s="52">
        <v>11</v>
      </c>
      <c r="H10" s="53">
        <v>4</v>
      </c>
      <c r="I10" s="53">
        <v>0</v>
      </c>
      <c r="J10" s="53">
        <v>1</v>
      </c>
      <c r="K10" s="53">
        <v>1</v>
      </c>
      <c r="L10" s="53">
        <v>0</v>
      </c>
      <c r="M10" s="54">
        <v>2</v>
      </c>
      <c r="N10" s="55">
        <v>0</v>
      </c>
    </row>
    <row r="11" spans="1:14" ht="19.5" x14ac:dyDescent="0.3">
      <c r="A11" s="28" t="s">
        <v>111</v>
      </c>
      <c r="B11" s="22">
        <v>13</v>
      </c>
      <c r="C11" s="22">
        <v>722</v>
      </c>
      <c r="D11" s="22">
        <v>781</v>
      </c>
      <c r="E11" s="22">
        <v>905</v>
      </c>
      <c r="F11" s="22">
        <f t="shared" si="0"/>
        <v>1686</v>
      </c>
      <c r="G11" s="52">
        <v>6</v>
      </c>
      <c r="H11" s="53">
        <v>11</v>
      </c>
      <c r="I11" s="53">
        <v>4</v>
      </c>
      <c r="J11" s="53">
        <v>2</v>
      </c>
      <c r="K11" s="53">
        <v>1</v>
      </c>
      <c r="L11" s="53">
        <v>0</v>
      </c>
      <c r="M11" s="54">
        <v>1</v>
      </c>
      <c r="N11" s="55">
        <v>0</v>
      </c>
    </row>
    <row r="12" spans="1:14" ht="19.5" x14ac:dyDescent="0.3">
      <c r="A12" s="26" t="s">
        <v>112</v>
      </c>
      <c r="B12" s="22">
        <v>8</v>
      </c>
      <c r="C12" s="22">
        <v>271</v>
      </c>
      <c r="D12" s="22">
        <v>327</v>
      </c>
      <c r="E12" s="22">
        <v>343</v>
      </c>
      <c r="F12" s="22">
        <f t="shared" si="0"/>
        <v>670</v>
      </c>
      <c r="G12" s="52">
        <v>2</v>
      </c>
      <c r="H12" s="53">
        <v>7</v>
      </c>
      <c r="I12" s="53">
        <v>2</v>
      </c>
      <c r="J12" s="53">
        <v>1</v>
      </c>
      <c r="K12" s="53">
        <v>0</v>
      </c>
      <c r="L12" s="53">
        <v>0</v>
      </c>
      <c r="M12" s="54">
        <v>0</v>
      </c>
      <c r="N12" s="55">
        <v>0</v>
      </c>
    </row>
    <row r="13" spans="1:14" ht="19.5" x14ac:dyDescent="0.3">
      <c r="A13" s="28" t="s">
        <v>113</v>
      </c>
      <c r="B13" s="22">
        <v>14</v>
      </c>
      <c r="C13" s="22">
        <v>1051</v>
      </c>
      <c r="D13" s="22">
        <v>1078</v>
      </c>
      <c r="E13" s="22">
        <v>1164</v>
      </c>
      <c r="F13" s="22">
        <f t="shared" si="0"/>
        <v>2242</v>
      </c>
      <c r="G13" s="22">
        <v>14</v>
      </c>
      <c r="H13" s="53">
        <v>19</v>
      </c>
      <c r="I13" s="53">
        <v>7</v>
      </c>
      <c r="J13" s="53">
        <v>6</v>
      </c>
      <c r="K13" s="53">
        <v>1</v>
      </c>
      <c r="L13" s="53">
        <v>2</v>
      </c>
      <c r="M13" s="54">
        <v>0</v>
      </c>
      <c r="N13" s="55">
        <v>1</v>
      </c>
    </row>
    <row r="14" spans="1:14" ht="19.5" x14ac:dyDescent="0.3">
      <c r="A14" s="26" t="s">
        <v>114</v>
      </c>
      <c r="B14" s="22">
        <v>19</v>
      </c>
      <c r="C14" s="22">
        <v>2107</v>
      </c>
      <c r="D14" s="22">
        <v>1931</v>
      </c>
      <c r="E14" s="22">
        <v>2186</v>
      </c>
      <c r="F14" s="22">
        <f t="shared" si="0"/>
        <v>4117</v>
      </c>
      <c r="G14" s="22">
        <v>30</v>
      </c>
      <c r="H14" s="53">
        <v>31</v>
      </c>
      <c r="I14" s="53">
        <v>14</v>
      </c>
      <c r="J14" s="53">
        <v>24</v>
      </c>
      <c r="K14" s="53">
        <v>3</v>
      </c>
      <c r="L14" s="53">
        <v>3</v>
      </c>
      <c r="M14" s="54">
        <v>2</v>
      </c>
      <c r="N14" s="55">
        <v>2</v>
      </c>
    </row>
    <row r="15" spans="1:14" ht="19.5" x14ac:dyDescent="0.3">
      <c r="A15" s="28" t="s">
        <v>115</v>
      </c>
      <c r="B15" s="22">
        <v>10</v>
      </c>
      <c r="C15" s="22">
        <v>469</v>
      </c>
      <c r="D15" s="22">
        <v>557</v>
      </c>
      <c r="E15" s="22">
        <v>562</v>
      </c>
      <c r="F15" s="22">
        <f t="shared" si="0"/>
        <v>1119</v>
      </c>
      <c r="G15" s="22">
        <v>3</v>
      </c>
      <c r="H15" s="53">
        <v>9</v>
      </c>
      <c r="I15" s="53">
        <v>1</v>
      </c>
      <c r="J15" s="53">
        <v>1</v>
      </c>
      <c r="K15" s="53">
        <v>0</v>
      </c>
      <c r="L15" s="53">
        <v>1</v>
      </c>
      <c r="M15" s="54">
        <v>1</v>
      </c>
      <c r="N15" s="55">
        <v>1</v>
      </c>
    </row>
    <row r="16" spans="1:14" ht="19.5" x14ac:dyDescent="0.3">
      <c r="A16" s="26" t="s">
        <v>116</v>
      </c>
      <c r="B16" s="22">
        <v>15</v>
      </c>
      <c r="C16" s="22">
        <v>643</v>
      </c>
      <c r="D16" s="22">
        <v>739</v>
      </c>
      <c r="E16" s="22">
        <v>775</v>
      </c>
      <c r="F16" s="22">
        <f t="shared" si="0"/>
        <v>1514</v>
      </c>
      <c r="G16" s="22">
        <v>13</v>
      </c>
      <c r="H16" s="53">
        <v>8</v>
      </c>
      <c r="I16" s="53">
        <v>3</v>
      </c>
      <c r="J16" s="53">
        <v>4</v>
      </c>
      <c r="K16" s="53">
        <v>1</v>
      </c>
      <c r="L16" s="53">
        <v>1</v>
      </c>
      <c r="M16" s="54">
        <v>0</v>
      </c>
      <c r="N16" s="55">
        <v>1</v>
      </c>
    </row>
    <row r="17" spans="1:14" ht="19.5" x14ac:dyDescent="0.3">
      <c r="A17" s="28" t="s">
        <v>117</v>
      </c>
      <c r="B17" s="22">
        <v>18</v>
      </c>
      <c r="C17" s="22">
        <v>955</v>
      </c>
      <c r="D17" s="22">
        <v>964</v>
      </c>
      <c r="E17" s="22">
        <v>1048</v>
      </c>
      <c r="F17" s="22">
        <f t="shared" si="0"/>
        <v>2012</v>
      </c>
      <c r="G17" s="22">
        <v>6</v>
      </c>
      <c r="H17" s="53">
        <v>13</v>
      </c>
      <c r="I17" s="53">
        <v>4</v>
      </c>
      <c r="J17" s="53">
        <v>4</v>
      </c>
      <c r="K17" s="53">
        <v>1</v>
      </c>
      <c r="L17" s="53">
        <v>4</v>
      </c>
      <c r="M17" s="54">
        <v>1</v>
      </c>
      <c r="N17" s="55">
        <v>1</v>
      </c>
    </row>
    <row r="18" spans="1:14" ht="19.5" x14ac:dyDescent="0.3">
      <c r="A18" s="26" t="s">
        <v>118</v>
      </c>
      <c r="B18" s="22">
        <v>16</v>
      </c>
      <c r="C18" s="22">
        <v>622</v>
      </c>
      <c r="D18" s="22">
        <v>645</v>
      </c>
      <c r="E18" s="22">
        <v>726</v>
      </c>
      <c r="F18" s="22">
        <f t="shared" si="0"/>
        <v>1371</v>
      </c>
      <c r="G18" s="22">
        <v>7</v>
      </c>
      <c r="H18" s="53">
        <v>5</v>
      </c>
      <c r="I18" s="53">
        <v>1</v>
      </c>
      <c r="J18" s="53">
        <v>5</v>
      </c>
      <c r="K18" s="53">
        <v>0</v>
      </c>
      <c r="L18" s="53">
        <v>4</v>
      </c>
      <c r="M18" s="54">
        <v>2</v>
      </c>
      <c r="N18" s="55">
        <v>0</v>
      </c>
    </row>
    <row r="19" spans="1:14" ht="19.5" x14ac:dyDescent="0.3">
      <c r="A19" s="28" t="s">
        <v>119</v>
      </c>
      <c r="B19" s="22">
        <v>23</v>
      </c>
      <c r="C19" s="22">
        <v>852</v>
      </c>
      <c r="D19" s="22">
        <v>1033</v>
      </c>
      <c r="E19" s="22">
        <v>1003</v>
      </c>
      <c r="F19" s="22">
        <f t="shared" si="0"/>
        <v>2036</v>
      </c>
      <c r="G19" s="22">
        <v>5</v>
      </c>
      <c r="H19" s="53">
        <v>16</v>
      </c>
      <c r="I19" s="53">
        <v>1</v>
      </c>
      <c r="J19" s="53">
        <v>4</v>
      </c>
      <c r="K19" s="53">
        <v>1</v>
      </c>
      <c r="L19" s="53">
        <v>2</v>
      </c>
      <c r="M19" s="54">
        <v>1</v>
      </c>
      <c r="N19" s="55">
        <v>0</v>
      </c>
    </row>
    <row r="20" spans="1:14" ht="19.5" x14ac:dyDescent="0.3">
      <c r="A20" s="26" t="s">
        <v>120</v>
      </c>
      <c r="B20" s="22">
        <v>19</v>
      </c>
      <c r="C20" s="22">
        <v>584</v>
      </c>
      <c r="D20" s="22">
        <v>655</v>
      </c>
      <c r="E20" s="22">
        <v>687</v>
      </c>
      <c r="F20" s="22">
        <f t="shared" si="0"/>
        <v>1342</v>
      </c>
      <c r="G20" s="22">
        <v>10</v>
      </c>
      <c r="H20" s="53">
        <v>2</v>
      </c>
      <c r="I20" s="53">
        <v>0</v>
      </c>
      <c r="J20" s="53">
        <v>1</v>
      </c>
      <c r="K20" s="53">
        <v>0</v>
      </c>
      <c r="L20" s="53">
        <v>1</v>
      </c>
      <c r="M20" s="54">
        <v>1</v>
      </c>
      <c r="N20" s="55">
        <v>2</v>
      </c>
    </row>
    <row r="21" spans="1:14" ht="19.5" x14ac:dyDescent="0.3">
      <c r="A21" s="28" t="s">
        <v>121</v>
      </c>
      <c r="B21" s="22">
        <v>25</v>
      </c>
      <c r="C21" s="22">
        <v>1545</v>
      </c>
      <c r="D21" s="22">
        <v>1589</v>
      </c>
      <c r="E21" s="22">
        <v>1857</v>
      </c>
      <c r="F21" s="22">
        <f t="shared" si="0"/>
        <v>3446</v>
      </c>
      <c r="G21" s="22">
        <v>10</v>
      </c>
      <c r="H21" s="53">
        <v>23</v>
      </c>
      <c r="I21" s="53">
        <v>7</v>
      </c>
      <c r="J21" s="53">
        <v>17</v>
      </c>
      <c r="K21" s="53">
        <v>1</v>
      </c>
      <c r="L21" s="53">
        <v>1</v>
      </c>
      <c r="M21" s="54">
        <v>2</v>
      </c>
      <c r="N21" s="55">
        <v>0</v>
      </c>
    </row>
    <row r="22" spans="1:14" ht="19.5" x14ac:dyDescent="0.3">
      <c r="A22" s="26" t="s">
        <v>122</v>
      </c>
      <c r="B22" s="22">
        <v>22</v>
      </c>
      <c r="C22" s="22">
        <v>1057</v>
      </c>
      <c r="D22" s="22">
        <v>1164</v>
      </c>
      <c r="E22" s="22">
        <v>1265</v>
      </c>
      <c r="F22" s="22">
        <f t="shared" si="0"/>
        <v>2429</v>
      </c>
      <c r="G22" s="52">
        <v>12</v>
      </c>
      <c r="H22" s="53">
        <v>11</v>
      </c>
      <c r="I22" s="53">
        <v>5</v>
      </c>
      <c r="J22" s="53">
        <v>6</v>
      </c>
      <c r="K22" s="53">
        <v>3</v>
      </c>
      <c r="L22" s="53">
        <v>5</v>
      </c>
      <c r="M22" s="54">
        <v>2</v>
      </c>
      <c r="N22" s="55">
        <v>1</v>
      </c>
    </row>
    <row r="23" spans="1:14" ht="19.5" x14ac:dyDescent="0.3">
      <c r="A23" s="28" t="s">
        <v>123</v>
      </c>
      <c r="B23" s="22">
        <v>29</v>
      </c>
      <c r="C23" s="22">
        <v>1528</v>
      </c>
      <c r="D23" s="22">
        <v>1661</v>
      </c>
      <c r="E23" s="22">
        <v>1815</v>
      </c>
      <c r="F23" s="22">
        <f t="shared" si="0"/>
        <v>3476</v>
      </c>
      <c r="G23" s="52">
        <v>24</v>
      </c>
      <c r="H23" s="53">
        <v>8</v>
      </c>
      <c r="I23" s="53">
        <v>13</v>
      </c>
      <c r="J23" s="53">
        <v>2</v>
      </c>
      <c r="K23" s="53">
        <v>2</v>
      </c>
      <c r="L23" s="53">
        <v>2</v>
      </c>
      <c r="M23" s="54">
        <v>4</v>
      </c>
      <c r="N23" s="55">
        <v>1</v>
      </c>
    </row>
    <row r="24" spans="1:14" ht="19.5" x14ac:dyDescent="0.3">
      <c r="A24" s="26" t="s">
        <v>124</v>
      </c>
      <c r="B24" s="22">
        <v>20</v>
      </c>
      <c r="C24" s="22">
        <v>973</v>
      </c>
      <c r="D24" s="22">
        <v>1181</v>
      </c>
      <c r="E24" s="22">
        <v>1190</v>
      </c>
      <c r="F24" s="22">
        <f t="shared" si="0"/>
        <v>2371</v>
      </c>
      <c r="G24" s="52">
        <v>3</v>
      </c>
      <c r="H24" s="53">
        <v>14</v>
      </c>
      <c r="I24" s="53">
        <v>5</v>
      </c>
      <c r="J24" s="53">
        <v>8</v>
      </c>
      <c r="K24" s="53">
        <v>0</v>
      </c>
      <c r="L24" s="53">
        <v>2</v>
      </c>
      <c r="M24" s="54">
        <v>1</v>
      </c>
      <c r="N24" s="55">
        <v>0</v>
      </c>
    </row>
    <row r="25" spans="1:14" ht="19.5" x14ac:dyDescent="0.3">
      <c r="A25" s="28" t="s">
        <v>125</v>
      </c>
      <c r="B25" s="22">
        <v>9</v>
      </c>
      <c r="C25" s="22">
        <v>1318</v>
      </c>
      <c r="D25" s="22">
        <v>1311</v>
      </c>
      <c r="E25" s="22">
        <v>997</v>
      </c>
      <c r="F25" s="22">
        <f t="shared" si="0"/>
        <v>2308</v>
      </c>
      <c r="G25" s="52">
        <v>0</v>
      </c>
      <c r="H25" s="53">
        <v>18</v>
      </c>
      <c r="I25" s="53">
        <v>26</v>
      </c>
      <c r="J25" s="53">
        <v>3</v>
      </c>
      <c r="K25" s="53">
        <v>2</v>
      </c>
      <c r="L25" s="53">
        <v>3</v>
      </c>
      <c r="M25" s="54">
        <v>0</v>
      </c>
      <c r="N25" s="55">
        <v>1</v>
      </c>
    </row>
    <row r="26" spans="1:14" ht="19.5" x14ac:dyDescent="0.3">
      <c r="A26" s="26" t="s">
        <v>126</v>
      </c>
      <c r="B26" s="22">
        <v>21</v>
      </c>
      <c r="C26" s="22">
        <v>1565</v>
      </c>
      <c r="D26" s="22">
        <v>1733</v>
      </c>
      <c r="E26" s="22">
        <v>1936</v>
      </c>
      <c r="F26" s="22">
        <f t="shared" si="0"/>
        <v>3669</v>
      </c>
      <c r="G26" s="52">
        <v>31</v>
      </c>
      <c r="H26" s="53">
        <v>21</v>
      </c>
      <c r="I26" s="53">
        <v>7</v>
      </c>
      <c r="J26" s="53">
        <v>9</v>
      </c>
      <c r="K26" s="53">
        <v>4</v>
      </c>
      <c r="L26" s="53">
        <v>2</v>
      </c>
      <c r="M26" s="54">
        <v>3</v>
      </c>
      <c r="N26" s="55">
        <v>1</v>
      </c>
    </row>
    <row r="27" spans="1:14" ht="19.5" x14ac:dyDescent="0.3">
      <c r="A27" s="28" t="s">
        <v>127</v>
      </c>
      <c r="B27" s="22">
        <v>13</v>
      </c>
      <c r="C27" s="22">
        <v>919</v>
      </c>
      <c r="D27" s="22">
        <v>1127</v>
      </c>
      <c r="E27" s="22">
        <v>1309</v>
      </c>
      <c r="F27" s="22">
        <f t="shared" si="0"/>
        <v>2436</v>
      </c>
      <c r="G27" s="52">
        <v>9</v>
      </c>
      <c r="H27" s="53">
        <v>8</v>
      </c>
      <c r="I27" s="53">
        <v>17</v>
      </c>
      <c r="J27" s="53">
        <v>3</v>
      </c>
      <c r="K27" s="53">
        <v>3</v>
      </c>
      <c r="L27" s="53">
        <v>0</v>
      </c>
      <c r="M27" s="54">
        <v>3</v>
      </c>
      <c r="N27" s="55">
        <v>0</v>
      </c>
    </row>
    <row r="28" spans="1:14" ht="19.5" x14ac:dyDescent="0.3">
      <c r="A28" s="26" t="s">
        <v>128</v>
      </c>
      <c r="B28" s="22">
        <v>16</v>
      </c>
      <c r="C28" s="22">
        <v>1157</v>
      </c>
      <c r="D28" s="22">
        <v>1414</v>
      </c>
      <c r="E28" s="22">
        <v>1732</v>
      </c>
      <c r="F28" s="22">
        <f t="shared" si="0"/>
        <v>3146</v>
      </c>
      <c r="G28" s="52">
        <v>15</v>
      </c>
      <c r="H28" s="53">
        <v>24</v>
      </c>
      <c r="I28" s="53">
        <v>10</v>
      </c>
      <c r="J28" s="53">
        <v>3</v>
      </c>
      <c r="K28" s="53">
        <v>0</v>
      </c>
      <c r="L28" s="53">
        <v>2</v>
      </c>
      <c r="M28" s="54">
        <v>0</v>
      </c>
      <c r="N28" s="55">
        <v>2</v>
      </c>
    </row>
    <row r="29" spans="1:14" ht="19.5" x14ac:dyDescent="0.3">
      <c r="A29" s="28" t="s">
        <v>129</v>
      </c>
      <c r="B29" s="22">
        <v>13</v>
      </c>
      <c r="C29" s="22">
        <v>777</v>
      </c>
      <c r="D29" s="22">
        <v>887</v>
      </c>
      <c r="E29" s="22">
        <v>1081</v>
      </c>
      <c r="F29" s="22">
        <f t="shared" si="0"/>
        <v>1968</v>
      </c>
      <c r="G29" s="52">
        <v>16</v>
      </c>
      <c r="H29" s="53">
        <v>9</v>
      </c>
      <c r="I29" s="53">
        <v>13</v>
      </c>
      <c r="J29" s="53">
        <v>7</v>
      </c>
      <c r="K29" s="53">
        <v>2</v>
      </c>
      <c r="L29" s="53">
        <v>0</v>
      </c>
      <c r="M29" s="54">
        <v>1</v>
      </c>
      <c r="N29" s="55">
        <v>0</v>
      </c>
    </row>
    <row r="30" spans="1:14" ht="19.5" x14ac:dyDescent="0.3">
      <c r="A30" s="26" t="s">
        <v>130</v>
      </c>
      <c r="B30" s="22">
        <v>10</v>
      </c>
      <c r="C30" s="22">
        <v>320</v>
      </c>
      <c r="D30" s="22">
        <v>411</v>
      </c>
      <c r="E30" s="22">
        <v>389</v>
      </c>
      <c r="F30" s="22">
        <f t="shared" si="0"/>
        <v>800</v>
      </c>
      <c r="G30" s="52">
        <v>4</v>
      </c>
      <c r="H30" s="53">
        <v>5</v>
      </c>
      <c r="I30" s="53">
        <v>0</v>
      </c>
      <c r="J30" s="53">
        <v>0</v>
      </c>
      <c r="K30" s="53">
        <v>0</v>
      </c>
      <c r="L30" s="53">
        <v>1</v>
      </c>
      <c r="M30" s="54">
        <v>0</v>
      </c>
      <c r="N30" s="55">
        <v>0</v>
      </c>
    </row>
    <row r="31" spans="1:14" ht="19.5" x14ac:dyDescent="0.3">
      <c r="A31" s="28" t="s">
        <v>131</v>
      </c>
      <c r="B31" s="22">
        <v>18</v>
      </c>
      <c r="C31" s="22">
        <v>656</v>
      </c>
      <c r="D31" s="22">
        <v>765</v>
      </c>
      <c r="E31" s="22">
        <v>813</v>
      </c>
      <c r="F31" s="22">
        <f t="shared" si="0"/>
        <v>1578</v>
      </c>
      <c r="G31" s="52">
        <v>6</v>
      </c>
      <c r="H31" s="53">
        <v>7</v>
      </c>
      <c r="I31" s="53">
        <v>3</v>
      </c>
      <c r="J31" s="53">
        <v>3</v>
      </c>
      <c r="K31" s="53">
        <v>0</v>
      </c>
      <c r="L31" s="53">
        <v>3</v>
      </c>
      <c r="M31" s="54">
        <v>1</v>
      </c>
      <c r="N31" s="55">
        <v>0</v>
      </c>
    </row>
    <row r="32" spans="1:14" ht="19.5" x14ac:dyDescent="0.3">
      <c r="A32" s="26" t="s">
        <v>132</v>
      </c>
      <c r="B32" s="22">
        <v>25</v>
      </c>
      <c r="C32" s="22">
        <v>1240</v>
      </c>
      <c r="D32" s="22">
        <v>1565</v>
      </c>
      <c r="E32" s="22">
        <v>1671</v>
      </c>
      <c r="F32" s="22">
        <f t="shared" si="0"/>
        <v>3236</v>
      </c>
      <c r="G32" s="52">
        <v>9</v>
      </c>
      <c r="H32" s="53">
        <v>14</v>
      </c>
      <c r="I32" s="53">
        <v>0</v>
      </c>
      <c r="J32" s="53">
        <v>3</v>
      </c>
      <c r="K32" s="53">
        <v>1</v>
      </c>
      <c r="L32" s="53">
        <v>2</v>
      </c>
      <c r="M32" s="54">
        <v>0</v>
      </c>
      <c r="N32" s="55">
        <v>1</v>
      </c>
    </row>
    <row r="33" spans="1:14" ht="19.5" x14ac:dyDescent="0.3">
      <c r="A33" s="28" t="s">
        <v>133</v>
      </c>
      <c r="B33" s="22">
        <v>16</v>
      </c>
      <c r="C33" s="22">
        <v>761</v>
      </c>
      <c r="D33" s="22">
        <v>849</v>
      </c>
      <c r="E33" s="22">
        <v>929</v>
      </c>
      <c r="F33" s="22">
        <f t="shared" si="0"/>
        <v>1778</v>
      </c>
      <c r="G33" s="52">
        <v>1</v>
      </c>
      <c r="H33" s="53">
        <v>4</v>
      </c>
      <c r="I33" s="53">
        <v>5</v>
      </c>
      <c r="J33" s="53">
        <v>1</v>
      </c>
      <c r="K33" s="53">
        <v>0</v>
      </c>
      <c r="L33" s="53">
        <v>1</v>
      </c>
      <c r="M33" s="54">
        <v>0</v>
      </c>
      <c r="N33" s="55">
        <v>0</v>
      </c>
    </row>
    <row r="34" spans="1:14" ht="19.5" x14ac:dyDescent="0.3">
      <c r="A34" s="26" t="s">
        <v>134</v>
      </c>
      <c r="B34" s="22">
        <v>24</v>
      </c>
      <c r="C34" s="22">
        <v>1370</v>
      </c>
      <c r="D34" s="22">
        <v>1584</v>
      </c>
      <c r="E34" s="22">
        <v>1626</v>
      </c>
      <c r="F34" s="22">
        <f t="shared" si="0"/>
        <v>3210</v>
      </c>
      <c r="G34" s="52">
        <v>11</v>
      </c>
      <c r="H34" s="53">
        <v>13</v>
      </c>
      <c r="I34" s="53">
        <v>9</v>
      </c>
      <c r="J34" s="53">
        <v>7</v>
      </c>
      <c r="K34" s="53">
        <v>1</v>
      </c>
      <c r="L34" s="53">
        <v>0</v>
      </c>
      <c r="M34" s="54">
        <v>4</v>
      </c>
      <c r="N34" s="55">
        <v>0</v>
      </c>
    </row>
    <row r="35" spans="1:14" ht="19.5" x14ac:dyDescent="0.3">
      <c r="A35" s="28" t="s">
        <v>135</v>
      </c>
      <c r="B35" s="22">
        <v>16</v>
      </c>
      <c r="C35" s="22">
        <v>974</v>
      </c>
      <c r="D35" s="22">
        <v>1142</v>
      </c>
      <c r="E35" s="22">
        <v>1312</v>
      </c>
      <c r="F35" s="22">
        <f t="shared" si="0"/>
        <v>2454</v>
      </c>
      <c r="G35" s="52">
        <v>17</v>
      </c>
      <c r="H35" s="53">
        <v>15</v>
      </c>
      <c r="I35" s="53">
        <v>9</v>
      </c>
      <c r="J35" s="53">
        <v>11</v>
      </c>
      <c r="K35" s="53">
        <v>2</v>
      </c>
      <c r="L35" s="53">
        <v>0</v>
      </c>
      <c r="M35" s="54">
        <v>2</v>
      </c>
      <c r="N35" s="55">
        <v>0</v>
      </c>
    </row>
    <row r="36" spans="1:14" ht="19.5" x14ac:dyDescent="0.3">
      <c r="A36" s="26" t="s">
        <v>136</v>
      </c>
      <c r="B36" s="22">
        <v>24</v>
      </c>
      <c r="C36" s="22">
        <v>1564</v>
      </c>
      <c r="D36" s="22">
        <v>1722</v>
      </c>
      <c r="E36" s="22">
        <v>2047</v>
      </c>
      <c r="F36" s="22">
        <f t="shared" si="0"/>
        <v>3769</v>
      </c>
      <c r="G36" s="52">
        <v>12</v>
      </c>
      <c r="H36" s="53">
        <v>24</v>
      </c>
      <c r="I36" s="53">
        <v>13</v>
      </c>
      <c r="J36" s="53">
        <v>21</v>
      </c>
      <c r="K36" s="53">
        <v>1</v>
      </c>
      <c r="L36" s="53">
        <v>4</v>
      </c>
      <c r="M36" s="54">
        <v>0</v>
      </c>
      <c r="N36" s="55">
        <v>1</v>
      </c>
    </row>
    <row r="37" spans="1:14" ht="19.5" x14ac:dyDescent="0.3">
      <c r="A37" s="28" t="s">
        <v>137</v>
      </c>
      <c r="B37" s="22">
        <v>22</v>
      </c>
      <c r="C37" s="22">
        <v>1416</v>
      </c>
      <c r="D37" s="22">
        <v>1691</v>
      </c>
      <c r="E37" s="22">
        <v>1967</v>
      </c>
      <c r="F37" s="22">
        <f t="shared" ref="F37:F68" si="1">SUM(D37:E37)</f>
        <v>3658</v>
      </c>
      <c r="G37" s="52">
        <v>16</v>
      </c>
      <c r="H37" s="53">
        <v>29</v>
      </c>
      <c r="I37" s="53">
        <v>11</v>
      </c>
      <c r="J37" s="53">
        <v>8</v>
      </c>
      <c r="K37" s="53">
        <v>1</v>
      </c>
      <c r="L37" s="53">
        <v>4</v>
      </c>
      <c r="M37" s="54">
        <v>1</v>
      </c>
      <c r="N37" s="55">
        <v>0</v>
      </c>
    </row>
    <row r="38" spans="1:14" ht="19.5" x14ac:dyDescent="0.3">
      <c r="A38" s="26" t="s">
        <v>138</v>
      </c>
      <c r="B38" s="22">
        <v>18</v>
      </c>
      <c r="C38" s="22">
        <v>809</v>
      </c>
      <c r="D38" s="22">
        <v>881</v>
      </c>
      <c r="E38" s="22">
        <v>994</v>
      </c>
      <c r="F38" s="22">
        <f t="shared" si="1"/>
        <v>1875</v>
      </c>
      <c r="G38" s="52">
        <v>14</v>
      </c>
      <c r="H38" s="53">
        <v>8</v>
      </c>
      <c r="I38" s="53">
        <v>5</v>
      </c>
      <c r="J38" s="53">
        <v>4</v>
      </c>
      <c r="K38" s="53">
        <v>0</v>
      </c>
      <c r="L38" s="53">
        <v>3</v>
      </c>
      <c r="M38" s="54">
        <v>0</v>
      </c>
      <c r="N38" s="55">
        <v>0</v>
      </c>
    </row>
    <row r="39" spans="1:14" ht="19.5" x14ac:dyDescent="0.3">
      <c r="A39" s="28" t="s">
        <v>139</v>
      </c>
      <c r="B39" s="22">
        <v>14</v>
      </c>
      <c r="C39" s="22">
        <v>1269</v>
      </c>
      <c r="D39" s="22">
        <v>1553</v>
      </c>
      <c r="E39" s="22">
        <v>1876</v>
      </c>
      <c r="F39" s="22">
        <f t="shared" si="1"/>
        <v>3429</v>
      </c>
      <c r="G39" s="52">
        <v>17</v>
      </c>
      <c r="H39" s="53">
        <v>28</v>
      </c>
      <c r="I39" s="53">
        <v>12</v>
      </c>
      <c r="J39" s="53">
        <v>15</v>
      </c>
      <c r="K39" s="53">
        <v>1</v>
      </c>
      <c r="L39" s="53">
        <v>1</v>
      </c>
      <c r="M39" s="54">
        <v>1</v>
      </c>
      <c r="N39" s="55">
        <v>0</v>
      </c>
    </row>
    <row r="40" spans="1:14" s="34" customFormat="1" ht="19.5" x14ac:dyDescent="0.3">
      <c r="A40" s="26" t="s">
        <v>140</v>
      </c>
      <c r="B40" s="22">
        <v>17</v>
      </c>
      <c r="C40" s="22">
        <v>1040</v>
      </c>
      <c r="D40" s="22">
        <v>1278</v>
      </c>
      <c r="E40" s="22">
        <v>1376</v>
      </c>
      <c r="F40" s="22">
        <f t="shared" si="1"/>
        <v>2654</v>
      </c>
      <c r="G40" s="52">
        <v>12</v>
      </c>
      <c r="H40" s="53">
        <v>11</v>
      </c>
      <c r="I40" s="53">
        <v>10</v>
      </c>
      <c r="J40" s="53">
        <v>6</v>
      </c>
      <c r="K40" s="53">
        <v>0</v>
      </c>
      <c r="L40" s="53">
        <v>2</v>
      </c>
      <c r="M40" s="54">
        <v>1</v>
      </c>
      <c r="N40" s="55">
        <v>0</v>
      </c>
    </row>
    <row r="41" spans="1:14" ht="19.5" x14ac:dyDescent="0.3">
      <c r="A41" s="28" t="s">
        <v>141</v>
      </c>
      <c r="B41" s="22">
        <v>19</v>
      </c>
      <c r="C41" s="22">
        <v>1124</v>
      </c>
      <c r="D41" s="22">
        <v>1284</v>
      </c>
      <c r="E41" s="22">
        <v>1444</v>
      </c>
      <c r="F41" s="22">
        <f t="shared" si="1"/>
        <v>2728</v>
      </c>
      <c r="G41" s="52">
        <v>13</v>
      </c>
      <c r="H41" s="53">
        <v>20</v>
      </c>
      <c r="I41" s="53">
        <v>0</v>
      </c>
      <c r="J41" s="53">
        <v>0</v>
      </c>
      <c r="K41" s="53">
        <v>2</v>
      </c>
      <c r="L41" s="53">
        <v>1</v>
      </c>
      <c r="M41" s="54">
        <v>1</v>
      </c>
      <c r="N41" s="55">
        <v>0</v>
      </c>
    </row>
    <row r="42" spans="1:14" ht="19.5" x14ac:dyDescent="0.3">
      <c r="A42" s="26" t="s">
        <v>142</v>
      </c>
      <c r="B42" s="22">
        <v>15</v>
      </c>
      <c r="C42" s="22">
        <v>760</v>
      </c>
      <c r="D42" s="22">
        <v>880</v>
      </c>
      <c r="E42" s="22">
        <v>983</v>
      </c>
      <c r="F42" s="22">
        <f t="shared" si="1"/>
        <v>1863</v>
      </c>
      <c r="G42" s="52">
        <v>8</v>
      </c>
      <c r="H42" s="53">
        <v>6</v>
      </c>
      <c r="I42" s="53">
        <v>5</v>
      </c>
      <c r="J42" s="53">
        <v>2</v>
      </c>
      <c r="K42" s="53">
        <v>1</v>
      </c>
      <c r="L42" s="53">
        <v>5</v>
      </c>
      <c r="M42" s="54">
        <v>0</v>
      </c>
      <c r="N42" s="55">
        <v>0</v>
      </c>
    </row>
    <row r="43" spans="1:14" ht="19.5" x14ac:dyDescent="0.3">
      <c r="A43" s="28" t="s">
        <v>143</v>
      </c>
      <c r="B43" s="22">
        <v>20</v>
      </c>
      <c r="C43" s="22">
        <v>667</v>
      </c>
      <c r="D43" s="22">
        <v>851</v>
      </c>
      <c r="E43" s="22">
        <v>839</v>
      </c>
      <c r="F43" s="22">
        <f t="shared" si="1"/>
        <v>1690</v>
      </c>
      <c r="G43" s="52">
        <v>8</v>
      </c>
      <c r="H43" s="53">
        <v>7</v>
      </c>
      <c r="I43" s="53">
        <v>0</v>
      </c>
      <c r="J43" s="53">
        <v>2</v>
      </c>
      <c r="K43" s="53">
        <v>2</v>
      </c>
      <c r="L43" s="53">
        <v>1</v>
      </c>
      <c r="M43" s="54">
        <v>0</v>
      </c>
      <c r="N43" s="55">
        <v>0</v>
      </c>
    </row>
    <row r="44" spans="1:14" ht="19.5" x14ac:dyDescent="0.3">
      <c r="A44" s="26" t="s">
        <v>144</v>
      </c>
      <c r="B44" s="22">
        <v>21</v>
      </c>
      <c r="C44" s="22">
        <v>819</v>
      </c>
      <c r="D44" s="22">
        <v>1056</v>
      </c>
      <c r="E44" s="22">
        <v>985</v>
      </c>
      <c r="F44" s="22">
        <f t="shared" si="1"/>
        <v>2041</v>
      </c>
      <c r="G44" s="52">
        <v>11</v>
      </c>
      <c r="H44" s="53">
        <v>11</v>
      </c>
      <c r="I44" s="53">
        <v>8</v>
      </c>
      <c r="J44" s="53">
        <v>1</v>
      </c>
      <c r="K44" s="53">
        <v>2</v>
      </c>
      <c r="L44" s="53">
        <v>0</v>
      </c>
      <c r="M44" s="54">
        <v>0</v>
      </c>
      <c r="N44" s="55">
        <v>1</v>
      </c>
    </row>
    <row r="45" spans="1:14" ht="19.5" x14ac:dyDescent="0.3">
      <c r="A45" s="28" t="s">
        <v>145</v>
      </c>
      <c r="B45" s="22">
        <v>16</v>
      </c>
      <c r="C45" s="22">
        <v>999</v>
      </c>
      <c r="D45" s="22">
        <v>1077</v>
      </c>
      <c r="E45" s="22">
        <v>1228</v>
      </c>
      <c r="F45" s="22">
        <f t="shared" si="1"/>
        <v>2305</v>
      </c>
      <c r="G45" s="52">
        <v>12</v>
      </c>
      <c r="H45" s="53">
        <v>15</v>
      </c>
      <c r="I45" s="53">
        <v>6</v>
      </c>
      <c r="J45" s="53">
        <v>14</v>
      </c>
      <c r="K45" s="53">
        <v>0</v>
      </c>
      <c r="L45" s="53">
        <v>2</v>
      </c>
      <c r="M45" s="54">
        <v>1</v>
      </c>
      <c r="N45" s="55">
        <v>0</v>
      </c>
    </row>
    <row r="46" spans="1:14" ht="19.5" x14ac:dyDescent="0.3">
      <c r="A46" s="26" t="s">
        <v>146</v>
      </c>
      <c r="B46" s="22">
        <v>22</v>
      </c>
      <c r="C46" s="22">
        <v>1805</v>
      </c>
      <c r="D46" s="22">
        <v>2135</v>
      </c>
      <c r="E46" s="22">
        <v>2198</v>
      </c>
      <c r="F46" s="22">
        <f t="shared" si="1"/>
        <v>4333</v>
      </c>
      <c r="G46" s="52">
        <v>15</v>
      </c>
      <c r="H46" s="53">
        <v>26</v>
      </c>
      <c r="I46" s="53">
        <v>16</v>
      </c>
      <c r="J46" s="53">
        <v>4</v>
      </c>
      <c r="K46" s="53">
        <v>3</v>
      </c>
      <c r="L46" s="53">
        <v>4</v>
      </c>
      <c r="M46" s="54">
        <v>7</v>
      </c>
      <c r="N46" s="55">
        <v>0</v>
      </c>
    </row>
    <row r="47" spans="1:14" ht="19.5" x14ac:dyDescent="0.3">
      <c r="A47" s="28" t="s">
        <v>147</v>
      </c>
      <c r="B47" s="22">
        <v>20</v>
      </c>
      <c r="C47" s="22">
        <v>902</v>
      </c>
      <c r="D47" s="22">
        <v>961</v>
      </c>
      <c r="E47" s="22">
        <v>1083</v>
      </c>
      <c r="F47" s="22">
        <f t="shared" si="1"/>
        <v>2044</v>
      </c>
      <c r="G47" s="52">
        <v>7</v>
      </c>
      <c r="H47" s="53">
        <v>7</v>
      </c>
      <c r="I47" s="53">
        <v>8</v>
      </c>
      <c r="J47" s="53">
        <v>3</v>
      </c>
      <c r="K47" s="53">
        <v>1</v>
      </c>
      <c r="L47" s="53">
        <v>1</v>
      </c>
      <c r="M47" s="54">
        <v>3</v>
      </c>
      <c r="N47" s="55">
        <v>0</v>
      </c>
    </row>
    <row r="48" spans="1:14" ht="19.5" x14ac:dyDescent="0.3">
      <c r="A48" s="26" t="s">
        <v>148</v>
      </c>
      <c r="B48" s="22">
        <v>11</v>
      </c>
      <c r="C48" s="22">
        <v>810</v>
      </c>
      <c r="D48" s="22">
        <v>1017</v>
      </c>
      <c r="E48" s="22">
        <v>1119</v>
      </c>
      <c r="F48" s="22">
        <f t="shared" si="1"/>
        <v>2136</v>
      </c>
      <c r="G48" s="52">
        <v>3</v>
      </c>
      <c r="H48" s="53">
        <v>7</v>
      </c>
      <c r="I48" s="53">
        <v>3</v>
      </c>
      <c r="J48" s="53">
        <v>2</v>
      </c>
      <c r="K48" s="53">
        <v>2</v>
      </c>
      <c r="L48" s="53">
        <v>3</v>
      </c>
      <c r="M48" s="54">
        <v>2</v>
      </c>
      <c r="N48" s="55">
        <v>0</v>
      </c>
    </row>
    <row r="49" spans="1:14" ht="19.5" x14ac:dyDescent="0.3">
      <c r="A49" s="28" t="s">
        <v>149</v>
      </c>
      <c r="B49" s="22">
        <v>30</v>
      </c>
      <c r="C49" s="22">
        <v>1870</v>
      </c>
      <c r="D49" s="22">
        <v>2238</v>
      </c>
      <c r="E49" s="22">
        <v>2419</v>
      </c>
      <c r="F49" s="22">
        <f t="shared" si="1"/>
        <v>4657</v>
      </c>
      <c r="G49" s="52">
        <v>21</v>
      </c>
      <c r="H49" s="53">
        <v>15</v>
      </c>
      <c r="I49" s="53">
        <v>7</v>
      </c>
      <c r="J49" s="53">
        <v>6</v>
      </c>
      <c r="K49" s="53">
        <v>4</v>
      </c>
      <c r="L49" s="53">
        <v>4</v>
      </c>
      <c r="M49" s="54">
        <v>4</v>
      </c>
      <c r="N49" s="55">
        <v>1</v>
      </c>
    </row>
    <row r="50" spans="1:14" ht="19.5" x14ac:dyDescent="0.3">
      <c r="A50" s="26" t="s">
        <v>150</v>
      </c>
      <c r="B50" s="22">
        <v>20</v>
      </c>
      <c r="C50" s="22">
        <v>880</v>
      </c>
      <c r="D50" s="22">
        <v>1097</v>
      </c>
      <c r="E50" s="22">
        <v>1195</v>
      </c>
      <c r="F50" s="22">
        <f t="shared" si="1"/>
        <v>2292</v>
      </c>
      <c r="G50" s="52">
        <v>7</v>
      </c>
      <c r="H50" s="53">
        <v>11</v>
      </c>
      <c r="I50" s="53">
        <v>1</v>
      </c>
      <c r="J50" s="53">
        <v>2</v>
      </c>
      <c r="K50" s="53">
        <v>1</v>
      </c>
      <c r="L50" s="53">
        <v>2</v>
      </c>
      <c r="M50" s="54">
        <v>2</v>
      </c>
      <c r="N50" s="55">
        <v>0</v>
      </c>
    </row>
    <row r="51" spans="1:14" ht="19.5" x14ac:dyDescent="0.3">
      <c r="A51" s="28" t="s">
        <v>151</v>
      </c>
      <c r="B51" s="22">
        <v>14</v>
      </c>
      <c r="C51" s="22">
        <v>746</v>
      </c>
      <c r="D51" s="22">
        <v>865</v>
      </c>
      <c r="E51" s="22">
        <v>904</v>
      </c>
      <c r="F51" s="22">
        <f t="shared" si="1"/>
        <v>1769</v>
      </c>
      <c r="G51" s="52">
        <v>2</v>
      </c>
      <c r="H51" s="53">
        <v>15</v>
      </c>
      <c r="I51" s="53">
        <v>4</v>
      </c>
      <c r="J51" s="53">
        <v>1</v>
      </c>
      <c r="K51" s="53">
        <v>2</v>
      </c>
      <c r="L51" s="53">
        <v>1</v>
      </c>
      <c r="M51" s="54">
        <v>1</v>
      </c>
      <c r="N51" s="55">
        <v>1</v>
      </c>
    </row>
    <row r="52" spans="1:14" ht="19.5" x14ac:dyDescent="0.3">
      <c r="A52" s="26" t="s">
        <v>152</v>
      </c>
      <c r="B52" s="22">
        <v>15</v>
      </c>
      <c r="C52" s="22">
        <v>673</v>
      </c>
      <c r="D52" s="22">
        <v>852</v>
      </c>
      <c r="E52" s="22">
        <v>884</v>
      </c>
      <c r="F52" s="22">
        <f t="shared" si="1"/>
        <v>1736</v>
      </c>
      <c r="G52" s="52">
        <v>3</v>
      </c>
      <c r="H52" s="53">
        <v>4</v>
      </c>
      <c r="I52" s="53">
        <v>1</v>
      </c>
      <c r="J52" s="53">
        <v>4</v>
      </c>
      <c r="K52" s="53">
        <v>1</v>
      </c>
      <c r="L52" s="53">
        <v>0</v>
      </c>
      <c r="M52" s="54">
        <v>1</v>
      </c>
      <c r="N52" s="55">
        <v>1</v>
      </c>
    </row>
    <row r="53" spans="1:14" ht="19.5" x14ac:dyDescent="0.3">
      <c r="A53" s="28" t="s">
        <v>153</v>
      </c>
      <c r="B53" s="22">
        <v>25</v>
      </c>
      <c r="C53" s="22">
        <v>1169</v>
      </c>
      <c r="D53" s="22">
        <v>1450</v>
      </c>
      <c r="E53" s="22">
        <v>1512</v>
      </c>
      <c r="F53" s="22">
        <f t="shared" si="1"/>
        <v>2962</v>
      </c>
      <c r="G53" s="52">
        <v>12</v>
      </c>
      <c r="H53" s="53">
        <v>13</v>
      </c>
      <c r="I53" s="53">
        <v>1</v>
      </c>
      <c r="J53" s="53">
        <v>5</v>
      </c>
      <c r="K53" s="53">
        <v>1</v>
      </c>
      <c r="L53" s="53">
        <v>3</v>
      </c>
      <c r="M53" s="54">
        <v>1</v>
      </c>
      <c r="N53" s="55">
        <v>0</v>
      </c>
    </row>
    <row r="54" spans="1:14" ht="19.5" x14ac:dyDescent="0.3">
      <c r="A54" s="26" t="s">
        <v>154</v>
      </c>
      <c r="B54" s="22">
        <v>12</v>
      </c>
      <c r="C54" s="22">
        <v>545</v>
      </c>
      <c r="D54" s="22">
        <v>713</v>
      </c>
      <c r="E54" s="22">
        <v>682</v>
      </c>
      <c r="F54" s="22">
        <f t="shared" si="1"/>
        <v>1395</v>
      </c>
      <c r="G54" s="52">
        <v>3</v>
      </c>
      <c r="H54" s="53">
        <v>3</v>
      </c>
      <c r="I54" s="53">
        <v>0</v>
      </c>
      <c r="J54" s="53">
        <v>0</v>
      </c>
      <c r="K54" s="53">
        <v>0</v>
      </c>
      <c r="L54" s="53">
        <v>3</v>
      </c>
      <c r="M54" s="54">
        <v>0</v>
      </c>
      <c r="N54" s="55">
        <v>1</v>
      </c>
    </row>
    <row r="55" spans="1:14" ht="19.5" x14ac:dyDescent="0.3">
      <c r="A55" s="28" t="s">
        <v>155</v>
      </c>
      <c r="B55" s="22">
        <v>14</v>
      </c>
      <c r="C55" s="22">
        <v>492</v>
      </c>
      <c r="D55" s="22">
        <v>605</v>
      </c>
      <c r="E55" s="22">
        <v>622</v>
      </c>
      <c r="F55" s="22">
        <f t="shared" si="1"/>
        <v>1227</v>
      </c>
      <c r="G55" s="52">
        <v>2</v>
      </c>
      <c r="H55" s="53">
        <v>5</v>
      </c>
      <c r="I55" s="53">
        <v>1</v>
      </c>
      <c r="J55" s="53">
        <v>1</v>
      </c>
      <c r="K55" s="53">
        <v>0</v>
      </c>
      <c r="L55" s="53">
        <v>1</v>
      </c>
      <c r="M55" s="54">
        <v>0</v>
      </c>
      <c r="N55" s="55">
        <v>0</v>
      </c>
    </row>
    <row r="56" spans="1:14" ht="19.5" x14ac:dyDescent="0.3">
      <c r="A56" s="26" t="s">
        <v>156</v>
      </c>
      <c r="B56" s="22">
        <v>20</v>
      </c>
      <c r="C56" s="22">
        <v>880</v>
      </c>
      <c r="D56" s="22">
        <v>1113</v>
      </c>
      <c r="E56" s="22">
        <v>1092</v>
      </c>
      <c r="F56" s="22">
        <f t="shared" si="1"/>
        <v>2205</v>
      </c>
      <c r="G56" s="52">
        <v>8</v>
      </c>
      <c r="H56" s="53">
        <v>10</v>
      </c>
      <c r="I56" s="53">
        <v>5</v>
      </c>
      <c r="J56" s="53">
        <v>7</v>
      </c>
      <c r="K56" s="53">
        <v>0</v>
      </c>
      <c r="L56" s="53">
        <v>3</v>
      </c>
      <c r="M56" s="54">
        <v>4</v>
      </c>
      <c r="N56" s="55">
        <v>0</v>
      </c>
    </row>
    <row r="57" spans="1:14" ht="19.5" x14ac:dyDescent="0.3">
      <c r="A57" s="28" t="s">
        <v>157</v>
      </c>
      <c r="B57" s="22">
        <v>22</v>
      </c>
      <c r="C57" s="22">
        <v>927</v>
      </c>
      <c r="D57" s="22">
        <v>1175</v>
      </c>
      <c r="E57" s="22">
        <v>1194</v>
      </c>
      <c r="F57" s="22">
        <f t="shared" si="1"/>
        <v>2369</v>
      </c>
      <c r="G57" s="52">
        <v>1</v>
      </c>
      <c r="H57" s="53">
        <v>15</v>
      </c>
      <c r="I57" s="53">
        <v>1</v>
      </c>
      <c r="J57" s="53">
        <v>5</v>
      </c>
      <c r="K57" s="53">
        <v>1</v>
      </c>
      <c r="L57" s="53">
        <v>4</v>
      </c>
      <c r="M57" s="54">
        <v>1</v>
      </c>
      <c r="N57" s="55">
        <v>2</v>
      </c>
    </row>
    <row r="58" spans="1:14" ht="19.5" x14ac:dyDescent="0.3">
      <c r="A58" s="26" t="s">
        <v>158</v>
      </c>
      <c r="B58" s="22">
        <v>27</v>
      </c>
      <c r="C58" s="22">
        <v>1255</v>
      </c>
      <c r="D58" s="22">
        <v>1552</v>
      </c>
      <c r="E58" s="22">
        <v>1566</v>
      </c>
      <c r="F58" s="22">
        <f t="shared" si="1"/>
        <v>3118</v>
      </c>
      <c r="G58" s="52">
        <v>10</v>
      </c>
      <c r="H58" s="53">
        <v>22</v>
      </c>
      <c r="I58" s="53">
        <v>4</v>
      </c>
      <c r="J58" s="53">
        <v>8</v>
      </c>
      <c r="K58" s="53">
        <v>2</v>
      </c>
      <c r="L58" s="53">
        <v>6</v>
      </c>
      <c r="M58" s="54">
        <v>3</v>
      </c>
      <c r="N58" s="55">
        <v>0</v>
      </c>
    </row>
    <row r="59" spans="1:14" ht="19.5" x14ac:dyDescent="0.3">
      <c r="A59" s="28" t="s">
        <v>159</v>
      </c>
      <c r="B59" s="22">
        <v>35</v>
      </c>
      <c r="C59" s="22">
        <v>1196</v>
      </c>
      <c r="D59" s="22">
        <v>1589</v>
      </c>
      <c r="E59" s="22">
        <v>1549</v>
      </c>
      <c r="F59" s="22">
        <f t="shared" si="1"/>
        <v>3138</v>
      </c>
      <c r="G59" s="52">
        <v>12</v>
      </c>
      <c r="H59" s="53">
        <v>8</v>
      </c>
      <c r="I59" s="53">
        <v>9</v>
      </c>
      <c r="J59" s="53">
        <v>7</v>
      </c>
      <c r="K59" s="53">
        <v>4</v>
      </c>
      <c r="L59" s="53">
        <v>2</v>
      </c>
      <c r="M59" s="54">
        <v>1</v>
      </c>
      <c r="N59" s="55">
        <v>1</v>
      </c>
    </row>
    <row r="60" spans="1:14" ht="19.5" x14ac:dyDescent="0.3">
      <c r="A60" s="26" t="s">
        <v>160</v>
      </c>
      <c r="B60" s="22">
        <v>15</v>
      </c>
      <c r="C60" s="22">
        <v>1166</v>
      </c>
      <c r="D60" s="22">
        <v>1471</v>
      </c>
      <c r="E60" s="22">
        <v>1560</v>
      </c>
      <c r="F60" s="22">
        <f t="shared" si="1"/>
        <v>3031</v>
      </c>
      <c r="G60" s="52">
        <v>8</v>
      </c>
      <c r="H60" s="53">
        <v>24</v>
      </c>
      <c r="I60" s="53">
        <v>1</v>
      </c>
      <c r="J60" s="53">
        <v>0</v>
      </c>
      <c r="K60" s="53">
        <v>1</v>
      </c>
      <c r="L60" s="53">
        <v>0</v>
      </c>
      <c r="M60" s="54">
        <v>4</v>
      </c>
      <c r="N60" s="55">
        <v>1</v>
      </c>
    </row>
    <row r="61" spans="1:14" ht="19.5" x14ac:dyDescent="0.3">
      <c r="A61" s="28" t="s">
        <v>161</v>
      </c>
      <c r="B61" s="22">
        <v>16</v>
      </c>
      <c r="C61" s="22">
        <v>874</v>
      </c>
      <c r="D61" s="22">
        <v>1024</v>
      </c>
      <c r="E61" s="22">
        <v>1038</v>
      </c>
      <c r="F61" s="22">
        <f t="shared" si="1"/>
        <v>2062</v>
      </c>
      <c r="G61" s="52">
        <v>4</v>
      </c>
      <c r="H61" s="53">
        <v>5</v>
      </c>
      <c r="I61" s="53">
        <v>1</v>
      </c>
      <c r="J61" s="53">
        <v>7</v>
      </c>
      <c r="K61" s="53">
        <v>2</v>
      </c>
      <c r="L61" s="53">
        <v>1</v>
      </c>
      <c r="M61" s="54">
        <v>3</v>
      </c>
      <c r="N61" s="55">
        <v>1</v>
      </c>
    </row>
    <row r="62" spans="1:14" ht="19.5" x14ac:dyDescent="0.3">
      <c r="A62" s="26" t="s">
        <v>162</v>
      </c>
      <c r="B62" s="22">
        <v>16</v>
      </c>
      <c r="C62" s="22">
        <v>1058</v>
      </c>
      <c r="D62" s="22">
        <v>1256</v>
      </c>
      <c r="E62" s="22">
        <v>1301</v>
      </c>
      <c r="F62" s="22">
        <f t="shared" si="1"/>
        <v>2557</v>
      </c>
      <c r="G62" s="52">
        <v>9</v>
      </c>
      <c r="H62" s="53">
        <v>16</v>
      </c>
      <c r="I62" s="53">
        <v>3</v>
      </c>
      <c r="J62" s="53">
        <v>4</v>
      </c>
      <c r="K62" s="53">
        <v>2</v>
      </c>
      <c r="L62" s="53">
        <v>3</v>
      </c>
      <c r="M62" s="54">
        <v>0</v>
      </c>
      <c r="N62" s="55">
        <v>1</v>
      </c>
    </row>
    <row r="63" spans="1:14" ht="19.5" x14ac:dyDescent="0.3">
      <c r="A63" s="28" t="s">
        <v>163</v>
      </c>
      <c r="B63" s="22">
        <v>15</v>
      </c>
      <c r="C63" s="22">
        <v>987</v>
      </c>
      <c r="D63" s="22">
        <v>1063</v>
      </c>
      <c r="E63" s="22">
        <v>1183</v>
      </c>
      <c r="F63" s="22">
        <f t="shared" si="1"/>
        <v>2246</v>
      </c>
      <c r="G63" s="52">
        <v>16</v>
      </c>
      <c r="H63" s="53">
        <v>13</v>
      </c>
      <c r="I63" s="53">
        <v>4</v>
      </c>
      <c r="J63" s="53">
        <v>4</v>
      </c>
      <c r="K63" s="53">
        <v>2</v>
      </c>
      <c r="L63" s="53">
        <v>1</v>
      </c>
      <c r="M63" s="54">
        <v>6</v>
      </c>
      <c r="N63" s="55">
        <v>1</v>
      </c>
    </row>
    <row r="64" spans="1:14" ht="19.5" x14ac:dyDescent="0.3">
      <c r="A64" s="26" t="s">
        <v>164</v>
      </c>
      <c r="B64" s="22">
        <v>21</v>
      </c>
      <c r="C64" s="22">
        <v>1424</v>
      </c>
      <c r="D64" s="22">
        <v>1537</v>
      </c>
      <c r="E64" s="22">
        <v>1665</v>
      </c>
      <c r="F64" s="22">
        <f t="shared" si="1"/>
        <v>3202</v>
      </c>
      <c r="G64" s="52">
        <v>18</v>
      </c>
      <c r="H64" s="53">
        <v>11</v>
      </c>
      <c r="I64" s="53">
        <v>4</v>
      </c>
      <c r="J64" s="53">
        <v>8</v>
      </c>
      <c r="K64" s="53">
        <v>1</v>
      </c>
      <c r="L64" s="53">
        <v>3</v>
      </c>
      <c r="M64" s="54">
        <v>2</v>
      </c>
      <c r="N64" s="55">
        <v>0</v>
      </c>
    </row>
    <row r="65" spans="1:14" ht="19.5" x14ac:dyDescent="0.3">
      <c r="A65" s="28" t="s">
        <v>165</v>
      </c>
      <c r="B65" s="22">
        <v>25</v>
      </c>
      <c r="C65" s="22">
        <v>2508</v>
      </c>
      <c r="D65" s="22">
        <v>2762</v>
      </c>
      <c r="E65" s="22">
        <v>3110</v>
      </c>
      <c r="F65" s="22">
        <f t="shared" si="1"/>
        <v>5872</v>
      </c>
      <c r="G65" s="52">
        <v>37</v>
      </c>
      <c r="H65" s="53">
        <v>29</v>
      </c>
      <c r="I65" s="53">
        <v>15</v>
      </c>
      <c r="J65" s="53">
        <v>18</v>
      </c>
      <c r="K65" s="53">
        <v>4</v>
      </c>
      <c r="L65" s="53">
        <v>3</v>
      </c>
      <c r="M65" s="54">
        <v>8</v>
      </c>
      <c r="N65" s="55">
        <v>2</v>
      </c>
    </row>
    <row r="66" spans="1:14" ht="19.5" x14ac:dyDescent="0.3">
      <c r="A66" s="26" t="s">
        <v>166</v>
      </c>
      <c r="B66" s="22">
        <v>31</v>
      </c>
      <c r="C66" s="22">
        <v>1788</v>
      </c>
      <c r="D66" s="22">
        <v>2068</v>
      </c>
      <c r="E66" s="22">
        <v>2130</v>
      </c>
      <c r="F66" s="22">
        <f t="shared" si="1"/>
        <v>4198</v>
      </c>
      <c r="G66" s="52">
        <v>10</v>
      </c>
      <c r="H66" s="53">
        <v>12</v>
      </c>
      <c r="I66" s="53">
        <v>9</v>
      </c>
      <c r="J66" s="53">
        <v>8</v>
      </c>
      <c r="K66" s="53">
        <v>2</v>
      </c>
      <c r="L66" s="53">
        <v>2</v>
      </c>
      <c r="M66" s="54">
        <v>5</v>
      </c>
      <c r="N66" s="55">
        <v>0</v>
      </c>
    </row>
    <row r="67" spans="1:14" ht="19.5" x14ac:dyDescent="0.3">
      <c r="A67" s="28" t="s">
        <v>167</v>
      </c>
      <c r="B67" s="22">
        <v>26</v>
      </c>
      <c r="C67" s="22">
        <v>1657</v>
      </c>
      <c r="D67" s="22">
        <v>2031</v>
      </c>
      <c r="E67" s="22">
        <v>2089</v>
      </c>
      <c r="F67" s="22">
        <f t="shared" si="1"/>
        <v>4120</v>
      </c>
      <c r="G67" s="52">
        <v>19</v>
      </c>
      <c r="H67" s="53">
        <v>23</v>
      </c>
      <c r="I67" s="53">
        <v>4</v>
      </c>
      <c r="J67" s="53">
        <v>15</v>
      </c>
      <c r="K67" s="53">
        <v>2</v>
      </c>
      <c r="L67" s="53">
        <v>2</v>
      </c>
      <c r="M67" s="54">
        <v>1</v>
      </c>
      <c r="N67" s="55">
        <v>0</v>
      </c>
    </row>
    <row r="68" spans="1:14" ht="19.5" x14ac:dyDescent="0.3">
      <c r="A68" s="26" t="s">
        <v>168</v>
      </c>
      <c r="B68" s="22">
        <v>25</v>
      </c>
      <c r="C68" s="22">
        <v>1917</v>
      </c>
      <c r="D68" s="22">
        <v>2265</v>
      </c>
      <c r="E68" s="22">
        <v>2524</v>
      </c>
      <c r="F68" s="22">
        <f t="shared" si="1"/>
        <v>4789</v>
      </c>
      <c r="G68" s="52">
        <v>20</v>
      </c>
      <c r="H68" s="53">
        <v>16</v>
      </c>
      <c r="I68" s="53">
        <v>5</v>
      </c>
      <c r="J68" s="53">
        <v>7</v>
      </c>
      <c r="K68" s="53">
        <v>4</v>
      </c>
      <c r="L68" s="53">
        <v>5</v>
      </c>
      <c r="M68" s="54">
        <v>5</v>
      </c>
      <c r="N68" s="55">
        <v>0</v>
      </c>
    </row>
    <row r="69" spans="1:14" ht="19.5" x14ac:dyDescent="0.3">
      <c r="A69" s="35" t="s">
        <v>169</v>
      </c>
      <c r="B69" s="36">
        <v>15</v>
      </c>
      <c r="C69" s="36">
        <v>1125</v>
      </c>
      <c r="D69" s="36">
        <v>1545</v>
      </c>
      <c r="E69" s="36">
        <v>1445</v>
      </c>
      <c r="F69" s="36">
        <f>SUM(D69:E69)</f>
        <v>2990</v>
      </c>
      <c r="G69" s="79">
        <v>11</v>
      </c>
      <c r="H69" s="80">
        <v>29</v>
      </c>
      <c r="I69" s="80">
        <v>1</v>
      </c>
      <c r="J69" s="80">
        <v>0</v>
      </c>
      <c r="K69" s="80">
        <v>2</v>
      </c>
      <c r="L69" s="80">
        <v>7</v>
      </c>
      <c r="M69" s="80">
        <v>5</v>
      </c>
      <c r="N69" s="81">
        <v>0</v>
      </c>
    </row>
    <row r="70" spans="1:14" ht="19.5" x14ac:dyDescent="0.3">
      <c r="A70" s="26" t="s">
        <v>170</v>
      </c>
      <c r="B70" s="22">
        <v>15</v>
      </c>
      <c r="C70" s="22">
        <v>1174</v>
      </c>
      <c r="D70" s="22">
        <v>1457</v>
      </c>
      <c r="E70" s="22">
        <v>1581</v>
      </c>
      <c r="F70" s="22">
        <f>SUM(D70:E70)</f>
        <v>3038</v>
      </c>
      <c r="G70" s="52">
        <v>9</v>
      </c>
      <c r="H70" s="53">
        <v>12</v>
      </c>
      <c r="I70" s="53">
        <v>7</v>
      </c>
      <c r="J70" s="53">
        <v>6</v>
      </c>
      <c r="K70" s="53">
        <v>3</v>
      </c>
      <c r="L70" s="53">
        <v>2</v>
      </c>
      <c r="M70" s="53">
        <v>0</v>
      </c>
      <c r="N70" s="55">
        <v>1</v>
      </c>
    </row>
    <row r="71" spans="1:14" ht="19.5" x14ac:dyDescent="0.3">
      <c r="A71" s="28" t="s">
        <v>171</v>
      </c>
      <c r="B71" s="22">
        <v>23</v>
      </c>
      <c r="C71" s="22">
        <v>1664</v>
      </c>
      <c r="D71" s="22">
        <v>2161</v>
      </c>
      <c r="E71" s="22">
        <v>2283</v>
      </c>
      <c r="F71" s="22">
        <f>SUM(D71:E71)</f>
        <v>4444</v>
      </c>
      <c r="G71" s="52">
        <v>12</v>
      </c>
      <c r="H71" s="53">
        <v>23</v>
      </c>
      <c r="I71" s="53">
        <v>0</v>
      </c>
      <c r="J71" s="53">
        <v>4</v>
      </c>
      <c r="K71" s="53">
        <v>4</v>
      </c>
      <c r="L71" s="53">
        <v>1</v>
      </c>
      <c r="M71" s="53">
        <v>0</v>
      </c>
      <c r="N71" s="55">
        <v>1</v>
      </c>
    </row>
    <row r="72" spans="1:14" ht="19.5" x14ac:dyDescent="0.3">
      <c r="A72" s="26" t="s">
        <v>172</v>
      </c>
      <c r="B72" s="22">
        <v>12</v>
      </c>
      <c r="C72" s="22">
        <v>841</v>
      </c>
      <c r="D72" s="22">
        <v>1203</v>
      </c>
      <c r="E72" s="22">
        <v>1136</v>
      </c>
      <c r="F72" s="22">
        <f>SUM(D72:E72)</f>
        <v>2339</v>
      </c>
      <c r="G72" s="52">
        <v>9</v>
      </c>
      <c r="H72" s="53">
        <v>14</v>
      </c>
      <c r="I72" s="53">
        <v>1</v>
      </c>
      <c r="J72" s="53">
        <v>7</v>
      </c>
      <c r="K72" s="53">
        <v>1</v>
      </c>
      <c r="L72" s="53">
        <v>1</v>
      </c>
      <c r="M72" s="53">
        <v>0</v>
      </c>
      <c r="N72" s="55">
        <v>1</v>
      </c>
    </row>
    <row r="73" spans="1:14" ht="19.5" x14ac:dyDescent="0.3">
      <c r="A73" s="28" t="s">
        <v>173</v>
      </c>
      <c r="B73" s="22">
        <v>19</v>
      </c>
      <c r="C73" s="22">
        <v>976</v>
      </c>
      <c r="D73" s="22">
        <v>1173</v>
      </c>
      <c r="E73" s="22">
        <v>1145</v>
      </c>
      <c r="F73" s="22">
        <f>SUM(D73:E73)</f>
        <v>2318</v>
      </c>
      <c r="G73" s="52">
        <v>12</v>
      </c>
      <c r="H73" s="53">
        <v>8</v>
      </c>
      <c r="I73" s="53">
        <v>5</v>
      </c>
      <c r="J73" s="53">
        <v>6</v>
      </c>
      <c r="K73" s="53">
        <v>0</v>
      </c>
      <c r="L73" s="53">
        <v>5</v>
      </c>
      <c r="M73" s="53">
        <v>0</v>
      </c>
      <c r="N73" s="55">
        <v>0</v>
      </c>
    </row>
    <row r="74" spans="1:14" ht="19.5" x14ac:dyDescent="0.3">
      <c r="A74" s="42" t="s">
        <v>190</v>
      </c>
      <c r="B74" s="36">
        <f t="shared" ref="B74:N74" si="2">SUM(B5:B73)</f>
        <v>1240</v>
      </c>
      <c r="C74" s="36">
        <f t="shared" si="2"/>
        <v>72237</v>
      </c>
      <c r="D74" s="36">
        <f t="shared" si="2"/>
        <v>84060</v>
      </c>
      <c r="E74" s="36">
        <f t="shared" si="2"/>
        <v>90018</v>
      </c>
      <c r="F74" s="36">
        <f t="shared" si="2"/>
        <v>174078</v>
      </c>
      <c r="G74" s="36">
        <f t="shared" si="2"/>
        <v>717</v>
      </c>
      <c r="H74" s="36">
        <f t="shared" si="2"/>
        <v>911</v>
      </c>
      <c r="I74" s="36">
        <f t="shared" si="2"/>
        <v>369</v>
      </c>
      <c r="J74" s="36">
        <f t="shared" si="2"/>
        <v>369</v>
      </c>
      <c r="K74" s="36">
        <f t="shared" si="2"/>
        <v>95</v>
      </c>
      <c r="L74" s="36">
        <f t="shared" si="2"/>
        <v>142</v>
      </c>
      <c r="M74" s="37">
        <f>SUM(M5:M73)</f>
        <v>112</v>
      </c>
      <c r="N74" s="27">
        <f t="shared" si="2"/>
        <v>38</v>
      </c>
    </row>
    <row r="75" spans="1:14" s="3" customFormat="1" ht="26.25" customHeight="1" x14ac:dyDescent="0.3">
      <c r="A75" s="261" t="s">
        <v>191</v>
      </c>
      <c r="B75" s="262"/>
      <c r="C75" s="82">
        <f>C74</f>
        <v>72237</v>
      </c>
      <c r="D75" s="82" t="s">
        <v>192</v>
      </c>
      <c r="E75" s="82" t="s">
        <v>193</v>
      </c>
      <c r="F75" s="82"/>
      <c r="G75" s="82">
        <f>F74</f>
        <v>174078</v>
      </c>
      <c r="H75" s="82" t="s">
        <v>194</v>
      </c>
      <c r="I75" s="82"/>
      <c r="J75" s="82"/>
      <c r="K75" s="82" t="s">
        <v>195</v>
      </c>
      <c r="L75" s="82"/>
      <c r="M75" s="89"/>
      <c r="N75" s="90"/>
    </row>
    <row r="76" spans="1:14" s="3" customFormat="1" ht="26.25" customHeight="1" x14ac:dyDescent="0.3">
      <c r="A76" s="261" t="s">
        <v>216</v>
      </c>
      <c r="B76" s="262"/>
      <c r="C76" s="83" t="str">
        <f ca="1">INDIRECT(H76,TRUE)</f>
        <v>正大</v>
      </c>
      <c r="D76" s="208" t="s">
        <v>218</v>
      </c>
      <c r="E76" s="209">
        <f>MAX(C5:C73)</f>
        <v>2508</v>
      </c>
      <c r="F76" s="210">
        <f>MAX(F5:F73)</f>
        <v>5872</v>
      </c>
      <c r="G76" s="129"/>
      <c r="H76" s="213" t="str">
        <f>ADDRESS(MATCH(MAX(F5:F73),F5:F73,0)+4,1)</f>
        <v>$A$65</v>
      </c>
      <c r="I76" s="129"/>
      <c r="J76" s="129"/>
      <c r="K76" s="129"/>
      <c r="L76" s="129"/>
      <c r="M76" s="206"/>
      <c r="N76" s="207"/>
    </row>
    <row r="77" spans="1:14" s="3" customFormat="1" ht="26.25" customHeight="1" x14ac:dyDescent="0.3">
      <c r="A77" s="261" t="s">
        <v>217</v>
      </c>
      <c r="B77" s="262"/>
      <c r="C77" s="246" t="str">
        <f ca="1">INDIRECT(H77,TRUE)</f>
        <v>城西</v>
      </c>
      <c r="D77" s="247" t="s">
        <v>218</v>
      </c>
      <c r="E77" s="211">
        <f>MIN(C5:C73)</f>
        <v>271</v>
      </c>
      <c r="F77" s="212">
        <f>MIN(F5:F73)</f>
        <v>670</v>
      </c>
      <c r="G77" s="129"/>
      <c r="H77" s="213" t="str">
        <f>ADDRESS(MATCH(MIN(F5:F73),F5:F73,0)+4,1)</f>
        <v>$A$12</v>
      </c>
      <c r="I77" s="129"/>
      <c r="J77" s="129"/>
      <c r="K77" s="129"/>
      <c r="L77" s="129"/>
      <c r="M77" s="206"/>
      <c r="N77" s="207"/>
    </row>
    <row r="78" spans="1:14" s="4" customFormat="1" ht="19.5" x14ac:dyDescent="0.3">
      <c r="A78" s="263" t="s">
        <v>196</v>
      </c>
      <c r="B78" s="264"/>
      <c r="C78" s="271">
        <f>SUM(G78:G79)</f>
        <v>640</v>
      </c>
      <c r="D78" s="273" t="s">
        <v>194</v>
      </c>
      <c r="E78" s="129" t="s">
        <v>197</v>
      </c>
      <c r="F78" s="129"/>
      <c r="G78" s="129">
        <v>343</v>
      </c>
      <c r="H78" s="129" t="s">
        <v>194</v>
      </c>
      <c r="I78" s="129"/>
      <c r="J78" s="129"/>
      <c r="K78" s="104"/>
      <c r="L78" s="104"/>
      <c r="M78" s="105"/>
      <c r="N78" s="106"/>
    </row>
    <row r="79" spans="1:14" s="5" customFormat="1" ht="22.5" customHeight="1" x14ac:dyDescent="0.3">
      <c r="A79" s="265"/>
      <c r="B79" s="266"/>
      <c r="C79" s="272"/>
      <c r="D79" s="274"/>
      <c r="E79" s="130" t="s">
        <v>198</v>
      </c>
      <c r="F79" s="130"/>
      <c r="G79" s="130">
        <v>297</v>
      </c>
      <c r="H79" s="130" t="s">
        <v>194</v>
      </c>
      <c r="I79" s="130"/>
      <c r="J79" s="130"/>
      <c r="K79" s="131"/>
      <c r="L79" s="131"/>
      <c r="M79" s="132"/>
      <c r="N79" s="133"/>
    </row>
    <row r="80" spans="1:14" s="6" customFormat="1" ht="50.25" customHeight="1" x14ac:dyDescent="0.3">
      <c r="A80" s="261" t="s">
        <v>22</v>
      </c>
      <c r="B80" s="262"/>
      <c r="C80" s="82">
        <f>K74</f>
        <v>95</v>
      </c>
      <c r="D80" s="82" t="s">
        <v>12</v>
      </c>
      <c r="E80" s="267" t="s">
        <v>239</v>
      </c>
      <c r="F80" s="267"/>
      <c r="G80" s="267"/>
      <c r="H80" s="267"/>
      <c r="I80" s="267"/>
      <c r="J80" s="267"/>
      <c r="K80" s="267"/>
      <c r="L80" s="267"/>
      <c r="M80" s="267"/>
      <c r="N80" s="268"/>
    </row>
    <row r="81" spans="1:14" s="7" customFormat="1" ht="24.75" customHeight="1" x14ac:dyDescent="0.3">
      <c r="A81" s="261" t="s">
        <v>199</v>
      </c>
      <c r="B81" s="262"/>
      <c r="C81" s="82">
        <f>L74</f>
        <v>142</v>
      </c>
      <c r="D81" s="82" t="s">
        <v>194</v>
      </c>
      <c r="E81" s="82"/>
      <c r="F81" s="82"/>
      <c r="G81" s="83"/>
      <c r="H81" s="82"/>
      <c r="I81" s="82"/>
      <c r="J81" s="82"/>
      <c r="K81" s="84"/>
      <c r="L81" s="84"/>
      <c r="M81" s="85"/>
      <c r="N81" s="86"/>
    </row>
    <row r="82" spans="1:14" s="8" customFormat="1" ht="27" customHeight="1" x14ac:dyDescent="0.3">
      <c r="A82" s="261" t="s">
        <v>16</v>
      </c>
      <c r="B82" s="262"/>
      <c r="C82" s="82">
        <f>M74</f>
        <v>112</v>
      </c>
      <c r="D82" s="82" t="s">
        <v>200</v>
      </c>
      <c r="E82" s="82" t="s">
        <v>240</v>
      </c>
      <c r="F82" s="82"/>
      <c r="G82" s="82"/>
      <c r="H82" s="82"/>
      <c r="I82" s="82"/>
      <c r="J82" s="82"/>
      <c r="K82" s="84"/>
      <c r="L82" s="84"/>
      <c r="M82" s="85"/>
      <c r="N82" s="86"/>
    </row>
    <row r="83" spans="1:14" s="9" customFormat="1" ht="27.75" customHeight="1" x14ac:dyDescent="0.3">
      <c r="A83" s="261" t="s">
        <v>17</v>
      </c>
      <c r="B83" s="262"/>
      <c r="C83" s="82">
        <f>N74</f>
        <v>38</v>
      </c>
      <c r="D83" s="82" t="s">
        <v>200</v>
      </c>
      <c r="E83" s="82" t="s">
        <v>241</v>
      </c>
      <c r="F83" s="82"/>
      <c r="G83" s="82"/>
      <c r="H83" s="82"/>
      <c r="I83" s="82"/>
      <c r="J83" s="82"/>
      <c r="K83" s="84"/>
      <c r="L83" s="84"/>
      <c r="M83" s="85"/>
      <c r="N83" s="86"/>
    </row>
    <row r="84" spans="1:14" s="7" customFormat="1" ht="26.25" customHeight="1" x14ac:dyDescent="0.3">
      <c r="A84" s="93" t="s">
        <v>18</v>
      </c>
      <c r="B84" s="82"/>
      <c r="C84" s="82">
        <f>G74</f>
        <v>717</v>
      </c>
      <c r="D84" s="94" t="s">
        <v>194</v>
      </c>
      <c r="E84" s="82" t="s">
        <v>201</v>
      </c>
      <c r="F84" s="82"/>
      <c r="G84" s="82">
        <f>H74</f>
        <v>911</v>
      </c>
      <c r="H84" s="94" t="s">
        <v>194</v>
      </c>
      <c r="I84" s="82"/>
      <c r="J84" s="82"/>
      <c r="K84" s="84"/>
      <c r="L84" s="84"/>
      <c r="M84" s="85"/>
      <c r="N84" s="86"/>
    </row>
    <row r="85" spans="1:14" s="10" customFormat="1" ht="27.75" customHeight="1" thickBot="1" x14ac:dyDescent="0.35">
      <c r="A85" s="259" t="str">
        <f>IF(C85&gt;0," 本月戶數增加","本月戶數減少")</f>
        <v xml:space="preserve"> 本月戶數增加</v>
      </c>
      <c r="B85" s="260"/>
      <c r="C85" s="95">
        <f>C74-'10502'!C74</f>
        <v>7</v>
      </c>
      <c r="D85" s="205" t="str">
        <f>IF(E85&gt;0,"男增加","男減少")</f>
        <v>男減少</v>
      </c>
      <c r="E85" s="96">
        <f>D74-'10502'!D74</f>
        <v>-156</v>
      </c>
      <c r="F85" s="97" t="str">
        <f>IF(G85&gt;0,"女增加","女減少")</f>
        <v>女減少</v>
      </c>
      <c r="G85" s="96">
        <f>E74-'10502'!E74</f>
        <v>-85</v>
      </c>
      <c r="H85" s="98"/>
      <c r="I85" s="260" t="str">
        <f>IF(K85&gt;0,"總人口數增加","總人口數減少")</f>
        <v>總人口數減少</v>
      </c>
      <c r="J85" s="260"/>
      <c r="K85" s="96">
        <f>F74-'10502'!F74</f>
        <v>-241</v>
      </c>
      <c r="L85" s="98"/>
      <c r="M85" s="99"/>
      <c r="N85" s="100"/>
    </row>
    <row r="86" spans="1:14" x14ac:dyDescent="0.25">
      <c r="C86" s="2"/>
    </row>
  </sheetData>
  <mergeCells count="27">
    <mergeCell ref="A1:L1"/>
    <mergeCell ref="I3:I4"/>
    <mergeCell ref="C78:C79"/>
    <mergeCell ref="D78:D79"/>
    <mergeCell ref="B3:B4"/>
    <mergeCell ref="C3:C4"/>
    <mergeCell ref="G3:G4"/>
    <mergeCell ref="A85:B85"/>
    <mergeCell ref="I85:J85"/>
    <mergeCell ref="D3:F3"/>
    <mergeCell ref="J3:J4"/>
    <mergeCell ref="A75:B75"/>
    <mergeCell ref="A3:A4"/>
    <mergeCell ref="A83:B83"/>
    <mergeCell ref="A81:B81"/>
    <mergeCell ref="A82:B82"/>
    <mergeCell ref="A78:B79"/>
    <mergeCell ref="M3:M4"/>
    <mergeCell ref="N3:N4"/>
    <mergeCell ref="K2:N2"/>
    <mergeCell ref="A80:B80"/>
    <mergeCell ref="H3:H4"/>
    <mergeCell ref="K3:K4"/>
    <mergeCell ref="L3:L4"/>
    <mergeCell ref="E80:N80"/>
    <mergeCell ref="A76:B76"/>
    <mergeCell ref="A77:B77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zoomScale="125" zoomScaleNormal="125" workbookViewId="0">
      <pane ySplit="4" topLeftCell="A70" activePane="bottomLeft" state="frozen"/>
      <selection pane="bottomLeft" activeCell="F72" sqref="F72"/>
    </sheetView>
  </sheetViews>
  <sheetFormatPr defaultRowHeight="16.5" x14ac:dyDescent="0.25"/>
  <cols>
    <col min="1" max="1" width="9.625" style="1" customWidth="1"/>
    <col min="2" max="2" width="13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2"/>
  </cols>
  <sheetData>
    <row r="1" spans="1:15" ht="44.25" customHeight="1" x14ac:dyDescent="0.25">
      <c r="A1" s="289" t="s">
        <v>77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45"/>
      <c r="N1" s="45"/>
    </row>
    <row r="2" spans="1:15" ht="28.5" customHeight="1" thickBot="1" x14ac:dyDescent="0.3">
      <c r="A2" s="46"/>
      <c r="B2" s="47"/>
      <c r="C2" s="45"/>
      <c r="D2" s="47"/>
      <c r="E2" s="47"/>
      <c r="F2" s="47"/>
      <c r="G2" s="47"/>
      <c r="H2" s="47"/>
      <c r="I2" s="47"/>
      <c r="J2" s="33"/>
      <c r="K2" s="254" t="s">
        <v>224</v>
      </c>
      <c r="L2" s="254"/>
      <c r="M2" s="254"/>
      <c r="N2" s="254"/>
    </row>
    <row r="3" spans="1:15" ht="19.5" x14ac:dyDescent="0.3">
      <c r="A3" s="291" t="s">
        <v>175</v>
      </c>
      <c r="B3" s="290" t="s">
        <v>176</v>
      </c>
      <c r="C3" s="290" t="s">
        <v>32</v>
      </c>
      <c r="D3" s="292" t="s">
        <v>202</v>
      </c>
      <c r="E3" s="297"/>
      <c r="F3" s="297"/>
      <c r="G3" s="290" t="s">
        <v>34</v>
      </c>
      <c r="H3" s="290" t="s">
        <v>35</v>
      </c>
      <c r="I3" s="290" t="s">
        <v>36</v>
      </c>
      <c r="J3" s="290" t="s">
        <v>37</v>
      </c>
      <c r="K3" s="290" t="s">
        <v>38</v>
      </c>
      <c r="L3" s="290" t="s">
        <v>39</v>
      </c>
      <c r="M3" s="294" t="s">
        <v>79</v>
      </c>
      <c r="N3" s="295" t="s">
        <v>80</v>
      </c>
    </row>
    <row r="4" spans="1:15" s="1" customFormat="1" ht="19.5" x14ac:dyDescent="0.3">
      <c r="A4" s="275"/>
      <c r="B4" s="258"/>
      <c r="C4" s="258"/>
      <c r="D4" s="21" t="s">
        <v>40</v>
      </c>
      <c r="E4" s="21" t="s">
        <v>41</v>
      </c>
      <c r="F4" s="21" t="s">
        <v>203</v>
      </c>
      <c r="G4" s="258"/>
      <c r="H4" s="258"/>
      <c r="I4" s="258"/>
      <c r="J4" s="258"/>
      <c r="K4" s="258"/>
      <c r="L4" s="258"/>
      <c r="M4" s="252"/>
      <c r="N4" s="253"/>
      <c r="O4" s="14"/>
    </row>
    <row r="5" spans="1:15" ht="19.5" x14ac:dyDescent="0.3">
      <c r="A5" s="28" t="s">
        <v>105</v>
      </c>
      <c r="B5" s="22">
        <v>6</v>
      </c>
      <c r="C5" s="22">
        <v>371</v>
      </c>
      <c r="D5" s="22">
        <v>366</v>
      </c>
      <c r="E5" s="22">
        <v>424</v>
      </c>
      <c r="F5" s="22">
        <f t="shared" ref="F5:F36" si="0">SUM(D5:E5)</f>
        <v>790</v>
      </c>
      <c r="G5" s="52">
        <v>1</v>
      </c>
      <c r="H5" s="53">
        <v>2</v>
      </c>
      <c r="I5" s="53">
        <v>0</v>
      </c>
      <c r="J5" s="53">
        <v>0</v>
      </c>
      <c r="K5" s="53">
        <v>0</v>
      </c>
      <c r="L5" s="53">
        <v>0</v>
      </c>
      <c r="M5" s="54">
        <v>1</v>
      </c>
      <c r="N5" s="55">
        <v>0</v>
      </c>
    </row>
    <row r="6" spans="1:15" ht="19.5" x14ac:dyDescent="0.3">
      <c r="A6" s="26" t="s">
        <v>106</v>
      </c>
      <c r="B6" s="22">
        <v>14</v>
      </c>
      <c r="C6" s="22">
        <v>807</v>
      </c>
      <c r="D6" s="22">
        <v>765</v>
      </c>
      <c r="E6" s="22">
        <v>869</v>
      </c>
      <c r="F6" s="22">
        <f t="shared" si="0"/>
        <v>1634</v>
      </c>
      <c r="G6" s="52">
        <v>0</v>
      </c>
      <c r="H6" s="53">
        <v>10</v>
      </c>
      <c r="I6" s="53">
        <v>1</v>
      </c>
      <c r="J6" s="53">
        <v>3</v>
      </c>
      <c r="K6" s="53">
        <v>0</v>
      </c>
      <c r="L6" s="53">
        <v>0</v>
      </c>
      <c r="M6" s="54">
        <v>1</v>
      </c>
      <c r="N6" s="55">
        <v>0</v>
      </c>
    </row>
    <row r="7" spans="1:15" ht="19.5" x14ac:dyDescent="0.3">
      <c r="A7" s="28" t="s">
        <v>107</v>
      </c>
      <c r="B7" s="22">
        <v>13</v>
      </c>
      <c r="C7" s="22">
        <v>601</v>
      </c>
      <c r="D7" s="22">
        <v>704</v>
      </c>
      <c r="E7" s="22">
        <v>698</v>
      </c>
      <c r="F7" s="22">
        <f t="shared" si="0"/>
        <v>1402</v>
      </c>
      <c r="G7" s="52">
        <v>1</v>
      </c>
      <c r="H7" s="53">
        <v>10</v>
      </c>
      <c r="I7" s="53">
        <v>4</v>
      </c>
      <c r="J7" s="53">
        <v>3</v>
      </c>
      <c r="K7" s="53">
        <v>0</v>
      </c>
      <c r="L7" s="53">
        <v>0</v>
      </c>
      <c r="M7" s="54">
        <v>1</v>
      </c>
      <c r="N7" s="55">
        <v>0</v>
      </c>
    </row>
    <row r="8" spans="1:15" ht="19.5" x14ac:dyDescent="0.3">
      <c r="A8" s="26" t="s">
        <v>108</v>
      </c>
      <c r="B8" s="22">
        <v>10</v>
      </c>
      <c r="C8" s="22">
        <v>793</v>
      </c>
      <c r="D8" s="22">
        <v>877</v>
      </c>
      <c r="E8" s="22">
        <v>1016</v>
      </c>
      <c r="F8" s="22">
        <f t="shared" si="0"/>
        <v>1893</v>
      </c>
      <c r="G8" s="52">
        <v>5</v>
      </c>
      <c r="H8" s="53">
        <v>1</v>
      </c>
      <c r="I8" s="53">
        <v>0</v>
      </c>
      <c r="J8" s="53">
        <v>1</v>
      </c>
      <c r="K8" s="53">
        <v>2</v>
      </c>
      <c r="L8" s="53">
        <v>4</v>
      </c>
      <c r="M8" s="54">
        <v>0</v>
      </c>
      <c r="N8" s="55">
        <v>2</v>
      </c>
    </row>
    <row r="9" spans="1:15" ht="19.5" x14ac:dyDescent="0.3">
      <c r="A9" s="28" t="s">
        <v>109</v>
      </c>
      <c r="B9" s="22">
        <v>7</v>
      </c>
      <c r="C9" s="22">
        <v>727</v>
      </c>
      <c r="D9" s="22">
        <v>778</v>
      </c>
      <c r="E9" s="22">
        <v>880</v>
      </c>
      <c r="F9" s="22">
        <f t="shared" si="0"/>
        <v>1658</v>
      </c>
      <c r="G9" s="52">
        <v>7</v>
      </c>
      <c r="H9" s="53">
        <v>6</v>
      </c>
      <c r="I9" s="53">
        <v>1</v>
      </c>
      <c r="J9" s="53">
        <v>1</v>
      </c>
      <c r="K9" s="53">
        <v>2</v>
      </c>
      <c r="L9" s="53">
        <v>2</v>
      </c>
      <c r="M9" s="54">
        <v>2</v>
      </c>
      <c r="N9" s="55">
        <v>0</v>
      </c>
    </row>
    <row r="10" spans="1:15" ht="19.5" x14ac:dyDescent="0.3">
      <c r="A10" s="26" t="s">
        <v>110</v>
      </c>
      <c r="B10" s="22">
        <v>11</v>
      </c>
      <c r="C10" s="22">
        <v>726</v>
      </c>
      <c r="D10" s="22">
        <v>828</v>
      </c>
      <c r="E10" s="22">
        <v>848</v>
      </c>
      <c r="F10" s="22">
        <f t="shared" si="0"/>
        <v>1676</v>
      </c>
      <c r="G10" s="52">
        <v>13</v>
      </c>
      <c r="H10" s="53">
        <v>6</v>
      </c>
      <c r="I10" s="53">
        <v>4</v>
      </c>
      <c r="J10" s="53">
        <v>4</v>
      </c>
      <c r="K10" s="53">
        <v>0</v>
      </c>
      <c r="L10" s="53">
        <v>0</v>
      </c>
      <c r="M10" s="54">
        <v>1</v>
      </c>
      <c r="N10" s="55">
        <v>0</v>
      </c>
    </row>
    <row r="11" spans="1:15" ht="19.5" x14ac:dyDescent="0.3">
      <c r="A11" s="28" t="s">
        <v>111</v>
      </c>
      <c r="B11" s="22">
        <v>13</v>
      </c>
      <c r="C11" s="22">
        <v>728</v>
      </c>
      <c r="D11" s="22">
        <v>787</v>
      </c>
      <c r="E11" s="22">
        <v>914</v>
      </c>
      <c r="F11" s="22">
        <f t="shared" si="0"/>
        <v>1701</v>
      </c>
      <c r="G11" s="52">
        <v>9</v>
      </c>
      <c r="H11" s="53">
        <v>2</v>
      </c>
      <c r="I11" s="53">
        <v>9</v>
      </c>
      <c r="J11" s="53">
        <v>0</v>
      </c>
      <c r="K11" s="53">
        <v>0</v>
      </c>
      <c r="L11" s="53">
        <v>1</v>
      </c>
      <c r="M11" s="54">
        <v>0</v>
      </c>
      <c r="N11" s="55">
        <v>0</v>
      </c>
    </row>
    <row r="12" spans="1:15" ht="19.5" x14ac:dyDescent="0.3">
      <c r="A12" s="26" t="s">
        <v>112</v>
      </c>
      <c r="B12" s="22">
        <v>8</v>
      </c>
      <c r="C12" s="22">
        <v>271</v>
      </c>
      <c r="D12" s="22">
        <v>326</v>
      </c>
      <c r="E12" s="22">
        <v>339</v>
      </c>
      <c r="F12" s="22">
        <f t="shared" si="0"/>
        <v>665</v>
      </c>
      <c r="G12" s="52">
        <v>0</v>
      </c>
      <c r="H12" s="53">
        <v>4</v>
      </c>
      <c r="I12" s="53">
        <v>1</v>
      </c>
      <c r="J12" s="53">
        <v>3</v>
      </c>
      <c r="K12" s="53">
        <v>1</v>
      </c>
      <c r="L12" s="53">
        <v>0</v>
      </c>
      <c r="M12" s="54">
        <v>0</v>
      </c>
      <c r="N12" s="55">
        <v>0</v>
      </c>
    </row>
    <row r="13" spans="1:15" ht="19.5" x14ac:dyDescent="0.3">
      <c r="A13" s="28" t="s">
        <v>113</v>
      </c>
      <c r="B13" s="22">
        <v>14</v>
      </c>
      <c r="C13" s="22">
        <v>1048</v>
      </c>
      <c r="D13" s="22">
        <v>1076</v>
      </c>
      <c r="E13" s="22">
        <v>1158</v>
      </c>
      <c r="F13" s="22">
        <f t="shared" si="0"/>
        <v>2234</v>
      </c>
      <c r="G13" s="52">
        <v>4</v>
      </c>
      <c r="H13" s="53">
        <v>13</v>
      </c>
      <c r="I13" s="53">
        <v>2</v>
      </c>
      <c r="J13" s="53">
        <v>0</v>
      </c>
      <c r="K13" s="53">
        <v>2</v>
      </c>
      <c r="L13" s="53">
        <v>3</v>
      </c>
      <c r="M13" s="54">
        <v>1</v>
      </c>
      <c r="N13" s="55">
        <v>0</v>
      </c>
    </row>
    <row r="14" spans="1:15" ht="19.5" x14ac:dyDescent="0.3">
      <c r="A14" s="26" t="s">
        <v>114</v>
      </c>
      <c r="B14" s="22">
        <v>19</v>
      </c>
      <c r="C14" s="22">
        <v>2108</v>
      </c>
      <c r="D14" s="22">
        <v>1937</v>
      </c>
      <c r="E14" s="22">
        <v>2187</v>
      </c>
      <c r="F14" s="22">
        <f t="shared" si="0"/>
        <v>4124</v>
      </c>
      <c r="G14" s="52">
        <v>24</v>
      </c>
      <c r="H14" s="53">
        <v>19</v>
      </c>
      <c r="I14" s="53">
        <v>8</v>
      </c>
      <c r="J14" s="53">
        <v>6</v>
      </c>
      <c r="K14" s="53">
        <v>3</v>
      </c>
      <c r="L14" s="53">
        <v>3</v>
      </c>
      <c r="M14" s="54">
        <v>2</v>
      </c>
      <c r="N14" s="55">
        <v>1</v>
      </c>
    </row>
    <row r="15" spans="1:15" ht="19.5" x14ac:dyDescent="0.3">
      <c r="A15" s="28" t="s">
        <v>115</v>
      </c>
      <c r="B15" s="22">
        <v>10</v>
      </c>
      <c r="C15" s="22">
        <v>470</v>
      </c>
      <c r="D15" s="22">
        <v>559</v>
      </c>
      <c r="E15" s="22">
        <v>566</v>
      </c>
      <c r="F15" s="22">
        <f t="shared" si="0"/>
        <v>1125</v>
      </c>
      <c r="G15" s="52">
        <v>8</v>
      </c>
      <c r="H15" s="53">
        <v>1</v>
      </c>
      <c r="I15" s="53">
        <v>7</v>
      </c>
      <c r="J15" s="53">
        <v>7</v>
      </c>
      <c r="K15" s="53">
        <v>0</v>
      </c>
      <c r="L15" s="53">
        <v>1</v>
      </c>
      <c r="M15" s="54">
        <v>0</v>
      </c>
      <c r="N15" s="55">
        <v>0</v>
      </c>
    </row>
    <row r="16" spans="1:15" ht="19.5" x14ac:dyDescent="0.3">
      <c r="A16" s="26" t="s">
        <v>116</v>
      </c>
      <c r="B16" s="22">
        <v>15</v>
      </c>
      <c r="C16" s="22">
        <v>642</v>
      </c>
      <c r="D16" s="22">
        <v>738</v>
      </c>
      <c r="E16" s="22">
        <v>772</v>
      </c>
      <c r="F16" s="22">
        <f t="shared" si="0"/>
        <v>1510</v>
      </c>
      <c r="G16" s="52">
        <v>5</v>
      </c>
      <c r="H16" s="53">
        <v>6</v>
      </c>
      <c r="I16" s="53">
        <v>4</v>
      </c>
      <c r="J16" s="53">
        <v>7</v>
      </c>
      <c r="K16" s="53">
        <v>0</v>
      </c>
      <c r="L16" s="53">
        <v>0</v>
      </c>
      <c r="M16" s="54">
        <v>1</v>
      </c>
      <c r="N16" s="55">
        <v>0</v>
      </c>
    </row>
    <row r="17" spans="1:16" ht="19.5" x14ac:dyDescent="0.3">
      <c r="A17" s="28" t="s">
        <v>117</v>
      </c>
      <c r="B17" s="22">
        <v>18</v>
      </c>
      <c r="C17" s="22">
        <v>954</v>
      </c>
      <c r="D17" s="22">
        <v>968</v>
      </c>
      <c r="E17" s="22">
        <v>1045</v>
      </c>
      <c r="F17" s="22">
        <f t="shared" si="0"/>
        <v>2013</v>
      </c>
      <c r="G17" s="52">
        <v>6</v>
      </c>
      <c r="H17" s="53">
        <v>10</v>
      </c>
      <c r="I17" s="53">
        <v>6</v>
      </c>
      <c r="J17" s="53">
        <v>1</v>
      </c>
      <c r="K17" s="53">
        <v>0</v>
      </c>
      <c r="L17" s="53">
        <v>0</v>
      </c>
      <c r="M17" s="54">
        <v>2</v>
      </c>
      <c r="N17" s="55">
        <v>0</v>
      </c>
    </row>
    <row r="18" spans="1:16" ht="19.5" x14ac:dyDescent="0.3">
      <c r="A18" s="26" t="s">
        <v>118</v>
      </c>
      <c r="B18" s="22">
        <v>16</v>
      </c>
      <c r="C18" s="22">
        <v>623</v>
      </c>
      <c r="D18" s="22">
        <v>649</v>
      </c>
      <c r="E18" s="22">
        <v>732</v>
      </c>
      <c r="F18" s="22">
        <f t="shared" si="0"/>
        <v>1381</v>
      </c>
      <c r="G18" s="52">
        <v>12</v>
      </c>
      <c r="H18" s="53">
        <v>3</v>
      </c>
      <c r="I18" s="53">
        <v>4</v>
      </c>
      <c r="J18" s="53">
        <v>3</v>
      </c>
      <c r="K18" s="53">
        <v>1</v>
      </c>
      <c r="L18" s="53">
        <v>1</v>
      </c>
      <c r="M18" s="54">
        <v>0</v>
      </c>
      <c r="N18" s="55">
        <v>0</v>
      </c>
    </row>
    <row r="19" spans="1:16" ht="19.5" x14ac:dyDescent="0.3">
      <c r="A19" s="28" t="s">
        <v>119</v>
      </c>
      <c r="B19" s="22">
        <v>23</v>
      </c>
      <c r="C19" s="22">
        <v>851</v>
      </c>
      <c r="D19" s="22">
        <v>1032</v>
      </c>
      <c r="E19" s="22">
        <v>1001</v>
      </c>
      <c r="F19" s="22">
        <f t="shared" si="0"/>
        <v>2033</v>
      </c>
      <c r="G19" s="52">
        <v>5</v>
      </c>
      <c r="H19" s="53">
        <v>7</v>
      </c>
      <c r="I19" s="53">
        <v>8</v>
      </c>
      <c r="J19" s="53">
        <v>7</v>
      </c>
      <c r="K19" s="53">
        <v>0</v>
      </c>
      <c r="L19" s="53">
        <v>2</v>
      </c>
      <c r="M19" s="54">
        <v>0</v>
      </c>
      <c r="N19" s="55">
        <v>1</v>
      </c>
    </row>
    <row r="20" spans="1:16" ht="19.5" x14ac:dyDescent="0.3">
      <c r="A20" s="26" t="s">
        <v>120</v>
      </c>
      <c r="B20" s="22">
        <v>19</v>
      </c>
      <c r="C20" s="22">
        <v>580</v>
      </c>
      <c r="D20" s="22">
        <v>656</v>
      </c>
      <c r="E20" s="22">
        <v>690</v>
      </c>
      <c r="F20" s="22">
        <f t="shared" si="0"/>
        <v>1346</v>
      </c>
      <c r="G20" s="52">
        <v>7</v>
      </c>
      <c r="H20" s="53">
        <v>5</v>
      </c>
      <c r="I20" s="53">
        <v>4</v>
      </c>
      <c r="J20" s="53">
        <v>2</v>
      </c>
      <c r="K20" s="53">
        <v>0</v>
      </c>
      <c r="L20" s="53">
        <v>0</v>
      </c>
      <c r="M20" s="54">
        <v>0</v>
      </c>
      <c r="N20" s="55">
        <v>0</v>
      </c>
    </row>
    <row r="21" spans="1:16" ht="19.5" x14ac:dyDescent="0.3">
      <c r="A21" s="28" t="s">
        <v>121</v>
      </c>
      <c r="B21" s="22">
        <v>25</v>
      </c>
      <c r="C21" s="22">
        <v>1547</v>
      </c>
      <c r="D21" s="22">
        <v>1592</v>
      </c>
      <c r="E21" s="22">
        <v>1859</v>
      </c>
      <c r="F21" s="22">
        <f t="shared" si="0"/>
        <v>3451</v>
      </c>
      <c r="G21" s="52">
        <v>13</v>
      </c>
      <c r="H21" s="53">
        <v>6</v>
      </c>
      <c r="I21" s="53">
        <v>10</v>
      </c>
      <c r="J21" s="53">
        <v>10</v>
      </c>
      <c r="K21" s="53">
        <v>1</v>
      </c>
      <c r="L21" s="53">
        <v>3</v>
      </c>
      <c r="M21" s="54">
        <v>1</v>
      </c>
      <c r="N21" s="55">
        <v>0</v>
      </c>
    </row>
    <row r="22" spans="1:16" ht="19.5" x14ac:dyDescent="0.3">
      <c r="A22" s="26" t="s">
        <v>122</v>
      </c>
      <c r="B22" s="22">
        <v>22</v>
      </c>
      <c r="C22" s="22">
        <v>1061</v>
      </c>
      <c r="D22" s="22">
        <v>1167</v>
      </c>
      <c r="E22" s="22">
        <v>1267</v>
      </c>
      <c r="F22" s="22">
        <f t="shared" si="0"/>
        <v>2434</v>
      </c>
      <c r="G22" s="52">
        <v>6</v>
      </c>
      <c r="H22" s="53">
        <v>8</v>
      </c>
      <c r="I22" s="53">
        <v>14</v>
      </c>
      <c r="J22" s="53">
        <v>8</v>
      </c>
      <c r="K22" s="53">
        <v>2</v>
      </c>
      <c r="L22" s="53">
        <v>1</v>
      </c>
      <c r="M22" s="54">
        <v>1</v>
      </c>
      <c r="N22" s="55">
        <v>0</v>
      </c>
      <c r="O22" s="44"/>
      <c r="P22" s="44"/>
    </row>
    <row r="23" spans="1:16" ht="19.5" x14ac:dyDescent="0.3">
      <c r="A23" s="28" t="s">
        <v>123</v>
      </c>
      <c r="B23" s="22">
        <v>29</v>
      </c>
      <c r="C23" s="22">
        <v>1526</v>
      </c>
      <c r="D23" s="22">
        <v>1653</v>
      </c>
      <c r="E23" s="22">
        <v>1804</v>
      </c>
      <c r="F23" s="22">
        <f t="shared" si="0"/>
        <v>3457</v>
      </c>
      <c r="G23" s="52">
        <v>10</v>
      </c>
      <c r="H23" s="53">
        <v>23</v>
      </c>
      <c r="I23" s="53">
        <v>9</v>
      </c>
      <c r="J23" s="53">
        <v>12</v>
      </c>
      <c r="K23" s="53">
        <v>1</v>
      </c>
      <c r="L23" s="53">
        <v>4</v>
      </c>
      <c r="M23" s="54">
        <v>2</v>
      </c>
      <c r="N23" s="55">
        <v>0</v>
      </c>
    </row>
    <row r="24" spans="1:16" ht="19.5" x14ac:dyDescent="0.3">
      <c r="A24" s="26" t="s">
        <v>124</v>
      </c>
      <c r="B24" s="22">
        <v>20</v>
      </c>
      <c r="C24" s="22">
        <v>973</v>
      </c>
      <c r="D24" s="22">
        <v>1184</v>
      </c>
      <c r="E24" s="22">
        <v>1197</v>
      </c>
      <c r="F24" s="22">
        <f t="shared" si="0"/>
        <v>2381</v>
      </c>
      <c r="G24" s="52">
        <v>16</v>
      </c>
      <c r="H24" s="53">
        <v>9</v>
      </c>
      <c r="I24" s="53">
        <v>6</v>
      </c>
      <c r="J24" s="53">
        <v>5</v>
      </c>
      <c r="K24" s="53">
        <v>4</v>
      </c>
      <c r="L24" s="53">
        <v>2</v>
      </c>
      <c r="M24" s="54">
        <v>0</v>
      </c>
      <c r="N24" s="55">
        <v>0</v>
      </c>
    </row>
    <row r="25" spans="1:16" ht="19.5" x14ac:dyDescent="0.3">
      <c r="A25" s="28" t="s">
        <v>125</v>
      </c>
      <c r="B25" s="22">
        <v>9</v>
      </c>
      <c r="C25" s="22">
        <v>1320</v>
      </c>
      <c r="D25" s="22">
        <v>1315</v>
      </c>
      <c r="E25" s="22">
        <v>990</v>
      </c>
      <c r="F25" s="22">
        <f t="shared" si="0"/>
        <v>2305</v>
      </c>
      <c r="G25" s="52">
        <v>1</v>
      </c>
      <c r="H25" s="53">
        <v>18</v>
      </c>
      <c r="I25" s="53">
        <v>18</v>
      </c>
      <c r="J25" s="53">
        <v>4</v>
      </c>
      <c r="K25" s="53">
        <v>1</v>
      </c>
      <c r="L25" s="53">
        <v>1</v>
      </c>
      <c r="M25" s="54">
        <v>1</v>
      </c>
      <c r="N25" s="55">
        <v>1</v>
      </c>
    </row>
    <row r="26" spans="1:16" ht="19.5" x14ac:dyDescent="0.3">
      <c r="A26" s="26" t="s">
        <v>126</v>
      </c>
      <c r="B26" s="22">
        <v>21</v>
      </c>
      <c r="C26" s="22">
        <v>1561</v>
      </c>
      <c r="D26" s="22">
        <v>1730</v>
      </c>
      <c r="E26" s="22">
        <v>1932</v>
      </c>
      <c r="F26" s="22">
        <f t="shared" si="0"/>
        <v>3662</v>
      </c>
      <c r="G26" s="52">
        <v>16</v>
      </c>
      <c r="H26" s="53">
        <v>18</v>
      </c>
      <c r="I26" s="53">
        <v>3</v>
      </c>
      <c r="J26" s="53">
        <v>11</v>
      </c>
      <c r="K26" s="53">
        <v>3</v>
      </c>
      <c r="L26" s="53">
        <v>0</v>
      </c>
      <c r="M26" s="54">
        <v>1</v>
      </c>
      <c r="N26" s="55">
        <v>1</v>
      </c>
    </row>
    <row r="27" spans="1:16" ht="19.5" x14ac:dyDescent="0.3">
      <c r="A27" s="28" t="s">
        <v>127</v>
      </c>
      <c r="B27" s="22">
        <v>13</v>
      </c>
      <c r="C27" s="22">
        <v>918</v>
      </c>
      <c r="D27" s="22">
        <v>1126</v>
      </c>
      <c r="E27" s="22">
        <v>1308</v>
      </c>
      <c r="F27" s="22">
        <f t="shared" si="0"/>
        <v>2434</v>
      </c>
      <c r="G27" s="52">
        <v>6</v>
      </c>
      <c r="H27" s="53">
        <v>12</v>
      </c>
      <c r="I27" s="53">
        <v>6</v>
      </c>
      <c r="J27" s="53">
        <v>4</v>
      </c>
      <c r="K27" s="53">
        <v>2</v>
      </c>
      <c r="L27" s="53">
        <v>0</v>
      </c>
      <c r="M27" s="54">
        <v>1</v>
      </c>
      <c r="N27" s="55">
        <v>1</v>
      </c>
    </row>
    <row r="28" spans="1:16" ht="19.5" x14ac:dyDescent="0.3">
      <c r="A28" s="26" t="s">
        <v>128</v>
      </c>
      <c r="B28" s="22">
        <v>16</v>
      </c>
      <c r="C28" s="22">
        <v>1153</v>
      </c>
      <c r="D28" s="22">
        <v>1407</v>
      </c>
      <c r="E28" s="22">
        <v>1724</v>
      </c>
      <c r="F28" s="22">
        <f t="shared" si="0"/>
        <v>3131</v>
      </c>
      <c r="G28" s="52">
        <v>19</v>
      </c>
      <c r="H28" s="53">
        <v>27</v>
      </c>
      <c r="I28" s="53">
        <v>13</v>
      </c>
      <c r="J28" s="53">
        <v>16</v>
      </c>
      <c r="K28" s="53">
        <v>1</v>
      </c>
      <c r="L28" s="53">
        <v>5</v>
      </c>
      <c r="M28" s="54">
        <v>5</v>
      </c>
      <c r="N28" s="55">
        <v>0</v>
      </c>
    </row>
    <row r="29" spans="1:16" ht="19.5" x14ac:dyDescent="0.3">
      <c r="A29" s="28" t="s">
        <v>129</v>
      </c>
      <c r="B29" s="22">
        <v>13</v>
      </c>
      <c r="C29" s="22">
        <v>779</v>
      </c>
      <c r="D29" s="22">
        <v>888</v>
      </c>
      <c r="E29" s="22">
        <v>1084</v>
      </c>
      <c r="F29" s="22">
        <f t="shared" si="0"/>
        <v>1972</v>
      </c>
      <c r="G29" s="52">
        <v>12</v>
      </c>
      <c r="H29" s="53">
        <v>9</v>
      </c>
      <c r="I29" s="53">
        <v>4</v>
      </c>
      <c r="J29" s="53">
        <v>2</v>
      </c>
      <c r="K29" s="53">
        <v>1</v>
      </c>
      <c r="L29" s="53">
        <v>2</v>
      </c>
      <c r="M29" s="54">
        <v>1</v>
      </c>
      <c r="N29" s="55">
        <v>0</v>
      </c>
    </row>
    <row r="30" spans="1:16" ht="19.5" x14ac:dyDescent="0.3">
      <c r="A30" s="26" t="s">
        <v>130</v>
      </c>
      <c r="B30" s="22">
        <v>10</v>
      </c>
      <c r="C30" s="22">
        <v>318</v>
      </c>
      <c r="D30" s="22">
        <v>404</v>
      </c>
      <c r="E30" s="22">
        <v>389</v>
      </c>
      <c r="F30" s="22">
        <f t="shared" si="0"/>
        <v>793</v>
      </c>
      <c r="G30" s="52">
        <v>1</v>
      </c>
      <c r="H30" s="53">
        <v>2</v>
      </c>
      <c r="I30" s="53">
        <v>0</v>
      </c>
      <c r="J30" s="53">
        <v>5</v>
      </c>
      <c r="K30" s="53">
        <v>0</v>
      </c>
      <c r="L30" s="53">
        <v>1</v>
      </c>
      <c r="M30" s="54">
        <v>0</v>
      </c>
      <c r="N30" s="55">
        <v>0</v>
      </c>
    </row>
    <row r="31" spans="1:16" ht="19.5" x14ac:dyDescent="0.3">
      <c r="A31" s="28" t="s">
        <v>131</v>
      </c>
      <c r="B31" s="22">
        <v>18</v>
      </c>
      <c r="C31" s="22">
        <v>657</v>
      </c>
      <c r="D31" s="22">
        <v>767</v>
      </c>
      <c r="E31" s="22">
        <v>812</v>
      </c>
      <c r="F31" s="22">
        <f t="shared" si="0"/>
        <v>1579</v>
      </c>
      <c r="G31" s="52">
        <v>6</v>
      </c>
      <c r="H31" s="53">
        <v>9</v>
      </c>
      <c r="I31" s="53">
        <v>5</v>
      </c>
      <c r="J31" s="53">
        <v>2</v>
      </c>
      <c r="K31" s="53">
        <v>1</v>
      </c>
      <c r="L31" s="53">
        <v>0</v>
      </c>
      <c r="M31" s="54">
        <v>1</v>
      </c>
      <c r="N31" s="55">
        <v>0</v>
      </c>
    </row>
    <row r="32" spans="1:16" ht="19.5" x14ac:dyDescent="0.3">
      <c r="A32" s="26" t="s">
        <v>132</v>
      </c>
      <c r="B32" s="22">
        <v>25</v>
      </c>
      <c r="C32" s="22">
        <v>1240</v>
      </c>
      <c r="D32" s="22">
        <v>1562</v>
      </c>
      <c r="E32" s="22">
        <v>1671</v>
      </c>
      <c r="F32" s="22">
        <f t="shared" si="0"/>
        <v>3233</v>
      </c>
      <c r="G32" s="52">
        <v>8</v>
      </c>
      <c r="H32" s="53">
        <v>13</v>
      </c>
      <c r="I32" s="53">
        <v>3</v>
      </c>
      <c r="J32" s="53">
        <v>4</v>
      </c>
      <c r="K32" s="53">
        <v>3</v>
      </c>
      <c r="L32" s="53">
        <v>0</v>
      </c>
      <c r="M32" s="54">
        <v>1</v>
      </c>
      <c r="N32" s="55">
        <v>1</v>
      </c>
    </row>
    <row r="33" spans="1:14" ht="19.5" x14ac:dyDescent="0.3">
      <c r="A33" s="28" t="s">
        <v>133</v>
      </c>
      <c r="B33" s="22">
        <v>16</v>
      </c>
      <c r="C33" s="22">
        <v>762</v>
      </c>
      <c r="D33" s="22">
        <v>852</v>
      </c>
      <c r="E33" s="22">
        <v>930</v>
      </c>
      <c r="F33" s="22">
        <f t="shared" si="0"/>
        <v>1782</v>
      </c>
      <c r="G33" s="52">
        <v>4</v>
      </c>
      <c r="H33" s="53">
        <v>3</v>
      </c>
      <c r="I33" s="53">
        <v>2</v>
      </c>
      <c r="J33" s="53">
        <v>1</v>
      </c>
      <c r="K33" s="53">
        <v>3</v>
      </c>
      <c r="L33" s="53">
        <v>1</v>
      </c>
      <c r="M33" s="54">
        <v>1</v>
      </c>
      <c r="N33" s="55">
        <v>0</v>
      </c>
    </row>
    <row r="34" spans="1:14" ht="19.5" x14ac:dyDescent="0.3">
      <c r="A34" s="26" t="s">
        <v>134</v>
      </c>
      <c r="B34" s="22">
        <v>24</v>
      </c>
      <c r="C34" s="22">
        <v>1374</v>
      </c>
      <c r="D34" s="22">
        <v>1579</v>
      </c>
      <c r="E34" s="22">
        <v>1629</v>
      </c>
      <c r="F34" s="22">
        <f t="shared" si="0"/>
        <v>3208</v>
      </c>
      <c r="G34" s="52">
        <v>11</v>
      </c>
      <c r="H34" s="53">
        <v>13</v>
      </c>
      <c r="I34" s="53">
        <v>8</v>
      </c>
      <c r="J34" s="53">
        <v>9</v>
      </c>
      <c r="K34" s="53">
        <v>3</v>
      </c>
      <c r="L34" s="53">
        <v>2</v>
      </c>
      <c r="M34" s="54">
        <v>0</v>
      </c>
      <c r="N34" s="55">
        <v>0</v>
      </c>
    </row>
    <row r="35" spans="1:14" ht="19.5" x14ac:dyDescent="0.3">
      <c r="A35" s="28" t="s">
        <v>135</v>
      </c>
      <c r="B35" s="22">
        <v>16</v>
      </c>
      <c r="C35" s="22">
        <v>974</v>
      </c>
      <c r="D35" s="22">
        <v>1139</v>
      </c>
      <c r="E35" s="22">
        <v>1315</v>
      </c>
      <c r="F35" s="22">
        <f t="shared" si="0"/>
        <v>2454</v>
      </c>
      <c r="G35" s="52">
        <v>17</v>
      </c>
      <c r="H35" s="53">
        <v>11</v>
      </c>
      <c r="I35" s="53">
        <v>2</v>
      </c>
      <c r="J35" s="53">
        <v>8</v>
      </c>
      <c r="K35" s="53">
        <v>0</v>
      </c>
      <c r="L35" s="53">
        <v>0</v>
      </c>
      <c r="M35" s="54">
        <v>0</v>
      </c>
      <c r="N35" s="55">
        <v>0</v>
      </c>
    </row>
    <row r="36" spans="1:14" ht="19.5" x14ac:dyDescent="0.3">
      <c r="A36" s="26" t="s">
        <v>136</v>
      </c>
      <c r="B36" s="22">
        <v>24</v>
      </c>
      <c r="C36" s="22">
        <v>1555</v>
      </c>
      <c r="D36" s="22">
        <v>1714</v>
      </c>
      <c r="E36" s="22">
        <v>2038</v>
      </c>
      <c r="F36" s="22">
        <f t="shared" si="0"/>
        <v>3752</v>
      </c>
      <c r="G36" s="52">
        <v>12</v>
      </c>
      <c r="H36" s="53">
        <v>26</v>
      </c>
      <c r="I36" s="53">
        <v>7</v>
      </c>
      <c r="J36" s="53">
        <v>9</v>
      </c>
      <c r="K36" s="53">
        <v>3</v>
      </c>
      <c r="L36" s="53">
        <v>4</v>
      </c>
      <c r="M36" s="54">
        <v>2</v>
      </c>
      <c r="N36" s="55">
        <v>0</v>
      </c>
    </row>
    <row r="37" spans="1:14" ht="19.5" x14ac:dyDescent="0.3">
      <c r="A37" s="28" t="s">
        <v>137</v>
      </c>
      <c r="B37" s="22">
        <v>22</v>
      </c>
      <c r="C37" s="22">
        <v>1416</v>
      </c>
      <c r="D37" s="22">
        <v>1687</v>
      </c>
      <c r="E37" s="22">
        <v>1967</v>
      </c>
      <c r="F37" s="22">
        <f t="shared" ref="F37:F68" si="1">SUM(D37:E37)</f>
        <v>3654</v>
      </c>
      <c r="G37" s="52">
        <v>22</v>
      </c>
      <c r="H37" s="53">
        <v>12</v>
      </c>
      <c r="I37" s="53">
        <v>6</v>
      </c>
      <c r="J37" s="53">
        <v>21</v>
      </c>
      <c r="K37" s="53">
        <v>4</v>
      </c>
      <c r="L37" s="53">
        <v>3</v>
      </c>
      <c r="M37" s="54">
        <v>1</v>
      </c>
      <c r="N37" s="55">
        <v>1</v>
      </c>
    </row>
    <row r="38" spans="1:14" ht="19.5" x14ac:dyDescent="0.3">
      <c r="A38" s="26" t="s">
        <v>138</v>
      </c>
      <c r="B38" s="22">
        <v>18</v>
      </c>
      <c r="C38" s="22">
        <v>814</v>
      </c>
      <c r="D38" s="22">
        <v>882</v>
      </c>
      <c r="E38" s="22">
        <v>1006</v>
      </c>
      <c r="F38" s="22">
        <f t="shared" si="1"/>
        <v>1888</v>
      </c>
      <c r="G38" s="52">
        <v>16</v>
      </c>
      <c r="H38" s="53">
        <v>9</v>
      </c>
      <c r="I38" s="53">
        <v>10</v>
      </c>
      <c r="J38" s="53">
        <v>4</v>
      </c>
      <c r="K38" s="53">
        <v>0</v>
      </c>
      <c r="L38" s="53">
        <v>0</v>
      </c>
      <c r="M38" s="54">
        <v>2</v>
      </c>
      <c r="N38" s="55">
        <v>1</v>
      </c>
    </row>
    <row r="39" spans="1:14" ht="19.5" x14ac:dyDescent="0.3">
      <c r="A39" s="28" t="s">
        <v>139</v>
      </c>
      <c r="B39" s="22">
        <v>14</v>
      </c>
      <c r="C39" s="22">
        <v>1263</v>
      </c>
      <c r="D39" s="22">
        <v>1542</v>
      </c>
      <c r="E39" s="22">
        <v>1865</v>
      </c>
      <c r="F39" s="22">
        <f t="shared" si="1"/>
        <v>3407</v>
      </c>
      <c r="G39" s="52">
        <v>16</v>
      </c>
      <c r="H39" s="53">
        <v>32</v>
      </c>
      <c r="I39" s="53">
        <v>10</v>
      </c>
      <c r="J39" s="53">
        <v>15</v>
      </c>
      <c r="K39" s="53">
        <v>0</v>
      </c>
      <c r="L39" s="53">
        <v>1</v>
      </c>
      <c r="M39" s="54">
        <v>1</v>
      </c>
      <c r="N39" s="55">
        <v>2</v>
      </c>
    </row>
    <row r="40" spans="1:14" ht="19.5" x14ac:dyDescent="0.3">
      <c r="A40" s="26" t="s">
        <v>140</v>
      </c>
      <c r="B40" s="22">
        <v>17</v>
      </c>
      <c r="C40" s="22">
        <v>1042</v>
      </c>
      <c r="D40" s="22">
        <v>1275</v>
      </c>
      <c r="E40" s="22">
        <v>1385</v>
      </c>
      <c r="F40" s="22">
        <f t="shared" si="1"/>
        <v>2660</v>
      </c>
      <c r="G40" s="52">
        <v>8</v>
      </c>
      <c r="H40" s="53">
        <v>8</v>
      </c>
      <c r="I40" s="53">
        <v>12</v>
      </c>
      <c r="J40" s="53">
        <v>9</v>
      </c>
      <c r="K40" s="53">
        <v>3</v>
      </c>
      <c r="L40" s="53">
        <v>0</v>
      </c>
      <c r="M40" s="54">
        <v>0</v>
      </c>
      <c r="N40" s="55">
        <v>0</v>
      </c>
    </row>
    <row r="41" spans="1:14" ht="19.5" x14ac:dyDescent="0.3">
      <c r="A41" s="28" t="s">
        <v>141</v>
      </c>
      <c r="B41" s="22">
        <v>19</v>
      </c>
      <c r="C41" s="22">
        <v>1126</v>
      </c>
      <c r="D41" s="22">
        <v>1292</v>
      </c>
      <c r="E41" s="22">
        <v>1449</v>
      </c>
      <c r="F41" s="22">
        <f t="shared" si="1"/>
        <v>2741</v>
      </c>
      <c r="G41" s="52">
        <v>13</v>
      </c>
      <c r="H41" s="53">
        <v>5</v>
      </c>
      <c r="I41" s="53">
        <v>6</v>
      </c>
      <c r="J41" s="53">
        <v>2</v>
      </c>
      <c r="K41" s="53">
        <v>1</v>
      </c>
      <c r="L41" s="53">
        <v>0</v>
      </c>
      <c r="M41" s="54">
        <v>1</v>
      </c>
      <c r="N41" s="55">
        <v>0</v>
      </c>
    </row>
    <row r="42" spans="1:14" ht="19.5" x14ac:dyDescent="0.3">
      <c r="A42" s="26" t="s">
        <v>142</v>
      </c>
      <c r="B42" s="22">
        <v>15</v>
      </c>
      <c r="C42" s="22">
        <v>756</v>
      </c>
      <c r="D42" s="22">
        <v>872</v>
      </c>
      <c r="E42" s="22">
        <v>983</v>
      </c>
      <c r="F42" s="22">
        <f t="shared" si="1"/>
        <v>1855</v>
      </c>
      <c r="G42" s="52">
        <v>4</v>
      </c>
      <c r="H42" s="53">
        <v>5</v>
      </c>
      <c r="I42" s="53">
        <v>4</v>
      </c>
      <c r="J42" s="53">
        <v>8</v>
      </c>
      <c r="K42" s="53">
        <v>0</v>
      </c>
      <c r="L42" s="53">
        <v>3</v>
      </c>
      <c r="M42" s="54">
        <v>1</v>
      </c>
      <c r="N42" s="55">
        <v>0</v>
      </c>
    </row>
    <row r="43" spans="1:14" ht="19.5" x14ac:dyDescent="0.3">
      <c r="A43" s="28" t="s">
        <v>143</v>
      </c>
      <c r="B43" s="22">
        <v>20</v>
      </c>
      <c r="C43" s="22">
        <v>668</v>
      </c>
      <c r="D43" s="22">
        <v>850</v>
      </c>
      <c r="E43" s="22">
        <v>839</v>
      </c>
      <c r="F43" s="22">
        <f t="shared" si="1"/>
        <v>1689</v>
      </c>
      <c r="G43" s="52">
        <v>10</v>
      </c>
      <c r="H43" s="53">
        <v>9</v>
      </c>
      <c r="I43" s="53">
        <v>2</v>
      </c>
      <c r="J43" s="53">
        <v>3</v>
      </c>
      <c r="K43" s="53">
        <v>0</v>
      </c>
      <c r="L43" s="53">
        <v>1</v>
      </c>
      <c r="M43" s="54">
        <v>0</v>
      </c>
      <c r="N43" s="55">
        <v>0</v>
      </c>
    </row>
    <row r="44" spans="1:14" ht="19.5" x14ac:dyDescent="0.3">
      <c r="A44" s="26" t="s">
        <v>144</v>
      </c>
      <c r="B44" s="22">
        <v>21</v>
      </c>
      <c r="C44" s="22">
        <v>817</v>
      </c>
      <c r="D44" s="22">
        <v>1049</v>
      </c>
      <c r="E44" s="22">
        <v>979</v>
      </c>
      <c r="F44" s="22">
        <f t="shared" si="1"/>
        <v>2028</v>
      </c>
      <c r="G44" s="52">
        <v>3</v>
      </c>
      <c r="H44" s="53">
        <v>10</v>
      </c>
      <c r="I44" s="53">
        <v>1</v>
      </c>
      <c r="J44" s="53">
        <v>2</v>
      </c>
      <c r="K44" s="53">
        <v>0</v>
      </c>
      <c r="L44" s="53">
        <v>5</v>
      </c>
      <c r="M44" s="54">
        <v>0</v>
      </c>
      <c r="N44" s="55">
        <v>0</v>
      </c>
    </row>
    <row r="45" spans="1:14" ht="19.5" x14ac:dyDescent="0.3">
      <c r="A45" s="28" t="s">
        <v>145</v>
      </c>
      <c r="B45" s="22">
        <v>16</v>
      </c>
      <c r="C45" s="22">
        <v>999</v>
      </c>
      <c r="D45" s="22">
        <v>1075</v>
      </c>
      <c r="E45" s="22">
        <v>1226</v>
      </c>
      <c r="F45" s="22">
        <f t="shared" si="1"/>
        <v>2301</v>
      </c>
      <c r="G45" s="52">
        <v>8</v>
      </c>
      <c r="H45" s="53">
        <v>9</v>
      </c>
      <c r="I45" s="53">
        <v>2</v>
      </c>
      <c r="J45" s="53">
        <v>7</v>
      </c>
      <c r="K45" s="53">
        <v>2</v>
      </c>
      <c r="L45" s="53">
        <v>0</v>
      </c>
      <c r="M45" s="54">
        <v>0</v>
      </c>
      <c r="N45" s="55">
        <v>1</v>
      </c>
    </row>
    <row r="46" spans="1:14" ht="19.5" x14ac:dyDescent="0.3">
      <c r="A46" s="26" t="s">
        <v>146</v>
      </c>
      <c r="B46" s="22">
        <v>22</v>
      </c>
      <c r="C46" s="22">
        <v>1802</v>
      </c>
      <c r="D46" s="22">
        <v>2128</v>
      </c>
      <c r="E46" s="22">
        <v>2188</v>
      </c>
      <c r="F46" s="22">
        <f t="shared" si="1"/>
        <v>4316</v>
      </c>
      <c r="G46" s="52">
        <v>11</v>
      </c>
      <c r="H46" s="53">
        <v>19</v>
      </c>
      <c r="I46" s="53">
        <v>6</v>
      </c>
      <c r="J46" s="53">
        <v>12</v>
      </c>
      <c r="K46" s="53">
        <v>1</v>
      </c>
      <c r="L46" s="53">
        <v>4</v>
      </c>
      <c r="M46" s="54">
        <v>0</v>
      </c>
      <c r="N46" s="55">
        <v>1</v>
      </c>
    </row>
    <row r="47" spans="1:14" ht="19.5" x14ac:dyDescent="0.3">
      <c r="A47" s="28" t="s">
        <v>147</v>
      </c>
      <c r="B47" s="22">
        <v>20</v>
      </c>
      <c r="C47" s="22">
        <v>902</v>
      </c>
      <c r="D47" s="22">
        <v>962</v>
      </c>
      <c r="E47" s="22">
        <v>1083</v>
      </c>
      <c r="F47" s="22">
        <f t="shared" si="1"/>
        <v>2045</v>
      </c>
      <c r="G47" s="52">
        <v>4</v>
      </c>
      <c r="H47" s="53">
        <v>5</v>
      </c>
      <c r="I47" s="53">
        <v>8</v>
      </c>
      <c r="J47" s="53">
        <v>3</v>
      </c>
      <c r="K47" s="53">
        <v>0</v>
      </c>
      <c r="L47" s="53">
        <v>3</v>
      </c>
      <c r="M47" s="54">
        <v>1</v>
      </c>
      <c r="N47" s="55">
        <v>0</v>
      </c>
    </row>
    <row r="48" spans="1:14" ht="19.5" x14ac:dyDescent="0.3">
      <c r="A48" s="26" t="s">
        <v>148</v>
      </c>
      <c r="B48" s="22">
        <v>11</v>
      </c>
      <c r="C48" s="22">
        <v>810</v>
      </c>
      <c r="D48" s="22">
        <v>1019</v>
      </c>
      <c r="E48" s="22">
        <v>1119</v>
      </c>
      <c r="F48" s="22">
        <f t="shared" si="1"/>
        <v>2138</v>
      </c>
      <c r="G48" s="52">
        <v>4</v>
      </c>
      <c r="H48" s="53">
        <v>9</v>
      </c>
      <c r="I48" s="53">
        <v>9</v>
      </c>
      <c r="J48" s="53">
        <v>2</v>
      </c>
      <c r="K48" s="53">
        <v>1</v>
      </c>
      <c r="L48" s="53">
        <v>1</v>
      </c>
      <c r="M48" s="54">
        <v>1</v>
      </c>
      <c r="N48" s="55">
        <v>0</v>
      </c>
    </row>
    <row r="49" spans="1:14" ht="19.5" x14ac:dyDescent="0.3">
      <c r="A49" s="28" t="s">
        <v>149</v>
      </c>
      <c r="B49" s="22">
        <v>30</v>
      </c>
      <c r="C49" s="22">
        <v>1872</v>
      </c>
      <c r="D49" s="22">
        <v>2235</v>
      </c>
      <c r="E49" s="22">
        <v>2417</v>
      </c>
      <c r="F49" s="22">
        <f t="shared" si="1"/>
        <v>4652</v>
      </c>
      <c r="G49" s="52">
        <v>16</v>
      </c>
      <c r="H49" s="53">
        <v>21</v>
      </c>
      <c r="I49" s="53">
        <v>10</v>
      </c>
      <c r="J49" s="53">
        <v>10</v>
      </c>
      <c r="K49" s="53">
        <v>3</v>
      </c>
      <c r="L49" s="53">
        <v>3</v>
      </c>
      <c r="M49" s="54">
        <v>3</v>
      </c>
      <c r="N49" s="55">
        <v>0</v>
      </c>
    </row>
    <row r="50" spans="1:14" ht="19.5" x14ac:dyDescent="0.3">
      <c r="A50" s="26" t="s">
        <v>150</v>
      </c>
      <c r="B50" s="22">
        <v>20</v>
      </c>
      <c r="C50" s="22">
        <v>880</v>
      </c>
      <c r="D50" s="22">
        <v>1094</v>
      </c>
      <c r="E50" s="22">
        <v>1193</v>
      </c>
      <c r="F50" s="22">
        <f t="shared" si="1"/>
        <v>2287</v>
      </c>
      <c r="G50" s="52">
        <v>5</v>
      </c>
      <c r="H50" s="53">
        <v>5</v>
      </c>
      <c r="I50" s="53">
        <v>0</v>
      </c>
      <c r="J50" s="53">
        <v>5</v>
      </c>
      <c r="K50" s="53">
        <v>1</v>
      </c>
      <c r="L50" s="53">
        <v>1</v>
      </c>
      <c r="M50" s="54">
        <v>0</v>
      </c>
      <c r="N50" s="55">
        <v>0</v>
      </c>
    </row>
    <row r="51" spans="1:14" ht="19.5" x14ac:dyDescent="0.3">
      <c r="A51" s="28" t="s">
        <v>151</v>
      </c>
      <c r="B51" s="22">
        <v>14</v>
      </c>
      <c r="C51" s="22">
        <v>742</v>
      </c>
      <c r="D51" s="22">
        <v>863</v>
      </c>
      <c r="E51" s="22">
        <v>899</v>
      </c>
      <c r="F51" s="22">
        <f t="shared" si="1"/>
        <v>1762</v>
      </c>
      <c r="G51" s="52">
        <v>4</v>
      </c>
      <c r="H51" s="53">
        <v>10</v>
      </c>
      <c r="I51" s="53">
        <v>0</v>
      </c>
      <c r="J51" s="53">
        <v>1</v>
      </c>
      <c r="K51" s="53">
        <v>0</v>
      </c>
      <c r="L51" s="53">
        <v>0</v>
      </c>
      <c r="M51" s="54">
        <v>0</v>
      </c>
      <c r="N51" s="55">
        <v>0</v>
      </c>
    </row>
    <row r="52" spans="1:14" ht="19.5" x14ac:dyDescent="0.3">
      <c r="A52" s="26" t="s">
        <v>152</v>
      </c>
      <c r="B52" s="22">
        <v>15</v>
      </c>
      <c r="C52" s="22">
        <v>676</v>
      </c>
      <c r="D52" s="22">
        <v>857</v>
      </c>
      <c r="E52" s="22">
        <v>892</v>
      </c>
      <c r="F52" s="22">
        <f t="shared" si="1"/>
        <v>1749</v>
      </c>
      <c r="G52" s="52">
        <v>6</v>
      </c>
      <c r="H52" s="53">
        <v>0</v>
      </c>
      <c r="I52" s="53">
        <v>6</v>
      </c>
      <c r="J52" s="53">
        <v>2</v>
      </c>
      <c r="K52" s="53">
        <v>3</v>
      </c>
      <c r="L52" s="53">
        <v>0</v>
      </c>
      <c r="M52" s="54">
        <v>1</v>
      </c>
      <c r="N52" s="55">
        <v>0</v>
      </c>
    </row>
    <row r="53" spans="1:14" ht="19.5" x14ac:dyDescent="0.3">
      <c r="A53" s="28" t="s">
        <v>153</v>
      </c>
      <c r="B53" s="22">
        <v>25</v>
      </c>
      <c r="C53" s="22">
        <v>1174</v>
      </c>
      <c r="D53" s="22">
        <v>1451</v>
      </c>
      <c r="E53" s="22">
        <v>1515</v>
      </c>
      <c r="F53" s="22">
        <f t="shared" si="1"/>
        <v>2966</v>
      </c>
      <c r="G53" s="52">
        <v>16</v>
      </c>
      <c r="H53" s="53">
        <v>7</v>
      </c>
      <c r="I53" s="53">
        <v>1</v>
      </c>
      <c r="J53" s="53">
        <v>7</v>
      </c>
      <c r="K53" s="53">
        <v>2</v>
      </c>
      <c r="L53" s="53">
        <v>1</v>
      </c>
      <c r="M53" s="54">
        <v>2</v>
      </c>
      <c r="N53" s="55">
        <v>1</v>
      </c>
    </row>
    <row r="54" spans="1:14" ht="19.5" x14ac:dyDescent="0.3">
      <c r="A54" s="26" t="s">
        <v>154</v>
      </c>
      <c r="B54" s="22">
        <v>12</v>
      </c>
      <c r="C54" s="22">
        <v>543</v>
      </c>
      <c r="D54" s="22">
        <v>712</v>
      </c>
      <c r="E54" s="22">
        <v>683</v>
      </c>
      <c r="F54" s="22">
        <f t="shared" si="1"/>
        <v>1395</v>
      </c>
      <c r="G54" s="52">
        <v>2</v>
      </c>
      <c r="H54" s="53">
        <v>3</v>
      </c>
      <c r="I54" s="53">
        <v>1</v>
      </c>
      <c r="J54" s="53">
        <v>1</v>
      </c>
      <c r="K54" s="53">
        <v>1</v>
      </c>
      <c r="L54" s="53">
        <v>0</v>
      </c>
      <c r="M54" s="54">
        <v>2</v>
      </c>
      <c r="N54" s="55">
        <v>2</v>
      </c>
    </row>
    <row r="55" spans="1:14" ht="19.5" x14ac:dyDescent="0.3">
      <c r="A55" s="28" t="s">
        <v>155</v>
      </c>
      <c r="B55" s="22">
        <v>14</v>
      </c>
      <c r="C55" s="22">
        <v>491</v>
      </c>
      <c r="D55" s="22">
        <v>607</v>
      </c>
      <c r="E55" s="22">
        <v>619</v>
      </c>
      <c r="F55" s="22">
        <f t="shared" si="1"/>
        <v>1226</v>
      </c>
      <c r="G55" s="52">
        <v>4</v>
      </c>
      <c r="H55" s="53">
        <v>6</v>
      </c>
      <c r="I55" s="53">
        <v>0</v>
      </c>
      <c r="J55" s="53">
        <v>0</v>
      </c>
      <c r="K55" s="53">
        <v>1</v>
      </c>
      <c r="L55" s="53">
        <v>0</v>
      </c>
      <c r="M55" s="54">
        <v>0</v>
      </c>
      <c r="N55" s="55">
        <v>0</v>
      </c>
    </row>
    <row r="56" spans="1:14" ht="19.5" x14ac:dyDescent="0.3">
      <c r="A56" s="26" t="s">
        <v>156</v>
      </c>
      <c r="B56" s="22">
        <v>20</v>
      </c>
      <c r="C56" s="22">
        <v>881</v>
      </c>
      <c r="D56" s="22">
        <v>1113</v>
      </c>
      <c r="E56" s="22">
        <v>1090</v>
      </c>
      <c r="F56" s="22">
        <f t="shared" si="1"/>
        <v>2203</v>
      </c>
      <c r="G56" s="52">
        <v>4</v>
      </c>
      <c r="H56" s="53">
        <v>8</v>
      </c>
      <c r="I56" s="53">
        <v>4</v>
      </c>
      <c r="J56" s="53">
        <v>2</v>
      </c>
      <c r="K56" s="53">
        <v>1</v>
      </c>
      <c r="L56" s="53">
        <v>1</v>
      </c>
      <c r="M56" s="54">
        <v>1</v>
      </c>
      <c r="N56" s="55">
        <v>0</v>
      </c>
    </row>
    <row r="57" spans="1:14" ht="19.5" x14ac:dyDescent="0.3">
      <c r="A57" s="28" t="s">
        <v>157</v>
      </c>
      <c r="B57" s="22">
        <v>22</v>
      </c>
      <c r="C57" s="22">
        <v>927</v>
      </c>
      <c r="D57" s="22">
        <v>1177</v>
      </c>
      <c r="E57" s="22">
        <v>1194</v>
      </c>
      <c r="F57" s="22">
        <f t="shared" si="1"/>
        <v>2371</v>
      </c>
      <c r="G57" s="52">
        <v>7</v>
      </c>
      <c r="H57" s="53">
        <v>8</v>
      </c>
      <c r="I57" s="53">
        <v>4</v>
      </c>
      <c r="J57" s="53">
        <v>1</v>
      </c>
      <c r="K57" s="53">
        <v>0</v>
      </c>
      <c r="L57" s="53">
        <v>0</v>
      </c>
      <c r="M57" s="54">
        <v>0</v>
      </c>
      <c r="N57" s="55">
        <v>0</v>
      </c>
    </row>
    <row r="58" spans="1:14" ht="19.5" x14ac:dyDescent="0.3">
      <c r="A58" s="26" t="s">
        <v>158</v>
      </c>
      <c r="B58" s="22">
        <v>27</v>
      </c>
      <c r="C58" s="22">
        <v>1254</v>
      </c>
      <c r="D58" s="22">
        <v>1556</v>
      </c>
      <c r="E58" s="22">
        <v>1567</v>
      </c>
      <c r="F58" s="22">
        <f t="shared" si="1"/>
        <v>3123</v>
      </c>
      <c r="G58" s="52">
        <v>17</v>
      </c>
      <c r="H58" s="53">
        <v>11</v>
      </c>
      <c r="I58" s="53">
        <v>1</v>
      </c>
      <c r="J58" s="53">
        <v>1</v>
      </c>
      <c r="K58" s="53">
        <v>1</v>
      </c>
      <c r="L58" s="53">
        <v>2</v>
      </c>
      <c r="M58" s="54">
        <v>1</v>
      </c>
      <c r="N58" s="55">
        <v>0</v>
      </c>
    </row>
    <row r="59" spans="1:14" ht="19.5" x14ac:dyDescent="0.3">
      <c r="A59" s="28" t="s">
        <v>159</v>
      </c>
      <c r="B59" s="22">
        <v>35</v>
      </c>
      <c r="C59" s="22">
        <v>1196</v>
      </c>
      <c r="D59" s="22">
        <v>1584</v>
      </c>
      <c r="E59" s="22">
        <v>1549</v>
      </c>
      <c r="F59" s="22">
        <f t="shared" si="1"/>
        <v>3133</v>
      </c>
      <c r="G59" s="52">
        <v>9</v>
      </c>
      <c r="H59" s="53">
        <v>12</v>
      </c>
      <c r="I59" s="53">
        <v>2</v>
      </c>
      <c r="J59" s="53">
        <v>6</v>
      </c>
      <c r="K59" s="53">
        <v>3</v>
      </c>
      <c r="L59" s="53">
        <v>1</v>
      </c>
      <c r="M59" s="54">
        <v>1</v>
      </c>
      <c r="N59" s="55">
        <v>0</v>
      </c>
    </row>
    <row r="60" spans="1:14" ht="19.5" x14ac:dyDescent="0.3">
      <c r="A60" s="26" t="s">
        <v>160</v>
      </c>
      <c r="B60" s="22">
        <v>15</v>
      </c>
      <c r="C60" s="22">
        <v>1165</v>
      </c>
      <c r="D60" s="22">
        <v>1470</v>
      </c>
      <c r="E60" s="22">
        <v>1555</v>
      </c>
      <c r="F60" s="22">
        <f t="shared" si="1"/>
        <v>3025</v>
      </c>
      <c r="G60" s="52">
        <v>7</v>
      </c>
      <c r="H60" s="53">
        <v>11</v>
      </c>
      <c r="I60" s="53">
        <v>3</v>
      </c>
      <c r="J60" s="53">
        <v>3</v>
      </c>
      <c r="K60" s="53">
        <v>0</v>
      </c>
      <c r="L60" s="53">
        <v>2</v>
      </c>
      <c r="M60" s="54">
        <v>4</v>
      </c>
      <c r="N60" s="55">
        <v>0</v>
      </c>
    </row>
    <row r="61" spans="1:14" ht="19.5" x14ac:dyDescent="0.3">
      <c r="A61" s="28" t="s">
        <v>161</v>
      </c>
      <c r="B61" s="22">
        <v>16</v>
      </c>
      <c r="C61" s="22">
        <v>867</v>
      </c>
      <c r="D61" s="22">
        <v>1018</v>
      </c>
      <c r="E61" s="22">
        <v>1034</v>
      </c>
      <c r="F61" s="22">
        <f t="shared" si="1"/>
        <v>2052</v>
      </c>
      <c r="G61" s="52">
        <v>6</v>
      </c>
      <c r="H61" s="53">
        <v>7</v>
      </c>
      <c r="I61" s="53">
        <v>1</v>
      </c>
      <c r="J61" s="53">
        <v>6</v>
      </c>
      <c r="K61" s="53">
        <v>0</v>
      </c>
      <c r="L61" s="53">
        <v>4</v>
      </c>
      <c r="M61" s="54">
        <v>0</v>
      </c>
      <c r="N61" s="55">
        <v>2</v>
      </c>
    </row>
    <row r="62" spans="1:14" ht="19.5" x14ac:dyDescent="0.3">
      <c r="A62" s="26" t="s">
        <v>162</v>
      </c>
      <c r="B62" s="22">
        <v>16</v>
      </c>
      <c r="C62" s="22">
        <v>1056</v>
      </c>
      <c r="D62" s="22">
        <v>1256</v>
      </c>
      <c r="E62" s="22">
        <v>1299</v>
      </c>
      <c r="F62" s="22">
        <f t="shared" si="1"/>
        <v>2555</v>
      </c>
      <c r="G62" s="52">
        <v>5</v>
      </c>
      <c r="H62" s="53">
        <v>6</v>
      </c>
      <c r="I62" s="53">
        <v>0</v>
      </c>
      <c r="J62" s="53">
        <v>1</v>
      </c>
      <c r="K62" s="53">
        <v>0</v>
      </c>
      <c r="L62" s="53">
        <v>0</v>
      </c>
      <c r="M62" s="54">
        <v>2</v>
      </c>
      <c r="N62" s="55">
        <v>0</v>
      </c>
    </row>
    <row r="63" spans="1:14" ht="19.5" x14ac:dyDescent="0.3">
      <c r="A63" s="28" t="s">
        <v>163</v>
      </c>
      <c r="B63" s="22">
        <v>15</v>
      </c>
      <c r="C63" s="22">
        <v>987</v>
      </c>
      <c r="D63" s="22">
        <v>1063</v>
      </c>
      <c r="E63" s="22">
        <v>1178</v>
      </c>
      <c r="F63" s="22">
        <f t="shared" si="1"/>
        <v>2241</v>
      </c>
      <c r="G63" s="52">
        <v>5</v>
      </c>
      <c r="H63" s="53">
        <v>12</v>
      </c>
      <c r="I63" s="53">
        <v>9</v>
      </c>
      <c r="J63" s="53">
        <v>7</v>
      </c>
      <c r="K63" s="53">
        <v>1</v>
      </c>
      <c r="L63" s="53">
        <v>1</v>
      </c>
      <c r="M63" s="54">
        <v>3</v>
      </c>
      <c r="N63" s="55">
        <v>0</v>
      </c>
    </row>
    <row r="64" spans="1:14" ht="19.5" x14ac:dyDescent="0.3">
      <c r="A64" s="26" t="s">
        <v>164</v>
      </c>
      <c r="B64" s="22">
        <v>21</v>
      </c>
      <c r="C64" s="22">
        <v>1426</v>
      </c>
      <c r="D64" s="22">
        <v>1537</v>
      </c>
      <c r="E64" s="22">
        <v>1674</v>
      </c>
      <c r="F64" s="22">
        <f t="shared" si="1"/>
        <v>3211</v>
      </c>
      <c r="G64" s="52">
        <v>18</v>
      </c>
      <c r="H64" s="53">
        <v>12</v>
      </c>
      <c r="I64" s="53">
        <v>3</v>
      </c>
      <c r="J64" s="53">
        <v>2</v>
      </c>
      <c r="K64" s="53">
        <v>3</v>
      </c>
      <c r="L64" s="53">
        <v>1</v>
      </c>
      <c r="M64" s="54">
        <v>1</v>
      </c>
      <c r="N64" s="55">
        <v>0</v>
      </c>
    </row>
    <row r="65" spans="1:15" ht="19.5" x14ac:dyDescent="0.3">
      <c r="A65" s="28" t="s">
        <v>165</v>
      </c>
      <c r="B65" s="22">
        <v>25</v>
      </c>
      <c r="C65" s="22">
        <v>2511</v>
      </c>
      <c r="D65" s="22">
        <v>2758</v>
      </c>
      <c r="E65" s="22">
        <v>3119</v>
      </c>
      <c r="F65" s="22">
        <f t="shared" si="1"/>
        <v>5877</v>
      </c>
      <c r="G65" s="52">
        <v>16</v>
      </c>
      <c r="H65" s="53">
        <v>16</v>
      </c>
      <c r="I65" s="53">
        <v>7</v>
      </c>
      <c r="J65" s="53">
        <v>4</v>
      </c>
      <c r="K65" s="53">
        <v>3</v>
      </c>
      <c r="L65" s="53">
        <v>1</v>
      </c>
      <c r="M65" s="54">
        <v>3</v>
      </c>
      <c r="N65" s="55">
        <v>0</v>
      </c>
    </row>
    <row r="66" spans="1:15" ht="19.5" x14ac:dyDescent="0.3">
      <c r="A66" s="26" t="s">
        <v>166</v>
      </c>
      <c r="B66" s="22">
        <v>31</v>
      </c>
      <c r="C66" s="22">
        <v>1786</v>
      </c>
      <c r="D66" s="22">
        <v>2067</v>
      </c>
      <c r="E66" s="22">
        <v>2126</v>
      </c>
      <c r="F66" s="22">
        <f t="shared" si="1"/>
        <v>4193</v>
      </c>
      <c r="G66" s="52">
        <v>11</v>
      </c>
      <c r="H66" s="53">
        <v>15</v>
      </c>
      <c r="I66" s="53">
        <v>7</v>
      </c>
      <c r="J66" s="53">
        <v>7</v>
      </c>
      <c r="K66" s="53">
        <v>1</v>
      </c>
      <c r="L66" s="53">
        <v>2</v>
      </c>
      <c r="M66" s="54">
        <v>1</v>
      </c>
      <c r="N66" s="55">
        <v>0</v>
      </c>
    </row>
    <row r="67" spans="1:15" ht="19.5" x14ac:dyDescent="0.3">
      <c r="A67" s="28" t="s">
        <v>167</v>
      </c>
      <c r="B67" s="22">
        <v>26</v>
      </c>
      <c r="C67" s="22">
        <v>1655</v>
      </c>
      <c r="D67" s="22">
        <v>2036</v>
      </c>
      <c r="E67" s="22">
        <v>2091</v>
      </c>
      <c r="F67" s="22">
        <f t="shared" si="1"/>
        <v>4127</v>
      </c>
      <c r="G67" s="52">
        <v>14</v>
      </c>
      <c r="H67" s="53">
        <v>6</v>
      </c>
      <c r="I67" s="53">
        <v>8</v>
      </c>
      <c r="J67" s="53">
        <v>8</v>
      </c>
      <c r="K67" s="53">
        <v>2</v>
      </c>
      <c r="L67" s="53">
        <v>3</v>
      </c>
      <c r="M67" s="54">
        <v>0</v>
      </c>
      <c r="N67" s="55">
        <v>1</v>
      </c>
    </row>
    <row r="68" spans="1:15" ht="19.5" x14ac:dyDescent="0.3">
      <c r="A68" s="26" t="s">
        <v>168</v>
      </c>
      <c r="B68" s="22">
        <v>25</v>
      </c>
      <c r="C68" s="22">
        <v>1916</v>
      </c>
      <c r="D68" s="22">
        <v>2265</v>
      </c>
      <c r="E68" s="22">
        <v>2530</v>
      </c>
      <c r="F68" s="22">
        <f t="shared" si="1"/>
        <v>4795</v>
      </c>
      <c r="G68" s="52">
        <v>25</v>
      </c>
      <c r="H68" s="53">
        <v>16</v>
      </c>
      <c r="I68" s="53">
        <v>0</v>
      </c>
      <c r="J68" s="53">
        <v>5</v>
      </c>
      <c r="K68" s="53">
        <v>4</v>
      </c>
      <c r="L68" s="53">
        <v>2</v>
      </c>
      <c r="M68" s="54">
        <v>1</v>
      </c>
      <c r="N68" s="55">
        <v>0</v>
      </c>
    </row>
    <row r="69" spans="1:15" ht="19.5" x14ac:dyDescent="0.3">
      <c r="A69" s="28" t="s">
        <v>169</v>
      </c>
      <c r="B69" s="22">
        <v>15</v>
      </c>
      <c r="C69" s="22">
        <v>1126</v>
      </c>
      <c r="D69" s="22">
        <v>1542</v>
      </c>
      <c r="E69" s="22">
        <v>1445</v>
      </c>
      <c r="F69" s="22">
        <f>SUM(D69:E69)</f>
        <v>2987</v>
      </c>
      <c r="G69" s="52">
        <v>11</v>
      </c>
      <c r="H69" s="53">
        <v>14</v>
      </c>
      <c r="I69" s="53">
        <v>1</v>
      </c>
      <c r="J69" s="53">
        <v>0</v>
      </c>
      <c r="K69" s="53">
        <v>1</v>
      </c>
      <c r="L69" s="53">
        <v>2</v>
      </c>
      <c r="M69" s="54">
        <v>3</v>
      </c>
      <c r="N69" s="55">
        <v>0</v>
      </c>
    </row>
    <row r="70" spans="1:15" ht="19.5" x14ac:dyDescent="0.3">
      <c r="A70" s="26" t="s">
        <v>170</v>
      </c>
      <c r="B70" s="22">
        <v>15</v>
      </c>
      <c r="C70" s="22">
        <v>1173</v>
      </c>
      <c r="D70" s="22">
        <v>1455</v>
      </c>
      <c r="E70" s="22">
        <v>1578</v>
      </c>
      <c r="F70" s="22">
        <f>SUM(D70:E70)</f>
        <v>3033</v>
      </c>
      <c r="G70" s="52">
        <v>7</v>
      </c>
      <c r="H70" s="53">
        <v>17</v>
      </c>
      <c r="I70" s="53">
        <v>3</v>
      </c>
      <c r="J70" s="53">
        <v>1</v>
      </c>
      <c r="K70" s="53">
        <v>3</v>
      </c>
      <c r="L70" s="53">
        <v>0</v>
      </c>
      <c r="M70" s="54">
        <v>2</v>
      </c>
      <c r="N70" s="55">
        <v>1</v>
      </c>
    </row>
    <row r="71" spans="1:15" ht="19.5" x14ac:dyDescent="0.3">
      <c r="A71" s="28" t="s">
        <v>171</v>
      </c>
      <c r="B71" s="22">
        <v>23</v>
      </c>
      <c r="C71" s="22">
        <v>1661</v>
      </c>
      <c r="D71" s="22">
        <v>2163</v>
      </c>
      <c r="E71" s="22">
        <v>2286</v>
      </c>
      <c r="F71" s="22">
        <f>SUM(D71:E71)</f>
        <v>4449</v>
      </c>
      <c r="G71" s="52">
        <v>11</v>
      </c>
      <c r="H71" s="53">
        <v>7</v>
      </c>
      <c r="I71" s="53">
        <v>6</v>
      </c>
      <c r="J71" s="53">
        <v>5</v>
      </c>
      <c r="K71" s="53">
        <v>3</v>
      </c>
      <c r="L71" s="53">
        <v>3</v>
      </c>
      <c r="M71" s="54">
        <v>1</v>
      </c>
      <c r="N71" s="55">
        <v>0</v>
      </c>
    </row>
    <row r="72" spans="1:15" ht="19.5" x14ac:dyDescent="0.3">
      <c r="A72" s="26" t="s">
        <v>172</v>
      </c>
      <c r="B72" s="22">
        <v>12</v>
      </c>
      <c r="C72" s="22">
        <v>844</v>
      </c>
      <c r="D72" s="22">
        <v>1205</v>
      </c>
      <c r="E72" s="22">
        <v>1135</v>
      </c>
      <c r="F72" s="22">
        <f>SUM(D72:E72)</f>
        <v>2340</v>
      </c>
      <c r="G72" s="52">
        <v>10</v>
      </c>
      <c r="H72" s="53">
        <v>10</v>
      </c>
      <c r="I72" s="53">
        <v>3</v>
      </c>
      <c r="J72" s="53">
        <v>3</v>
      </c>
      <c r="K72" s="53">
        <v>1</v>
      </c>
      <c r="L72" s="53">
        <v>0</v>
      </c>
      <c r="M72" s="54">
        <v>1</v>
      </c>
      <c r="N72" s="55">
        <v>0</v>
      </c>
    </row>
    <row r="73" spans="1:15" ht="19.5" x14ac:dyDescent="0.3">
      <c r="A73" s="28" t="s">
        <v>173</v>
      </c>
      <c r="B73" s="22">
        <v>19</v>
      </c>
      <c r="C73" s="22">
        <v>975</v>
      </c>
      <c r="D73" s="22">
        <v>1172</v>
      </c>
      <c r="E73" s="22">
        <v>1153</v>
      </c>
      <c r="F73" s="22">
        <f>SUM(D73:E73)</f>
        <v>2325</v>
      </c>
      <c r="G73" s="52">
        <v>10</v>
      </c>
      <c r="H73" s="53">
        <v>4</v>
      </c>
      <c r="I73" s="53">
        <v>6</v>
      </c>
      <c r="J73" s="53">
        <v>1</v>
      </c>
      <c r="K73" s="53">
        <v>1</v>
      </c>
      <c r="L73" s="53">
        <v>5</v>
      </c>
      <c r="M73" s="54">
        <v>1</v>
      </c>
      <c r="N73" s="55">
        <v>1</v>
      </c>
    </row>
    <row r="74" spans="1:15" ht="19.5" x14ac:dyDescent="0.3">
      <c r="A74" s="26" t="s">
        <v>43</v>
      </c>
      <c r="B74" s="22">
        <f t="shared" ref="B74:N74" si="2">SUM(B5:B73)</f>
        <v>1240</v>
      </c>
      <c r="C74" s="22">
        <f t="shared" si="2"/>
        <v>72217</v>
      </c>
      <c r="D74" s="22">
        <f t="shared" si="2"/>
        <v>84014</v>
      </c>
      <c r="E74" s="22">
        <f t="shared" si="2"/>
        <v>89998</v>
      </c>
      <c r="F74" s="22">
        <f t="shared" si="2"/>
        <v>174012</v>
      </c>
      <c r="G74" s="22">
        <f t="shared" si="2"/>
        <v>630</v>
      </c>
      <c r="H74" s="22">
        <f t="shared" si="2"/>
        <v>688</v>
      </c>
      <c r="I74" s="22">
        <f t="shared" si="2"/>
        <v>335</v>
      </c>
      <c r="J74" s="22">
        <f t="shared" si="2"/>
        <v>335</v>
      </c>
      <c r="K74" s="22">
        <f t="shared" si="2"/>
        <v>91</v>
      </c>
      <c r="L74" s="22">
        <f t="shared" si="2"/>
        <v>99</v>
      </c>
      <c r="M74" s="23">
        <f t="shared" si="2"/>
        <v>72</v>
      </c>
      <c r="N74" s="27">
        <f t="shared" si="2"/>
        <v>22</v>
      </c>
    </row>
    <row r="75" spans="1:15" s="3" customFormat="1" ht="26.25" customHeight="1" x14ac:dyDescent="0.3">
      <c r="A75" s="261" t="s">
        <v>44</v>
      </c>
      <c r="B75" s="262"/>
      <c r="C75" s="82">
        <f>C74</f>
        <v>72217</v>
      </c>
      <c r="D75" s="82" t="s">
        <v>45</v>
      </c>
      <c r="E75" s="82" t="s">
        <v>46</v>
      </c>
      <c r="F75" s="82"/>
      <c r="G75" s="82">
        <f>F74</f>
        <v>174012</v>
      </c>
      <c r="H75" s="82" t="s">
        <v>47</v>
      </c>
      <c r="I75" s="82"/>
      <c r="J75" s="82"/>
      <c r="K75" s="82" t="s">
        <v>48</v>
      </c>
      <c r="L75" s="82"/>
      <c r="M75" s="89"/>
      <c r="N75" s="90"/>
      <c r="O75" s="15"/>
    </row>
    <row r="76" spans="1:15" s="3" customFormat="1" ht="26.25" customHeight="1" x14ac:dyDescent="0.3">
      <c r="A76" s="261" t="s">
        <v>216</v>
      </c>
      <c r="B76" s="262"/>
      <c r="C76" s="83" t="str">
        <f ca="1">INDIRECT(H76,TRUE)</f>
        <v>正大</v>
      </c>
      <c r="D76" s="208" t="s">
        <v>218</v>
      </c>
      <c r="E76" s="209">
        <f>MAX(C5:C73)</f>
        <v>2511</v>
      </c>
      <c r="F76" s="210">
        <f>MAX(F5:F73)</f>
        <v>5877</v>
      </c>
      <c r="G76" s="129"/>
      <c r="H76" s="213" t="str">
        <f>ADDRESS(MATCH(MAX(F5:F73),F5:F73,0)+4,1)</f>
        <v>$A$65</v>
      </c>
      <c r="I76" s="129"/>
      <c r="J76" s="129"/>
      <c r="K76" s="129"/>
      <c r="L76" s="129"/>
      <c r="M76" s="206"/>
      <c r="N76" s="207"/>
    </row>
    <row r="77" spans="1:15" s="3" customFormat="1" ht="26.25" customHeight="1" x14ac:dyDescent="0.3">
      <c r="A77" s="261" t="s">
        <v>217</v>
      </c>
      <c r="B77" s="262"/>
      <c r="C77" s="217" t="str">
        <f ca="1">INDIRECT(H77,TRUE)</f>
        <v>城西</v>
      </c>
      <c r="D77" s="218" t="s">
        <v>218</v>
      </c>
      <c r="E77" s="211">
        <f>MIN(C5:C73)</f>
        <v>271</v>
      </c>
      <c r="F77" s="212">
        <f>MIN(F5:F73)</f>
        <v>665</v>
      </c>
      <c r="G77" s="129"/>
      <c r="H77" s="213" t="str">
        <f>ADDRESS(MATCH(MIN(F5:F73),F5:F73,0)+4,1)</f>
        <v>$A$12</v>
      </c>
      <c r="I77" s="129"/>
      <c r="J77" s="129"/>
      <c r="K77" s="129"/>
      <c r="L77" s="129"/>
      <c r="M77" s="206"/>
      <c r="N77" s="207"/>
    </row>
    <row r="78" spans="1:15" s="4" customFormat="1" ht="19.5" x14ac:dyDescent="0.3">
      <c r="A78" s="263" t="s">
        <v>49</v>
      </c>
      <c r="B78" s="264"/>
      <c r="C78" s="271">
        <f>SUM(G78:G79)</f>
        <v>651</v>
      </c>
      <c r="D78" s="273" t="s">
        <v>47</v>
      </c>
      <c r="E78" s="129" t="s">
        <v>50</v>
      </c>
      <c r="F78" s="129"/>
      <c r="G78" s="129">
        <v>348</v>
      </c>
      <c r="H78" s="129" t="s">
        <v>47</v>
      </c>
      <c r="I78" s="129"/>
      <c r="J78" s="129"/>
      <c r="K78" s="104"/>
      <c r="L78" s="104"/>
      <c r="M78" s="105"/>
      <c r="N78" s="106"/>
      <c r="O78" s="16"/>
    </row>
    <row r="79" spans="1:15" s="5" customFormat="1" ht="22.5" customHeight="1" x14ac:dyDescent="0.3">
      <c r="A79" s="265"/>
      <c r="B79" s="266"/>
      <c r="C79" s="272"/>
      <c r="D79" s="274"/>
      <c r="E79" s="130" t="s">
        <v>51</v>
      </c>
      <c r="F79" s="130"/>
      <c r="G79" s="130">
        <v>303</v>
      </c>
      <c r="H79" s="130" t="s">
        <v>47</v>
      </c>
      <c r="I79" s="130"/>
      <c r="J79" s="130"/>
      <c r="K79" s="131"/>
      <c r="L79" s="131"/>
      <c r="M79" s="132"/>
      <c r="N79" s="133"/>
      <c r="O79" s="17"/>
    </row>
    <row r="80" spans="1:15" s="6" customFormat="1" ht="50.25" customHeight="1" x14ac:dyDescent="0.3">
      <c r="A80" s="261" t="s">
        <v>22</v>
      </c>
      <c r="B80" s="262"/>
      <c r="C80" s="82">
        <f>K74</f>
        <v>91</v>
      </c>
      <c r="D80" s="82" t="s">
        <v>12</v>
      </c>
      <c r="E80" s="267" t="s">
        <v>242</v>
      </c>
      <c r="F80" s="267"/>
      <c r="G80" s="267"/>
      <c r="H80" s="267"/>
      <c r="I80" s="267"/>
      <c r="J80" s="267"/>
      <c r="K80" s="267"/>
      <c r="L80" s="267"/>
      <c r="M80" s="267"/>
      <c r="N80" s="268"/>
    </row>
    <row r="81" spans="1:15" s="7" customFormat="1" ht="24.75" customHeight="1" x14ac:dyDescent="0.3">
      <c r="A81" s="261" t="s">
        <v>52</v>
      </c>
      <c r="B81" s="262"/>
      <c r="C81" s="82">
        <f>L74</f>
        <v>99</v>
      </c>
      <c r="D81" s="82" t="s">
        <v>47</v>
      </c>
      <c r="E81" s="82"/>
      <c r="F81" s="82"/>
      <c r="G81" s="83"/>
      <c r="H81" s="82"/>
      <c r="I81" s="82"/>
      <c r="J81" s="82"/>
      <c r="K81" s="84"/>
      <c r="L81" s="84"/>
      <c r="M81" s="85"/>
      <c r="N81" s="86"/>
      <c r="O81" s="18"/>
    </row>
    <row r="82" spans="1:15" s="8" customFormat="1" ht="27" customHeight="1" x14ac:dyDescent="0.3">
      <c r="A82" s="261" t="s">
        <v>16</v>
      </c>
      <c r="B82" s="262"/>
      <c r="C82" s="82">
        <f>M74</f>
        <v>72</v>
      </c>
      <c r="D82" s="82" t="s">
        <v>53</v>
      </c>
      <c r="E82" s="82" t="s">
        <v>243</v>
      </c>
      <c r="F82" s="82"/>
      <c r="G82" s="82"/>
      <c r="H82" s="82"/>
      <c r="I82" s="82"/>
      <c r="J82" s="82"/>
      <c r="K82" s="84"/>
      <c r="L82" s="84"/>
      <c r="M82" s="85"/>
      <c r="N82" s="86"/>
      <c r="O82" s="19"/>
    </row>
    <row r="83" spans="1:15" s="9" customFormat="1" ht="27.75" customHeight="1" x14ac:dyDescent="0.3">
      <c r="A83" s="261" t="s">
        <v>17</v>
      </c>
      <c r="B83" s="262"/>
      <c r="C83" s="82">
        <f>N74</f>
        <v>22</v>
      </c>
      <c r="D83" s="82" t="s">
        <v>53</v>
      </c>
      <c r="E83" s="82" t="s">
        <v>244</v>
      </c>
      <c r="F83" s="82"/>
      <c r="G83" s="82"/>
      <c r="H83" s="82"/>
      <c r="I83" s="82"/>
      <c r="J83" s="82"/>
      <c r="K83" s="84"/>
      <c r="L83" s="84"/>
      <c r="M83" s="85"/>
      <c r="N83" s="86"/>
      <c r="O83" s="20"/>
    </row>
    <row r="84" spans="1:15" s="7" customFormat="1" ht="26.25" customHeight="1" x14ac:dyDescent="0.3">
      <c r="A84" s="93" t="s">
        <v>18</v>
      </c>
      <c r="B84" s="82"/>
      <c r="C84" s="82">
        <f>G74</f>
        <v>630</v>
      </c>
      <c r="D84" s="94" t="s">
        <v>47</v>
      </c>
      <c r="E84" s="82" t="s">
        <v>54</v>
      </c>
      <c r="F84" s="82"/>
      <c r="G84" s="82">
        <f>H74</f>
        <v>688</v>
      </c>
      <c r="H84" s="94" t="s">
        <v>47</v>
      </c>
      <c r="I84" s="82"/>
      <c r="J84" s="82"/>
      <c r="K84" s="84"/>
      <c r="L84" s="84"/>
      <c r="M84" s="85"/>
      <c r="N84" s="86"/>
      <c r="O84" s="18"/>
    </row>
    <row r="85" spans="1:15" s="10" customFormat="1" ht="27.75" customHeight="1" thickBot="1" x14ac:dyDescent="0.35">
      <c r="A85" s="259" t="str">
        <f>IF(C85&gt;0," 本月戶數增加","本月戶數減少")</f>
        <v>本月戶數減少</v>
      </c>
      <c r="B85" s="260"/>
      <c r="C85" s="95">
        <f>C74-'10503'!C74</f>
        <v>-20</v>
      </c>
      <c r="D85" s="216" t="str">
        <f>IF(E85&gt;0,"男增加","男減少")</f>
        <v>男減少</v>
      </c>
      <c r="E85" s="96">
        <f>D74-'10503'!D74</f>
        <v>-46</v>
      </c>
      <c r="F85" s="97" t="str">
        <f>IF(G85&gt;0,"女增加","女減少")</f>
        <v>女減少</v>
      </c>
      <c r="G85" s="96">
        <f>E74-'10503'!E74</f>
        <v>-20</v>
      </c>
      <c r="H85" s="98"/>
      <c r="I85" s="260" t="str">
        <f>IF(K85&gt;0,"總人口數增加","總人口數減少")</f>
        <v>總人口數減少</v>
      </c>
      <c r="J85" s="260"/>
      <c r="K85" s="96">
        <f>F74-'10503'!F74</f>
        <v>-66</v>
      </c>
      <c r="L85" s="98"/>
      <c r="M85" s="99"/>
      <c r="N85" s="100"/>
    </row>
    <row r="86" spans="1:15" x14ac:dyDescent="0.25">
      <c r="C86" s="2"/>
    </row>
  </sheetData>
  <mergeCells count="27">
    <mergeCell ref="A77:B77"/>
    <mergeCell ref="E80:N80"/>
    <mergeCell ref="A85:B85"/>
    <mergeCell ref="I85:J85"/>
    <mergeCell ref="L3:L4"/>
    <mergeCell ref="A83:B83"/>
    <mergeCell ref="A78:B79"/>
    <mergeCell ref="A80:B80"/>
    <mergeCell ref="A81:B81"/>
    <mergeCell ref="A82:B82"/>
    <mergeCell ref="D3:F3"/>
    <mergeCell ref="N3:N4"/>
    <mergeCell ref="J3:J4"/>
    <mergeCell ref="C78:C79"/>
    <mergeCell ref="D78:D79"/>
    <mergeCell ref="A75:B75"/>
    <mergeCell ref="A76:B76"/>
    <mergeCell ref="A1:L1"/>
    <mergeCell ref="I3:I4"/>
    <mergeCell ref="G3:G4"/>
    <mergeCell ref="H3:H4"/>
    <mergeCell ref="K3:K4"/>
    <mergeCell ref="B3:B4"/>
    <mergeCell ref="C3:C4"/>
    <mergeCell ref="K2:N2"/>
    <mergeCell ref="A3:A4"/>
    <mergeCell ref="M3:M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zoomScale="125" zoomScaleNormal="125" workbookViewId="0">
      <pane ySplit="4" topLeftCell="A80" activePane="bottomLeft" state="frozen"/>
      <selection pane="bottomLeft" activeCell="I86" sqref="I86"/>
    </sheetView>
  </sheetViews>
  <sheetFormatPr defaultRowHeight="16.5" x14ac:dyDescent="0.25"/>
  <cols>
    <col min="1" max="1" width="9.625" style="49" customWidth="1"/>
    <col min="2" max="2" width="13.5" style="48" customWidth="1"/>
    <col min="3" max="3" width="11.375" style="48" customWidth="1"/>
    <col min="4" max="6" width="9.625" style="48" customWidth="1"/>
    <col min="7" max="10" width="8.625" style="48" customWidth="1"/>
    <col min="11" max="14" width="7.625" style="48" customWidth="1"/>
    <col min="15" max="16384" width="9" style="48"/>
  </cols>
  <sheetData>
    <row r="1" spans="1:14" ht="44.25" customHeight="1" x14ac:dyDescent="0.25">
      <c r="A1" s="289" t="s">
        <v>77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45"/>
      <c r="N1" s="45"/>
    </row>
    <row r="2" spans="1:14" ht="28.5" customHeight="1" thickBot="1" x14ac:dyDescent="0.3">
      <c r="A2" s="46"/>
      <c r="B2" s="47"/>
      <c r="C2" s="45"/>
      <c r="D2" s="47"/>
      <c r="E2" s="47"/>
      <c r="F2" s="47"/>
      <c r="G2" s="47"/>
      <c r="H2" s="47"/>
      <c r="I2" s="47"/>
      <c r="J2" s="33"/>
      <c r="K2" s="254" t="s">
        <v>225</v>
      </c>
      <c r="L2" s="254"/>
      <c r="M2" s="254"/>
      <c r="N2" s="254"/>
    </row>
    <row r="3" spans="1:14" ht="19.5" x14ac:dyDescent="0.3">
      <c r="A3" s="291" t="s">
        <v>175</v>
      </c>
      <c r="B3" s="290" t="s">
        <v>176</v>
      </c>
      <c r="C3" s="290" t="s">
        <v>32</v>
      </c>
      <c r="D3" s="292" t="s">
        <v>204</v>
      </c>
      <c r="E3" s="297"/>
      <c r="F3" s="297"/>
      <c r="G3" s="290" t="s">
        <v>34</v>
      </c>
      <c r="H3" s="290" t="s">
        <v>35</v>
      </c>
      <c r="I3" s="290" t="s">
        <v>36</v>
      </c>
      <c r="J3" s="290" t="s">
        <v>37</v>
      </c>
      <c r="K3" s="290" t="s">
        <v>38</v>
      </c>
      <c r="L3" s="290" t="s">
        <v>39</v>
      </c>
      <c r="M3" s="294" t="s">
        <v>79</v>
      </c>
      <c r="N3" s="295" t="s">
        <v>80</v>
      </c>
    </row>
    <row r="4" spans="1:14" s="49" customFormat="1" ht="19.5" x14ac:dyDescent="0.3">
      <c r="A4" s="275"/>
      <c r="B4" s="258"/>
      <c r="C4" s="258"/>
      <c r="D4" s="21" t="s">
        <v>40</v>
      </c>
      <c r="E4" s="21" t="s">
        <v>41</v>
      </c>
      <c r="F4" s="21" t="s">
        <v>205</v>
      </c>
      <c r="G4" s="258"/>
      <c r="H4" s="258"/>
      <c r="I4" s="258"/>
      <c r="J4" s="258"/>
      <c r="K4" s="258"/>
      <c r="L4" s="258"/>
      <c r="M4" s="252"/>
      <c r="N4" s="253"/>
    </row>
    <row r="5" spans="1:14" ht="19.5" x14ac:dyDescent="0.3">
      <c r="A5" s="222" t="s">
        <v>105</v>
      </c>
      <c r="B5" s="22">
        <v>6</v>
      </c>
      <c r="C5" s="22">
        <v>371</v>
      </c>
      <c r="D5" s="22">
        <v>366</v>
      </c>
      <c r="E5" s="22">
        <v>425</v>
      </c>
      <c r="F5" s="22">
        <f t="shared" ref="F5:F36" si="0">SUM(D5:E5)</f>
        <v>791</v>
      </c>
      <c r="G5" s="52">
        <v>4</v>
      </c>
      <c r="H5" s="53">
        <v>4</v>
      </c>
      <c r="I5" s="53">
        <v>0</v>
      </c>
      <c r="J5" s="53">
        <v>0</v>
      </c>
      <c r="K5" s="53">
        <v>1</v>
      </c>
      <c r="L5" s="53">
        <v>0</v>
      </c>
      <c r="M5" s="54">
        <v>0</v>
      </c>
      <c r="N5" s="55">
        <v>0</v>
      </c>
    </row>
    <row r="6" spans="1:14" ht="19.5" x14ac:dyDescent="0.3">
      <c r="A6" s="26" t="s">
        <v>106</v>
      </c>
      <c r="B6" s="22">
        <v>14</v>
      </c>
      <c r="C6" s="22">
        <v>807</v>
      </c>
      <c r="D6" s="22">
        <v>766</v>
      </c>
      <c r="E6" s="22">
        <v>869</v>
      </c>
      <c r="F6" s="22">
        <f t="shared" si="0"/>
        <v>1635</v>
      </c>
      <c r="G6" s="52">
        <v>4</v>
      </c>
      <c r="H6" s="53">
        <v>5</v>
      </c>
      <c r="I6" s="53">
        <v>1</v>
      </c>
      <c r="J6" s="53">
        <v>2</v>
      </c>
      <c r="K6" s="53">
        <v>3</v>
      </c>
      <c r="L6" s="53">
        <v>0</v>
      </c>
      <c r="M6" s="54">
        <v>1</v>
      </c>
      <c r="N6" s="55">
        <v>0</v>
      </c>
    </row>
    <row r="7" spans="1:14" ht="19.5" x14ac:dyDescent="0.3">
      <c r="A7" s="28" t="s">
        <v>107</v>
      </c>
      <c r="B7" s="22">
        <v>13</v>
      </c>
      <c r="C7" s="22">
        <v>603</v>
      </c>
      <c r="D7" s="22">
        <v>707</v>
      </c>
      <c r="E7" s="22">
        <v>700</v>
      </c>
      <c r="F7" s="22">
        <f t="shared" si="0"/>
        <v>1407</v>
      </c>
      <c r="G7" s="52">
        <v>3</v>
      </c>
      <c r="H7" s="53">
        <v>2</v>
      </c>
      <c r="I7" s="53">
        <v>4</v>
      </c>
      <c r="J7" s="53">
        <v>0</v>
      </c>
      <c r="K7" s="53">
        <v>0</v>
      </c>
      <c r="L7" s="53">
        <v>0</v>
      </c>
      <c r="M7" s="54">
        <v>2</v>
      </c>
      <c r="N7" s="55">
        <v>1</v>
      </c>
    </row>
    <row r="8" spans="1:14" ht="19.5" x14ac:dyDescent="0.3">
      <c r="A8" s="26" t="s">
        <v>108</v>
      </c>
      <c r="B8" s="22">
        <v>10</v>
      </c>
      <c r="C8" s="22">
        <v>796</v>
      </c>
      <c r="D8" s="22">
        <v>876</v>
      </c>
      <c r="E8" s="22">
        <v>1017</v>
      </c>
      <c r="F8" s="22">
        <f t="shared" si="0"/>
        <v>1893</v>
      </c>
      <c r="G8" s="52">
        <v>8</v>
      </c>
      <c r="H8" s="53">
        <v>4</v>
      </c>
      <c r="I8" s="53">
        <v>2</v>
      </c>
      <c r="J8" s="53">
        <v>4</v>
      </c>
      <c r="K8" s="53">
        <v>0</v>
      </c>
      <c r="L8" s="53">
        <v>2</v>
      </c>
      <c r="M8" s="54">
        <v>3</v>
      </c>
      <c r="N8" s="55">
        <v>1</v>
      </c>
    </row>
    <row r="9" spans="1:14" ht="19.5" x14ac:dyDescent="0.3">
      <c r="A9" s="28" t="s">
        <v>109</v>
      </c>
      <c r="B9" s="22">
        <v>7</v>
      </c>
      <c r="C9" s="22">
        <v>721</v>
      </c>
      <c r="D9" s="22">
        <v>776</v>
      </c>
      <c r="E9" s="22">
        <v>873</v>
      </c>
      <c r="F9" s="22">
        <f t="shared" si="0"/>
        <v>1649</v>
      </c>
      <c r="G9" s="52">
        <v>7</v>
      </c>
      <c r="H9" s="53">
        <v>14</v>
      </c>
      <c r="I9" s="53">
        <v>0</v>
      </c>
      <c r="J9" s="53">
        <v>3</v>
      </c>
      <c r="K9" s="53">
        <v>2</v>
      </c>
      <c r="L9" s="53">
        <v>1</v>
      </c>
      <c r="M9" s="54">
        <v>2</v>
      </c>
      <c r="N9" s="55">
        <v>2</v>
      </c>
    </row>
    <row r="10" spans="1:14" ht="19.5" x14ac:dyDescent="0.3">
      <c r="A10" s="26" t="s">
        <v>110</v>
      </c>
      <c r="B10" s="22">
        <v>11</v>
      </c>
      <c r="C10" s="22">
        <v>729</v>
      </c>
      <c r="D10" s="22">
        <v>830</v>
      </c>
      <c r="E10" s="22">
        <v>850</v>
      </c>
      <c r="F10" s="22">
        <f t="shared" si="0"/>
        <v>1680</v>
      </c>
      <c r="G10" s="52">
        <v>7</v>
      </c>
      <c r="H10" s="53">
        <v>2</v>
      </c>
      <c r="I10" s="53">
        <v>2</v>
      </c>
      <c r="J10" s="53">
        <v>1</v>
      </c>
      <c r="K10" s="53">
        <v>0</v>
      </c>
      <c r="L10" s="53">
        <v>2</v>
      </c>
      <c r="M10" s="54">
        <v>0</v>
      </c>
      <c r="N10" s="55">
        <v>0</v>
      </c>
    </row>
    <row r="11" spans="1:14" ht="19.5" x14ac:dyDescent="0.3">
      <c r="A11" s="28" t="s">
        <v>111</v>
      </c>
      <c r="B11" s="22">
        <v>13</v>
      </c>
      <c r="C11" s="22">
        <v>729</v>
      </c>
      <c r="D11" s="22">
        <v>778</v>
      </c>
      <c r="E11" s="22">
        <v>914</v>
      </c>
      <c r="F11" s="22">
        <f t="shared" si="0"/>
        <v>1692</v>
      </c>
      <c r="G11" s="52">
        <v>2</v>
      </c>
      <c r="H11" s="53">
        <v>9</v>
      </c>
      <c r="I11" s="53">
        <v>1</v>
      </c>
      <c r="J11" s="53">
        <v>3</v>
      </c>
      <c r="K11" s="53">
        <v>0</v>
      </c>
      <c r="L11" s="53">
        <v>0</v>
      </c>
      <c r="M11" s="54">
        <v>0</v>
      </c>
      <c r="N11" s="55">
        <v>1</v>
      </c>
    </row>
    <row r="12" spans="1:14" ht="19.5" x14ac:dyDescent="0.3">
      <c r="A12" s="26" t="s">
        <v>112</v>
      </c>
      <c r="B12" s="22">
        <v>8</v>
      </c>
      <c r="C12" s="22">
        <v>272</v>
      </c>
      <c r="D12" s="22">
        <v>326</v>
      </c>
      <c r="E12" s="22">
        <v>338</v>
      </c>
      <c r="F12" s="22">
        <f t="shared" si="0"/>
        <v>664</v>
      </c>
      <c r="G12" s="52">
        <v>1</v>
      </c>
      <c r="H12" s="53">
        <v>2</v>
      </c>
      <c r="I12" s="53">
        <v>1</v>
      </c>
      <c r="J12" s="53">
        <v>1</v>
      </c>
      <c r="K12" s="53">
        <v>0</v>
      </c>
      <c r="L12" s="53">
        <v>0</v>
      </c>
      <c r="M12" s="54">
        <v>0</v>
      </c>
      <c r="N12" s="55">
        <v>0</v>
      </c>
    </row>
    <row r="13" spans="1:14" ht="19.5" x14ac:dyDescent="0.3">
      <c r="A13" s="28" t="s">
        <v>113</v>
      </c>
      <c r="B13" s="22">
        <v>14</v>
      </c>
      <c r="C13" s="22">
        <v>1047</v>
      </c>
      <c r="D13" s="22">
        <v>1072</v>
      </c>
      <c r="E13" s="22">
        <v>1158</v>
      </c>
      <c r="F13" s="22">
        <f t="shared" si="0"/>
        <v>2230</v>
      </c>
      <c r="G13" s="52">
        <v>14</v>
      </c>
      <c r="H13" s="53">
        <v>11</v>
      </c>
      <c r="I13" s="53">
        <v>4</v>
      </c>
      <c r="J13" s="53">
        <v>9</v>
      </c>
      <c r="K13" s="53">
        <v>0</v>
      </c>
      <c r="L13" s="53">
        <v>2</v>
      </c>
      <c r="M13" s="54">
        <v>1</v>
      </c>
      <c r="N13" s="55">
        <v>0</v>
      </c>
    </row>
    <row r="14" spans="1:14" ht="19.5" x14ac:dyDescent="0.3">
      <c r="A14" s="26" t="s">
        <v>114</v>
      </c>
      <c r="B14" s="22">
        <v>19</v>
      </c>
      <c r="C14" s="22">
        <v>2100</v>
      </c>
      <c r="D14" s="22">
        <v>1936</v>
      </c>
      <c r="E14" s="22">
        <v>2178</v>
      </c>
      <c r="F14" s="22">
        <f t="shared" si="0"/>
        <v>4114</v>
      </c>
      <c r="G14" s="52">
        <v>18</v>
      </c>
      <c r="H14" s="53">
        <v>27</v>
      </c>
      <c r="I14" s="53">
        <v>7</v>
      </c>
      <c r="J14" s="53">
        <v>9</v>
      </c>
      <c r="K14" s="53">
        <v>4</v>
      </c>
      <c r="L14" s="53">
        <v>3</v>
      </c>
      <c r="M14" s="54">
        <v>6</v>
      </c>
      <c r="N14" s="55">
        <v>1</v>
      </c>
    </row>
    <row r="15" spans="1:14" ht="19.5" x14ac:dyDescent="0.3">
      <c r="A15" s="28" t="s">
        <v>115</v>
      </c>
      <c r="B15" s="22">
        <v>10</v>
      </c>
      <c r="C15" s="22">
        <v>469</v>
      </c>
      <c r="D15" s="22">
        <v>556</v>
      </c>
      <c r="E15" s="22">
        <v>567</v>
      </c>
      <c r="F15" s="22">
        <f t="shared" si="0"/>
        <v>1123</v>
      </c>
      <c r="G15" s="52">
        <v>1</v>
      </c>
      <c r="H15" s="53">
        <v>1</v>
      </c>
      <c r="I15" s="53">
        <v>1</v>
      </c>
      <c r="J15" s="53">
        <v>1</v>
      </c>
      <c r="K15" s="53">
        <v>0</v>
      </c>
      <c r="L15" s="53">
        <v>2</v>
      </c>
      <c r="M15" s="54">
        <v>1</v>
      </c>
      <c r="N15" s="55">
        <v>0</v>
      </c>
    </row>
    <row r="16" spans="1:14" ht="19.5" x14ac:dyDescent="0.3">
      <c r="A16" s="26" t="s">
        <v>116</v>
      </c>
      <c r="B16" s="22">
        <v>15</v>
      </c>
      <c r="C16" s="22">
        <v>641</v>
      </c>
      <c r="D16" s="22">
        <v>735</v>
      </c>
      <c r="E16" s="22">
        <v>768</v>
      </c>
      <c r="F16" s="22">
        <f t="shared" si="0"/>
        <v>1503</v>
      </c>
      <c r="G16" s="52">
        <v>7</v>
      </c>
      <c r="H16" s="53">
        <v>13</v>
      </c>
      <c r="I16" s="53">
        <v>1</v>
      </c>
      <c r="J16" s="53">
        <v>1</v>
      </c>
      <c r="K16" s="53">
        <v>0</v>
      </c>
      <c r="L16" s="53">
        <v>1</v>
      </c>
      <c r="M16" s="54">
        <v>1</v>
      </c>
      <c r="N16" s="55">
        <v>0</v>
      </c>
    </row>
    <row r="17" spans="1:14" ht="19.5" x14ac:dyDescent="0.3">
      <c r="A17" s="28" t="s">
        <v>117</v>
      </c>
      <c r="B17" s="22">
        <v>18</v>
      </c>
      <c r="C17" s="22">
        <v>953</v>
      </c>
      <c r="D17" s="22">
        <v>968</v>
      </c>
      <c r="E17" s="22">
        <v>1039</v>
      </c>
      <c r="F17" s="22">
        <f t="shared" si="0"/>
        <v>2007</v>
      </c>
      <c r="G17" s="52">
        <v>7</v>
      </c>
      <c r="H17" s="53">
        <v>13</v>
      </c>
      <c r="I17" s="53">
        <v>3</v>
      </c>
      <c r="J17" s="53">
        <v>2</v>
      </c>
      <c r="K17" s="53">
        <v>0</v>
      </c>
      <c r="L17" s="53">
        <v>1</v>
      </c>
      <c r="M17" s="54">
        <v>0</v>
      </c>
      <c r="N17" s="55">
        <v>1</v>
      </c>
    </row>
    <row r="18" spans="1:14" ht="19.5" x14ac:dyDescent="0.3">
      <c r="A18" s="26" t="s">
        <v>118</v>
      </c>
      <c r="B18" s="22">
        <v>16</v>
      </c>
      <c r="C18" s="22">
        <v>626</v>
      </c>
      <c r="D18" s="22">
        <v>653</v>
      </c>
      <c r="E18" s="22">
        <v>736</v>
      </c>
      <c r="F18" s="22">
        <f t="shared" si="0"/>
        <v>1389</v>
      </c>
      <c r="G18" s="52">
        <v>7</v>
      </c>
      <c r="H18" s="53">
        <v>1</v>
      </c>
      <c r="I18" s="53">
        <v>4</v>
      </c>
      <c r="J18" s="53">
        <v>3</v>
      </c>
      <c r="K18" s="53">
        <v>2</v>
      </c>
      <c r="L18" s="53">
        <v>1</v>
      </c>
      <c r="M18" s="54">
        <v>1</v>
      </c>
      <c r="N18" s="55">
        <v>0</v>
      </c>
    </row>
    <row r="19" spans="1:14" ht="19.5" x14ac:dyDescent="0.3">
      <c r="A19" s="28" t="s">
        <v>119</v>
      </c>
      <c r="B19" s="22">
        <v>23</v>
      </c>
      <c r="C19" s="22">
        <v>849</v>
      </c>
      <c r="D19" s="22">
        <v>1034</v>
      </c>
      <c r="E19" s="22">
        <v>1000</v>
      </c>
      <c r="F19" s="22">
        <f t="shared" si="0"/>
        <v>2034</v>
      </c>
      <c r="G19" s="52">
        <v>15</v>
      </c>
      <c r="H19" s="53">
        <v>11</v>
      </c>
      <c r="I19" s="53">
        <v>4</v>
      </c>
      <c r="J19" s="53">
        <v>6</v>
      </c>
      <c r="K19" s="53">
        <v>0</v>
      </c>
      <c r="L19" s="53">
        <v>1</v>
      </c>
      <c r="M19" s="54">
        <v>1</v>
      </c>
      <c r="N19" s="55">
        <v>0</v>
      </c>
    </row>
    <row r="20" spans="1:14" ht="19.5" x14ac:dyDescent="0.3">
      <c r="A20" s="26" t="s">
        <v>120</v>
      </c>
      <c r="B20" s="22">
        <v>19</v>
      </c>
      <c r="C20" s="22">
        <v>583</v>
      </c>
      <c r="D20" s="22">
        <v>654</v>
      </c>
      <c r="E20" s="22">
        <v>690</v>
      </c>
      <c r="F20" s="22">
        <f t="shared" si="0"/>
        <v>1344</v>
      </c>
      <c r="G20" s="52">
        <v>2</v>
      </c>
      <c r="H20" s="53">
        <v>2</v>
      </c>
      <c r="I20" s="53">
        <v>4</v>
      </c>
      <c r="J20" s="53">
        <v>5</v>
      </c>
      <c r="K20" s="53">
        <v>0</v>
      </c>
      <c r="L20" s="53">
        <v>1</v>
      </c>
      <c r="M20" s="54">
        <v>1</v>
      </c>
      <c r="N20" s="55">
        <v>0</v>
      </c>
    </row>
    <row r="21" spans="1:14" ht="19.5" x14ac:dyDescent="0.3">
      <c r="A21" s="28" t="s">
        <v>121</v>
      </c>
      <c r="B21" s="22">
        <v>25</v>
      </c>
      <c r="C21" s="22">
        <v>1549</v>
      </c>
      <c r="D21" s="22">
        <v>1591</v>
      </c>
      <c r="E21" s="22">
        <v>1854</v>
      </c>
      <c r="F21" s="22">
        <f t="shared" si="0"/>
        <v>3445</v>
      </c>
      <c r="G21" s="52">
        <v>13</v>
      </c>
      <c r="H21" s="53">
        <v>14</v>
      </c>
      <c r="I21" s="53">
        <v>5</v>
      </c>
      <c r="J21" s="53">
        <v>6</v>
      </c>
      <c r="K21" s="53">
        <v>1</v>
      </c>
      <c r="L21" s="53">
        <v>5</v>
      </c>
      <c r="M21" s="54">
        <v>3</v>
      </c>
      <c r="N21" s="55">
        <v>2</v>
      </c>
    </row>
    <row r="22" spans="1:14" ht="19.5" x14ac:dyDescent="0.3">
      <c r="A22" s="26" t="s">
        <v>122</v>
      </c>
      <c r="B22" s="22">
        <v>22</v>
      </c>
      <c r="C22" s="22">
        <v>1063</v>
      </c>
      <c r="D22" s="22">
        <v>1169</v>
      </c>
      <c r="E22" s="22">
        <v>1269</v>
      </c>
      <c r="F22" s="22">
        <f t="shared" si="0"/>
        <v>2438</v>
      </c>
      <c r="G22" s="52">
        <v>17</v>
      </c>
      <c r="H22" s="53">
        <v>9</v>
      </c>
      <c r="I22" s="53">
        <v>2</v>
      </c>
      <c r="J22" s="53">
        <v>5</v>
      </c>
      <c r="K22" s="53">
        <v>0</v>
      </c>
      <c r="L22" s="53">
        <v>1</v>
      </c>
      <c r="M22" s="54">
        <v>7</v>
      </c>
      <c r="N22" s="55">
        <v>1</v>
      </c>
    </row>
    <row r="23" spans="1:14" ht="19.5" x14ac:dyDescent="0.3">
      <c r="A23" s="28" t="s">
        <v>123</v>
      </c>
      <c r="B23" s="22">
        <v>29</v>
      </c>
      <c r="C23" s="22">
        <v>1524</v>
      </c>
      <c r="D23" s="22">
        <v>1652</v>
      </c>
      <c r="E23" s="22">
        <v>1809</v>
      </c>
      <c r="F23" s="22">
        <f t="shared" si="0"/>
        <v>3461</v>
      </c>
      <c r="G23" s="52">
        <v>15</v>
      </c>
      <c r="H23" s="53">
        <v>12</v>
      </c>
      <c r="I23" s="53">
        <v>12</v>
      </c>
      <c r="J23" s="53">
        <v>10</v>
      </c>
      <c r="K23" s="53">
        <v>3</v>
      </c>
      <c r="L23" s="53">
        <v>4</v>
      </c>
      <c r="M23" s="54">
        <v>2</v>
      </c>
      <c r="N23" s="55">
        <v>2</v>
      </c>
    </row>
    <row r="24" spans="1:14" ht="19.5" x14ac:dyDescent="0.3">
      <c r="A24" s="26" t="s">
        <v>124</v>
      </c>
      <c r="B24" s="22">
        <v>20</v>
      </c>
      <c r="C24" s="22">
        <v>973</v>
      </c>
      <c r="D24" s="22">
        <v>1184</v>
      </c>
      <c r="E24" s="22">
        <v>1189</v>
      </c>
      <c r="F24" s="22">
        <f t="shared" si="0"/>
        <v>2373</v>
      </c>
      <c r="G24" s="52">
        <v>4</v>
      </c>
      <c r="H24" s="53">
        <v>10</v>
      </c>
      <c r="I24" s="53">
        <v>3</v>
      </c>
      <c r="J24" s="53">
        <v>6</v>
      </c>
      <c r="K24" s="53">
        <v>3</v>
      </c>
      <c r="L24" s="53">
        <v>2</v>
      </c>
      <c r="M24" s="54">
        <v>2</v>
      </c>
      <c r="N24" s="55">
        <v>0</v>
      </c>
    </row>
    <row r="25" spans="1:14" ht="19.5" x14ac:dyDescent="0.3">
      <c r="A25" s="28" t="s">
        <v>125</v>
      </c>
      <c r="B25" s="22">
        <v>9</v>
      </c>
      <c r="C25" s="22">
        <v>1324</v>
      </c>
      <c r="D25" s="22">
        <v>1319</v>
      </c>
      <c r="E25" s="22">
        <v>1000</v>
      </c>
      <c r="F25" s="22">
        <f t="shared" si="0"/>
        <v>2319</v>
      </c>
      <c r="G25" s="52">
        <v>5</v>
      </c>
      <c r="H25" s="53">
        <v>18</v>
      </c>
      <c r="I25" s="53">
        <v>31</v>
      </c>
      <c r="J25" s="53">
        <v>4</v>
      </c>
      <c r="K25" s="53">
        <v>0</v>
      </c>
      <c r="L25" s="53">
        <v>0</v>
      </c>
      <c r="M25" s="54">
        <v>1</v>
      </c>
      <c r="N25" s="55">
        <v>1</v>
      </c>
    </row>
    <row r="26" spans="1:14" ht="19.5" x14ac:dyDescent="0.3">
      <c r="A26" s="26" t="s">
        <v>126</v>
      </c>
      <c r="B26" s="22">
        <v>21</v>
      </c>
      <c r="C26" s="22">
        <v>1565</v>
      </c>
      <c r="D26" s="22">
        <v>1734</v>
      </c>
      <c r="E26" s="22">
        <v>1924</v>
      </c>
      <c r="F26" s="22">
        <f t="shared" si="0"/>
        <v>3658</v>
      </c>
      <c r="G26" s="52">
        <v>16</v>
      </c>
      <c r="H26" s="53">
        <v>22</v>
      </c>
      <c r="I26" s="53">
        <v>8</v>
      </c>
      <c r="J26" s="53">
        <v>5</v>
      </c>
      <c r="K26" s="53">
        <v>1</v>
      </c>
      <c r="L26" s="53">
        <v>2</v>
      </c>
      <c r="M26" s="54">
        <v>2</v>
      </c>
      <c r="N26" s="55">
        <v>1</v>
      </c>
    </row>
    <row r="27" spans="1:14" ht="19.5" x14ac:dyDescent="0.3">
      <c r="A27" s="28" t="s">
        <v>127</v>
      </c>
      <c r="B27" s="22">
        <v>13</v>
      </c>
      <c r="C27" s="22">
        <v>919</v>
      </c>
      <c r="D27" s="22">
        <v>1119</v>
      </c>
      <c r="E27" s="22">
        <v>1310</v>
      </c>
      <c r="F27" s="22">
        <f t="shared" si="0"/>
        <v>2429</v>
      </c>
      <c r="G27" s="52">
        <v>7</v>
      </c>
      <c r="H27" s="53">
        <v>5</v>
      </c>
      <c r="I27" s="53">
        <v>0</v>
      </c>
      <c r="J27" s="53">
        <v>8</v>
      </c>
      <c r="K27" s="53">
        <v>2</v>
      </c>
      <c r="L27" s="53">
        <v>1</v>
      </c>
      <c r="M27" s="54">
        <v>3</v>
      </c>
      <c r="N27" s="55">
        <v>0</v>
      </c>
    </row>
    <row r="28" spans="1:14" ht="19.5" x14ac:dyDescent="0.3">
      <c r="A28" s="26" t="s">
        <v>128</v>
      </c>
      <c r="B28" s="22">
        <v>16</v>
      </c>
      <c r="C28" s="22">
        <v>1156</v>
      </c>
      <c r="D28" s="22">
        <v>1405</v>
      </c>
      <c r="E28" s="22">
        <v>1723</v>
      </c>
      <c r="F28" s="22">
        <f t="shared" si="0"/>
        <v>3128</v>
      </c>
      <c r="G28" s="52">
        <v>13</v>
      </c>
      <c r="H28" s="53">
        <v>12</v>
      </c>
      <c r="I28" s="53">
        <v>8</v>
      </c>
      <c r="J28" s="53">
        <v>13</v>
      </c>
      <c r="K28" s="53">
        <v>2</v>
      </c>
      <c r="L28" s="53">
        <v>1</v>
      </c>
      <c r="M28" s="54">
        <v>1</v>
      </c>
      <c r="N28" s="55">
        <v>1</v>
      </c>
    </row>
    <row r="29" spans="1:14" ht="19.5" x14ac:dyDescent="0.3">
      <c r="A29" s="28" t="s">
        <v>129</v>
      </c>
      <c r="B29" s="22">
        <v>13</v>
      </c>
      <c r="C29" s="22">
        <v>782</v>
      </c>
      <c r="D29" s="22">
        <v>888</v>
      </c>
      <c r="E29" s="22">
        <v>1080</v>
      </c>
      <c r="F29" s="22">
        <f t="shared" si="0"/>
        <v>1968</v>
      </c>
      <c r="G29" s="52">
        <v>4</v>
      </c>
      <c r="H29" s="53">
        <v>14</v>
      </c>
      <c r="I29" s="53">
        <v>10</v>
      </c>
      <c r="J29" s="53">
        <v>5</v>
      </c>
      <c r="K29" s="53">
        <v>1</v>
      </c>
      <c r="L29" s="53">
        <v>0</v>
      </c>
      <c r="M29" s="54">
        <v>2</v>
      </c>
      <c r="N29" s="55">
        <v>0</v>
      </c>
    </row>
    <row r="30" spans="1:14" ht="19.5" x14ac:dyDescent="0.3">
      <c r="A30" s="26" t="s">
        <v>130</v>
      </c>
      <c r="B30" s="22">
        <v>10</v>
      </c>
      <c r="C30" s="22">
        <v>320</v>
      </c>
      <c r="D30" s="22">
        <v>409</v>
      </c>
      <c r="E30" s="22">
        <v>391</v>
      </c>
      <c r="F30" s="22">
        <f t="shared" si="0"/>
        <v>800</v>
      </c>
      <c r="G30" s="52">
        <v>8</v>
      </c>
      <c r="H30" s="53">
        <v>1</v>
      </c>
      <c r="I30" s="53">
        <v>0</v>
      </c>
      <c r="J30" s="53">
        <v>0</v>
      </c>
      <c r="K30" s="53">
        <v>0</v>
      </c>
      <c r="L30" s="53">
        <v>0</v>
      </c>
      <c r="M30" s="54">
        <v>1</v>
      </c>
      <c r="N30" s="55">
        <v>1</v>
      </c>
    </row>
    <row r="31" spans="1:14" ht="19.5" x14ac:dyDescent="0.3">
      <c r="A31" s="28" t="s">
        <v>131</v>
      </c>
      <c r="B31" s="22">
        <v>18</v>
      </c>
      <c r="C31" s="22">
        <v>655</v>
      </c>
      <c r="D31" s="22">
        <v>764</v>
      </c>
      <c r="E31" s="22">
        <v>805</v>
      </c>
      <c r="F31" s="22">
        <f t="shared" si="0"/>
        <v>1569</v>
      </c>
      <c r="G31" s="52">
        <v>0</v>
      </c>
      <c r="H31" s="53">
        <v>9</v>
      </c>
      <c r="I31" s="53">
        <v>2</v>
      </c>
      <c r="J31" s="53">
        <v>1</v>
      </c>
      <c r="K31" s="53">
        <v>2</v>
      </c>
      <c r="L31" s="53">
        <v>4</v>
      </c>
      <c r="M31" s="54">
        <v>0</v>
      </c>
      <c r="N31" s="55">
        <v>0</v>
      </c>
    </row>
    <row r="32" spans="1:14" ht="19.5" x14ac:dyDescent="0.3">
      <c r="A32" s="26" t="s">
        <v>132</v>
      </c>
      <c r="B32" s="22">
        <v>25</v>
      </c>
      <c r="C32" s="22">
        <v>1239</v>
      </c>
      <c r="D32" s="22">
        <v>1560</v>
      </c>
      <c r="E32" s="22">
        <v>1666</v>
      </c>
      <c r="F32" s="22">
        <f t="shared" si="0"/>
        <v>3226</v>
      </c>
      <c r="G32" s="52">
        <v>4</v>
      </c>
      <c r="H32" s="53">
        <v>11</v>
      </c>
      <c r="I32" s="53">
        <v>2</v>
      </c>
      <c r="J32" s="53">
        <v>2</v>
      </c>
      <c r="K32" s="53">
        <v>2</v>
      </c>
      <c r="L32" s="53">
        <v>2</v>
      </c>
      <c r="M32" s="54">
        <v>2</v>
      </c>
      <c r="N32" s="55">
        <v>0</v>
      </c>
    </row>
    <row r="33" spans="1:14" ht="19.5" x14ac:dyDescent="0.3">
      <c r="A33" s="28" t="s">
        <v>133</v>
      </c>
      <c r="B33" s="22">
        <v>16</v>
      </c>
      <c r="C33" s="22">
        <v>761</v>
      </c>
      <c r="D33" s="22">
        <v>856</v>
      </c>
      <c r="E33" s="22">
        <v>928</v>
      </c>
      <c r="F33" s="22">
        <f t="shared" si="0"/>
        <v>1784</v>
      </c>
      <c r="G33" s="52">
        <v>8</v>
      </c>
      <c r="H33" s="53">
        <v>2</v>
      </c>
      <c r="I33" s="53">
        <v>0</v>
      </c>
      <c r="J33" s="53">
        <v>4</v>
      </c>
      <c r="K33" s="53">
        <v>0</v>
      </c>
      <c r="L33" s="53">
        <v>0</v>
      </c>
      <c r="M33" s="54">
        <v>2</v>
      </c>
      <c r="N33" s="55">
        <v>1</v>
      </c>
    </row>
    <row r="34" spans="1:14" ht="19.5" x14ac:dyDescent="0.3">
      <c r="A34" s="26" t="s">
        <v>134</v>
      </c>
      <c r="B34" s="22">
        <v>24</v>
      </c>
      <c r="C34" s="22">
        <v>1372</v>
      </c>
      <c r="D34" s="22">
        <v>1573</v>
      </c>
      <c r="E34" s="22">
        <v>1620</v>
      </c>
      <c r="F34" s="22">
        <f t="shared" si="0"/>
        <v>3193</v>
      </c>
      <c r="G34" s="52">
        <v>12</v>
      </c>
      <c r="H34" s="53">
        <v>14</v>
      </c>
      <c r="I34" s="53">
        <v>0</v>
      </c>
      <c r="J34" s="53">
        <v>12</v>
      </c>
      <c r="K34" s="53">
        <v>1</v>
      </c>
      <c r="L34" s="53">
        <v>2</v>
      </c>
      <c r="M34" s="54">
        <v>0</v>
      </c>
      <c r="N34" s="55">
        <v>3</v>
      </c>
    </row>
    <row r="35" spans="1:14" ht="19.5" x14ac:dyDescent="0.3">
      <c r="A35" s="28" t="s">
        <v>135</v>
      </c>
      <c r="B35" s="22">
        <v>16</v>
      </c>
      <c r="C35" s="22">
        <v>980</v>
      </c>
      <c r="D35" s="22">
        <v>1143</v>
      </c>
      <c r="E35" s="22">
        <v>1329</v>
      </c>
      <c r="F35" s="22">
        <f t="shared" si="0"/>
        <v>2472</v>
      </c>
      <c r="G35" s="52">
        <v>14</v>
      </c>
      <c r="H35" s="53">
        <v>2</v>
      </c>
      <c r="I35" s="53">
        <v>11</v>
      </c>
      <c r="J35" s="53">
        <v>3</v>
      </c>
      <c r="K35" s="53">
        <v>0</v>
      </c>
      <c r="L35" s="53">
        <v>2</v>
      </c>
      <c r="M35" s="54">
        <v>2</v>
      </c>
      <c r="N35" s="55">
        <v>0</v>
      </c>
    </row>
    <row r="36" spans="1:14" ht="19.5" x14ac:dyDescent="0.3">
      <c r="A36" s="26" t="s">
        <v>136</v>
      </c>
      <c r="B36" s="22">
        <v>24</v>
      </c>
      <c r="C36" s="22">
        <v>1553</v>
      </c>
      <c r="D36" s="22">
        <v>1711</v>
      </c>
      <c r="E36" s="22">
        <v>2041</v>
      </c>
      <c r="F36" s="22">
        <f t="shared" si="0"/>
        <v>3752</v>
      </c>
      <c r="G36" s="52">
        <v>10</v>
      </c>
      <c r="H36" s="53">
        <v>6</v>
      </c>
      <c r="I36" s="53">
        <v>7</v>
      </c>
      <c r="J36" s="53">
        <v>12</v>
      </c>
      <c r="K36" s="53">
        <v>2</v>
      </c>
      <c r="L36" s="53">
        <v>1</v>
      </c>
      <c r="M36" s="54">
        <v>3</v>
      </c>
      <c r="N36" s="55">
        <v>0</v>
      </c>
    </row>
    <row r="37" spans="1:14" ht="19.5" x14ac:dyDescent="0.3">
      <c r="A37" s="28" t="s">
        <v>137</v>
      </c>
      <c r="B37" s="22">
        <v>22</v>
      </c>
      <c r="C37" s="22">
        <v>1416</v>
      </c>
      <c r="D37" s="22">
        <v>1678</v>
      </c>
      <c r="E37" s="22">
        <v>1968</v>
      </c>
      <c r="F37" s="22">
        <f t="shared" ref="F37:F68" si="1">SUM(D37:E37)</f>
        <v>3646</v>
      </c>
      <c r="G37" s="52">
        <v>17</v>
      </c>
      <c r="H37" s="53">
        <v>24</v>
      </c>
      <c r="I37" s="53">
        <v>12</v>
      </c>
      <c r="J37" s="53">
        <v>10</v>
      </c>
      <c r="K37" s="53">
        <v>1</v>
      </c>
      <c r="L37" s="53">
        <v>4</v>
      </c>
      <c r="M37" s="54">
        <v>3</v>
      </c>
      <c r="N37" s="55">
        <v>0</v>
      </c>
    </row>
    <row r="38" spans="1:14" ht="19.5" x14ac:dyDescent="0.3">
      <c r="A38" s="26" t="s">
        <v>138</v>
      </c>
      <c r="B38" s="22">
        <v>18</v>
      </c>
      <c r="C38" s="22">
        <v>817</v>
      </c>
      <c r="D38" s="22">
        <v>886</v>
      </c>
      <c r="E38" s="22">
        <v>1004</v>
      </c>
      <c r="F38" s="22">
        <f t="shared" si="1"/>
        <v>1890</v>
      </c>
      <c r="G38" s="52">
        <v>12</v>
      </c>
      <c r="H38" s="53">
        <v>15</v>
      </c>
      <c r="I38" s="53">
        <v>15</v>
      </c>
      <c r="J38" s="53">
        <v>9</v>
      </c>
      <c r="K38" s="53">
        <v>0</v>
      </c>
      <c r="L38" s="53">
        <v>1</v>
      </c>
      <c r="M38" s="54">
        <v>1</v>
      </c>
      <c r="N38" s="55">
        <v>0</v>
      </c>
    </row>
    <row r="39" spans="1:14" ht="19.5" x14ac:dyDescent="0.3">
      <c r="A39" s="28" t="s">
        <v>139</v>
      </c>
      <c r="B39" s="22">
        <v>14</v>
      </c>
      <c r="C39" s="22">
        <v>1259</v>
      </c>
      <c r="D39" s="22">
        <v>1539</v>
      </c>
      <c r="E39" s="22">
        <v>1857</v>
      </c>
      <c r="F39" s="22">
        <f t="shared" si="1"/>
        <v>3396</v>
      </c>
      <c r="G39" s="52">
        <v>26</v>
      </c>
      <c r="H39" s="53">
        <v>38</v>
      </c>
      <c r="I39" s="53">
        <v>9</v>
      </c>
      <c r="J39" s="53">
        <v>10</v>
      </c>
      <c r="K39" s="53">
        <v>2</v>
      </c>
      <c r="L39" s="53">
        <v>0</v>
      </c>
      <c r="M39" s="54">
        <v>1</v>
      </c>
      <c r="N39" s="55">
        <v>0</v>
      </c>
    </row>
    <row r="40" spans="1:14" ht="19.5" x14ac:dyDescent="0.3">
      <c r="A40" s="26" t="s">
        <v>140</v>
      </c>
      <c r="B40" s="22">
        <v>17</v>
      </c>
      <c r="C40" s="22">
        <v>1042</v>
      </c>
      <c r="D40" s="22">
        <v>1274</v>
      </c>
      <c r="E40" s="22">
        <v>1381</v>
      </c>
      <c r="F40" s="22">
        <f t="shared" si="1"/>
        <v>2655</v>
      </c>
      <c r="G40" s="52">
        <v>8</v>
      </c>
      <c r="H40" s="53">
        <v>7</v>
      </c>
      <c r="I40" s="53">
        <v>1</v>
      </c>
      <c r="J40" s="53">
        <v>5</v>
      </c>
      <c r="K40" s="53">
        <v>1</v>
      </c>
      <c r="L40" s="53">
        <v>3</v>
      </c>
      <c r="M40" s="54">
        <v>0</v>
      </c>
      <c r="N40" s="55">
        <v>0</v>
      </c>
    </row>
    <row r="41" spans="1:14" ht="19.5" x14ac:dyDescent="0.3">
      <c r="A41" s="28" t="s">
        <v>141</v>
      </c>
      <c r="B41" s="22">
        <v>19</v>
      </c>
      <c r="C41" s="22">
        <v>1127</v>
      </c>
      <c r="D41" s="22">
        <v>1289</v>
      </c>
      <c r="E41" s="22">
        <v>1444</v>
      </c>
      <c r="F41" s="22">
        <f t="shared" si="1"/>
        <v>2733</v>
      </c>
      <c r="G41" s="52">
        <v>7</v>
      </c>
      <c r="H41" s="53">
        <v>20</v>
      </c>
      <c r="I41" s="53">
        <v>10</v>
      </c>
      <c r="J41" s="53">
        <v>6</v>
      </c>
      <c r="K41" s="53">
        <v>1</v>
      </c>
      <c r="L41" s="53">
        <v>0</v>
      </c>
      <c r="M41" s="54">
        <v>0</v>
      </c>
      <c r="N41" s="55">
        <v>0</v>
      </c>
    </row>
    <row r="42" spans="1:14" ht="19.5" x14ac:dyDescent="0.3">
      <c r="A42" s="26" t="s">
        <v>142</v>
      </c>
      <c r="B42" s="22">
        <v>15</v>
      </c>
      <c r="C42" s="22">
        <v>757</v>
      </c>
      <c r="D42" s="22">
        <v>869</v>
      </c>
      <c r="E42" s="22">
        <v>980</v>
      </c>
      <c r="F42" s="22">
        <f t="shared" si="1"/>
        <v>1849</v>
      </c>
      <c r="G42" s="52">
        <v>2</v>
      </c>
      <c r="H42" s="53">
        <v>4</v>
      </c>
      <c r="I42" s="53">
        <v>2</v>
      </c>
      <c r="J42" s="53">
        <v>2</v>
      </c>
      <c r="K42" s="53">
        <v>0</v>
      </c>
      <c r="L42" s="53">
        <v>4</v>
      </c>
      <c r="M42" s="54">
        <v>2</v>
      </c>
      <c r="N42" s="55">
        <v>0</v>
      </c>
    </row>
    <row r="43" spans="1:14" ht="19.5" x14ac:dyDescent="0.3">
      <c r="A43" s="28" t="s">
        <v>143</v>
      </c>
      <c r="B43" s="22">
        <v>20</v>
      </c>
      <c r="C43" s="22">
        <v>668</v>
      </c>
      <c r="D43" s="22">
        <v>848</v>
      </c>
      <c r="E43" s="22">
        <v>833</v>
      </c>
      <c r="F43" s="22">
        <f t="shared" si="1"/>
        <v>1681</v>
      </c>
      <c r="G43" s="52">
        <v>9</v>
      </c>
      <c r="H43" s="53">
        <v>14</v>
      </c>
      <c r="I43" s="53">
        <v>5</v>
      </c>
      <c r="J43" s="53">
        <v>8</v>
      </c>
      <c r="K43" s="53">
        <v>1</v>
      </c>
      <c r="L43" s="53">
        <v>1</v>
      </c>
      <c r="M43" s="54">
        <v>1</v>
      </c>
      <c r="N43" s="55">
        <v>1</v>
      </c>
    </row>
    <row r="44" spans="1:14" ht="19.5" x14ac:dyDescent="0.3">
      <c r="A44" s="26" t="s">
        <v>144</v>
      </c>
      <c r="B44" s="22">
        <v>21</v>
      </c>
      <c r="C44" s="22">
        <v>816</v>
      </c>
      <c r="D44" s="22">
        <v>1040</v>
      </c>
      <c r="E44" s="22">
        <v>974</v>
      </c>
      <c r="F44" s="22">
        <f t="shared" si="1"/>
        <v>2014</v>
      </c>
      <c r="G44" s="52">
        <v>5</v>
      </c>
      <c r="H44" s="53">
        <v>14</v>
      </c>
      <c r="I44" s="53">
        <v>0</v>
      </c>
      <c r="J44" s="53">
        <v>5</v>
      </c>
      <c r="K44" s="53">
        <v>1</v>
      </c>
      <c r="L44" s="53">
        <v>1</v>
      </c>
      <c r="M44" s="54">
        <v>0</v>
      </c>
      <c r="N44" s="55">
        <v>0</v>
      </c>
    </row>
    <row r="45" spans="1:14" ht="19.5" x14ac:dyDescent="0.3">
      <c r="A45" s="28" t="s">
        <v>145</v>
      </c>
      <c r="B45" s="22">
        <v>16</v>
      </c>
      <c r="C45" s="22">
        <v>1005</v>
      </c>
      <c r="D45" s="22">
        <v>1076</v>
      </c>
      <c r="E45" s="22">
        <v>1225</v>
      </c>
      <c r="F45" s="22">
        <f t="shared" si="1"/>
        <v>2301</v>
      </c>
      <c r="G45" s="52">
        <v>16</v>
      </c>
      <c r="H45" s="53">
        <v>15</v>
      </c>
      <c r="I45" s="53">
        <v>1</v>
      </c>
      <c r="J45" s="53">
        <v>1</v>
      </c>
      <c r="K45" s="53">
        <v>0</v>
      </c>
      <c r="L45" s="53">
        <v>1</v>
      </c>
      <c r="M45" s="54">
        <v>1</v>
      </c>
      <c r="N45" s="55">
        <v>2</v>
      </c>
    </row>
    <row r="46" spans="1:14" ht="19.5" x14ac:dyDescent="0.3">
      <c r="A46" s="26" t="s">
        <v>146</v>
      </c>
      <c r="B46" s="22">
        <v>22</v>
      </c>
      <c r="C46" s="22">
        <v>1804</v>
      </c>
      <c r="D46" s="22">
        <v>2132</v>
      </c>
      <c r="E46" s="22">
        <v>2191</v>
      </c>
      <c r="F46" s="22">
        <f t="shared" si="1"/>
        <v>4323</v>
      </c>
      <c r="G46" s="52">
        <v>24</v>
      </c>
      <c r="H46" s="53">
        <v>10</v>
      </c>
      <c r="I46" s="53">
        <v>1</v>
      </c>
      <c r="J46" s="53">
        <v>5</v>
      </c>
      <c r="K46" s="53">
        <v>1</v>
      </c>
      <c r="L46" s="53">
        <v>4</v>
      </c>
      <c r="M46" s="54">
        <v>3</v>
      </c>
      <c r="N46" s="55">
        <v>0</v>
      </c>
    </row>
    <row r="47" spans="1:14" ht="19.5" x14ac:dyDescent="0.3">
      <c r="A47" s="28" t="s">
        <v>147</v>
      </c>
      <c r="B47" s="22">
        <v>20</v>
      </c>
      <c r="C47" s="22">
        <v>897</v>
      </c>
      <c r="D47" s="22">
        <v>959</v>
      </c>
      <c r="E47" s="22">
        <v>1076</v>
      </c>
      <c r="F47" s="22">
        <f t="shared" si="1"/>
        <v>2035</v>
      </c>
      <c r="G47" s="52">
        <v>6</v>
      </c>
      <c r="H47" s="53">
        <v>9</v>
      </c>
      <c r="I47" s="53">
        <v>1</v>
      </c>
      <c r="J47" s="53">
        <v>5</v>
      </c>
      <c r="K47" s="53">
        <v>2</v>
      </c>
      <c r="L47" s="53">
        <v>5</v>
      </c>
      <c r="M47" s="54">
        <v>2</v>
      </c>
      <c r="N47" s="55">
        <v>0</v>
      </c>
    </row>
    <row r="48" spans="1:14" ht="19.5" x14ac:dyDescent="0.3">
      <c r="A48" s="26" t="s">
        <v>148</v>
      </c>
      <c r="B48" s="22">
        <v>11</v>
      </c>
      <c r="C48" s="22">
        <v>809</v>
      </c>
      <c r="D48" s="22">
        <v>1018</v>
      </c>
      <c r="E48" s="22">
        <v>1113</v>
      </c>
      <c r="F48" s="22">
        <f t="shared" si="1"/>
        <v>2131</v>
      </c>
      <c r="G48" s="52">
        <v>7</v>
      </c>
      <c r="H48" s="53">
        <v>11</v>
      </c>
      <c r="I48" s="53">
        <v>2</v>
      </c>
      <c r="J48" s="53">
        <v>3</v>
      </c>
      <c r="K48" s="53">
        <v>0</v>
      </c>
      <c r="L48" s="53">
        <v>2</v>
      </c>
      <c r="M48" s="54">
        <v>1</v>
      </c>
      <c r="N48" s="55">
        <v>0</v>
      </c>
    </row>
    <row r="49" spans="1:14" ht="19.5" x14ac:dyDescent="0.3">
      <c r="A49" s="28" t="s">
        <v>149</v>
      </c>
      <c r="B49" s="22">
        <v>30</v>
      </c>
      <c r="C49" s="22">
        <v>1870</v>
      </c>
      <c r="D49" s="22">
        <v>2234</v>
      </c>
      <c r="E49" s="22">
        <v>2407</v>
      </c>
      <c r="F49" s="22">
        <f t="shared" si="1"/>
        <v>4641</v>
      </c>
      <c r="G49" s="52">
        <v>10</v>
      </c>
      <c r="H49" s="53">
        <v>32</v>
      </c>
      <c r="I49" s="53">
        <v>15</v>
      </c>
      <c r="J49" s="53">
        <v>3</v>
      </c>
      <c r="K49" s="53">
        <v>2</v>
      </c>
      <c r="L49" s="53">
        <v>3</v>
      </c>
      <c r="M49" s="54">
        <v>1</v>
      </c>
      <c r="N49" s="55">
        <v>2</v>
      </c>
    </row>
    <row r="50" spans="1:14" ht="19.5" x14ac:dyDescent="0.3">
      <c r="A50" s="26" t="s">
        <v>150</v>
      </c>
      <c r="B50" s="22">
        <v>20</v>
      </c>
      <c r="C50" s="22">
        <v>881</v>
      </c>
      <c r="D50" s="22">
        <v>1095</v>
      </c>
      <c r="E50" s="22">
        <v>1193</v>
      </c>
      <c r="F50" s="22">
        <f t="shared" si="1"/>
        <v>2288</v>
      </c>
      <c r="G50" s="52">
        <v>15</v>
      </c>
      <c r="H50" s="53">
        <v>20</v>
      </c>
      <c r="I50" s="53">
        <v>5</v>
      </c>
      <c r="J50" s="53">
        <v>1</v>
      </c>
      <c r="K50" s="53">
        <v>2</v>
      </c>
      <c r="L50" s="53">
        <v>0</v>
      </c>
      <c r="M50" s="54">
        <v>2</v>
      </c>
      <c r="N50" s="55">
        <v>1</v>
      </c>
    </row>
    <row r="51" spans="1:14" ht="19.5" x14ac:dyDescent="0.3">
      <c r="A51" s="28" t="s">
        <v>151</v>
      </c>
      <c r="B51" s="22">
        <v>14</v>
      </c>
      <c r="C51" s="22">
        <v>743</v>
      </c>
      <c r="D51" s="22">
        <v>860</v>
      </c>
      <c r="E51" s="22">
        <v>899</v>
      </c>
      <c r="F51" s="22">
        <f t="shared" si="1"/>
        <v>1759</v>
      </c>
      <c r="G51" s="52">
        <v>3</v>
      </c>
      <c r="H51" s="53">
        <v>13</v>
      </c>
      <c r="I51" s="53">
        <v>10</v>
      </c>
      <c r="J51" s="53">
        <v>1</v>
      </c>
      <c r="K51" s="53">
        <v>1</v>
      </c>
      <c r="L51" s="53">
        <v>3</v>
      </c>
      <c r="M51" s="54">
        <v>1</v>
      </c>
      <c r="N51" s="55">
        <v>1</v>
      </c>
    </row>
    <row r="52" spans="1:14" ht="19.5" x14ac:dyDescent="0.3">
      <c r="A52" s="26" t="s">
        <v>152</v>
      </c>
      <c r="B52" s="22">
        <v>15</v>
      </c>
      <c r="C52" s="22">
        <v>673</v>
      </c>
      <c r="D52" s="22">
        <v>853</v>
      </c>
      <c r="E52" s="22">
        <v>889</v>
      </c>
      <c r="F52" s="22">
        <f t="shared" si="1"/>
        <v>1742</v>
      </c>
      <c r="G52" s="52">
        <v>0</v>
      </c>
      <c r="H52" s="53">
        <v>9</v>
      </c>
      <c r="I52" s="53">
        <v>6</v>
      </c>
      <c r="J52" s="53">
        <v>4</v>
      </c>
      <c r="K52" s="53">
        <v>1</v>
      </c>
      <c r="L52" s="53">
        <v>1</v>
      </c>
      <c r="M52" s="54">
        <v>2</v>
      </c>
      <c r="N52" s="55">
        <v>0</v>
      </c>
    </row>
    <row r="53" spans="1:14" ht="19.5" x14ac:dyDescent="0.3">
      <c r="A53" s="28" t="s">
        <v>153</v>
      </c>
      <c r="B53" s="22">
        <v>25</v>
      </c>
      <c r="C53" s="22">
        <v>1168</v>
      </c>
      <c r="D53" s="22">
        <v>1436</v>
      </c>
      <c r="E53" s="22">
        <v>1517</v>
      </c>
      <c r="F53" s="22">
        <f t="shared" si="1"/>
        <v>2953</v>
      </c>
      <c r="G53" s="52">
        <v>10</v>
      </c>
      <c r="H53" s="53">
        <v>15</v>
      </c>
      <c r="I53" s="53">
        <v>1</v>
      </c>
      <c r="J53" s="53">
        <v>9</v>
      </c>
      <c r="K53" s="53">
        <v>2</v>
      </c>
      <c r="L53" s="53">
        <v>2</v>
      </c>
      <c r="M53" s="54">
        <v>4</v>
      </c>
      <c r="N53" s="55">
        <v>0</v>
      </c>
    </row>
    <row r="54" spans="1:14" ht="19.5" x14ac:dyDescent="0.3">
      <c r="A54" s="26" t="s">
        <v>154</v>
      </c>
      <c r="B54" s="22">
        <v>12</v>
      </c>
      <c r="C54" s="22">
        <v>543</v>
      </c>
      <c r="D54" s="22">
        <v>709</v>
      </c>
      <c r="E54" s="22">
        <v>679</v>
      </c>
      <c r="F54" s="22">
        <f t="shared" si="1"/>
        <v>1388</v>
      </c>
      <c r="G54" s="52">
        <v>2</v>
      </c>
      <c r="H54" s="53">
        <v>9</v>
      </c>
      <c r="I54" s="53">
        <v>1</v>
      </c>
      <c r="J54" s="53">
        <v>1</v>
      </c>
      <c r="K54" s="53">
        <v>2</v>
      </c>
      <c r="L54" s="53">
        <v>2</v>
      </c>
      <c r="M54" s="54">
        <v>1</v>
      </c>
      <c r="N54" s="55">
        <v>0</v>
      </c>
    </row>
    <row r="55" spans="1:14" ht="19.5" x14ac:dyDescent="0.3">
      <c r="A55" s="28" t="s">
        <v>155</v>
      </c>
      <c r="B55" s="22">
        <v>14</v>
      </c>
      <c r="C55" s="22">
        <v>490</v>
      </c>
      <c r="D55" s="22">
        <v>610</v>
      </c>
      <c r="E55" s="22">
        <v>616</v>
      </c>
      <c r="F55" s="22">
        <f t="shared" si="1"/>
        <v>1226</v>
      </c>
      <c r="G55" s="52">
        <v>4</v>
      </c>
      <c r="H55" s="53">
        <v>2</v>
      </c>
      <c r="I55" s="53">
        <v>0</v>
      </c>
      <c r="J55" s="53">
        <v>3</v>
      </c>
      <c r="K55" s="53">
        <v>2</v>
      </c>
      <c r="L55" s="53">
        <v>1</v>
      </c>
      <c r="M55" s="54">
        <v>0</v>
      </c>
      <c r="N55" s="55">
        <v>0</v>
      </c>
    </row>
    <row r="56" spans="1:14" ht="19.5" x14ac:dyDescent="0.3">
      <c r="A56" s="26" t="s">
        <v>156</v>
      </c>
      <c r="B56" s="22">
        <v>20</v>
      </c>
      <c r="C56" s="22">
        <v>879</v>
      </c>
      <c r="D56" s="22">
        <v>1106</v>
      </c>
      <c r="E56" s="22">
        <v>1083</v>
      </c>
      <c r="F56" s="22">
        <f t="shared" si="1"/>
        <v>2189</v>
      </c>
      <c r="G56" s="52">
        <v>2</v>
      </c>
      <c r="H56" s="53">
        <v>14</v>
      </c>
      <c r="I56" s="53">
        <v>5</v>
      </c>
      <c r="J56" s="53">
        <v>4</v>
      </c>
      <c r="K56" s="53">
        <v>0</v>
      </c>
      <c r="L56" s="53">
        <v>3</v>
      </c>
      <c r="M56" s="54">
        <v>2</v>
      </c>
      <c r="N56" s="55">
        <v>0</v>
      </c>
    </row>
    <row r="57" spans="1:14" ht="19.5" x14ac:dyDescent="0.3">
      <c r="A57" s="28" t="s">
        <v>157</v>
      </c>
      <c r="B57" s="22">
        <v>22</v>
      </c>
      <c r="C57" s="22">
        <v>928</v>
      </c>
      <c r="D57" s="22">
        <v>1177</v>
      </c>
      <c r="E57" s="22">
        <v>1195</v>
      </c>
      <c r="F57" s="22">
        <f t="shared" si="1"/>
        <v>2372</v>
      </c>
      <c r="G57" s="52">
        <v>7</v>
      </c>
      <c r="H57" s="53">
        <v>9</v>
      </c>
      <c r="I57" s="53">
        <v>4</v>
      </c>
      <c r="J57" s="53">
        <v>0</v>
      </c>
      <c r="K57" s="53">
        <v>0</v>
      </c>
      <c r="L57" s="53">
        <v>1</v>
      </c>
      <c r="M57" s="54">
        <v>2</v>
      </c>
      <c r="N57" s="55">
        <v>1</v>
      </c>
    </row>
    <row r="58" spans="1:14" ht="19.5" x14ac:dyDescent="0.3">
      <c r="A58" s="26" t="s">
        <v>158</v>
      </c>
      <c r="B58" s="22">
        <v>27</v>
      </c>
      <c r="C58" s="22">
        <v>1256</v>
      </c>
      <c r="D58" s="22">
        <v>1552</v>
      </c>
      <c r="E58" s="22">
        <v>1572</v>
      </c>
      <c r="F58" s="22">
        <f t="shared" si="1"/>
        <v>3124</v>
      </c>
      <c r="G58" s="52">
        <v>10</v>
      </c>
      <c r="H58" s="53">
        <v>9</v>
      </c>
      <c r="I58" s="53">
        <v>4</v>
      </c>
      <c r="J58" s="53">
        <v>2</v>
      </c>
      <c r="K58" s="53">
        <v>1</v>
      </c>
      <c r="L58" s="53">
        <v>3</v>
      </c>
      <c r="M58" s="54">
        <v>0</v>
      </c>
      <c r="N58" s="55">
        <v>1</v>
      </c>
    </row>
    <row r="59" spans="1:14" ht="19.5" x14ac:dyDescent="0.3">
      <c r="A59" s="28" t="s">
        <v>159</v>
      </c>
      <c r="B59" s="22">
        <v>35</v>
      </c>
      <c r="C59" s="22">
        <v>1194</v>
      </c>
      <c r="D59" s="22">
        <v>1581</v>
      </c>
      <c r="E59" s="22">
        <v>1547</v>
      </c>
      <c r="F59" s="22">
        <f t="shared" si="1"/>
        <v>3128</v>
      </c>
      <c r="G59" s="52">
        <v>11</v>
      </c>
      <c r="H59" s="53">
        <v>16</v>
      </c>
      <c r="I59" s="53">
        <v>9</v>
      </c>
      <c r="J59" s="53">
        <v>6</v>
      </c>
      <c r="K59" s="53">
        <v>1</v>
      </c>
      <c r="L59" s="53">
        <v>4</v>
      </c>
      <c r="M59" s="54">
        <v>2</v>
      </c>
      <c r="N59" s="55">
        <v>1</v>
      </c>
    </row>
    <row r="60" spans="1:14" ht="19.5" x14ac:dyDescent="0.3">
      <c r="A60" s="26" t="s">
        <v>160</v>
      </c>
      <c r="B60" s="22">
        <v>15</v>
      </c>
      <c r="C60" s="22">
        <v>1168</v>
      </c>
      <c r="D60" s="22">
        <v>1474</v>
      </c>
      <c r="E60" s="22">
        <v>1556</v>
      </c>
      <c r="F60" s="22">
        <f t="shared" si="1"/>
        <v>3030</v>
      </c>
      <c r="G60" s="52">
        <v>12</v>
      </c>
      <c r="H60" s="53">
        <v>8</v>
      </c>
      <c r="I60" s="53">
        <v>1</v>
      </c>
      <c r="J60" s="53">
        <v>1</v>
      </c>
      <c r="K60" s="53">
        <v>1</v>
      </c>
      <c r="L60" s="53">
        <v>0</v>
      </c>
      <c r="M60" s="55">
        <v>3</v>
      </c>
      <c r="N60" s="55">
        <v>1</v>
      </c>
    </row>
    <row r="61" spans="1:14" ht="19.5" x14ac:dyDescent="0.3">
      <c r="A61" s="28" t="s">
        <v>161</v>
      </c>
      <c r="B61" s="22">
        <v>16</v>
      </c>
      <c r="C61" s="22">
        <v>868</v>
      </c>
      <c r="D61" s="22">
        <v>1020</v>
      </c>
      <c r="E61" s="22">
        <v>1033</v>
      </c>
      <c r="F61" s="22">
        <f t="shared" si="1"/>
        <v>2053</v>
      </c>
      <c r="G61" s="52">
        <v>10</v>
      </c>
      <c r="H61" s="53">
        <v>5</v>
      </c>
      <c r="I61" s="53">
        <v>6</v>
      </c>
      <c r="J61" s="53">
        <v>8</v>
      </c>
      <c r="K61" s="53">
        <v>0</v>
      </c>
      <c r="L61" s="53">
        <v>2</v>
      </c>
      <c r="M61" s="55">
        <v>2</v>
      </c>
      <c r="N61" s="55">
        <v>0</v>
      </c>
    </row>
    <row r="62" spans="1:14" ht="19.5" x14ac:dyDescent="0.3">
      <c r="A62" s="26" t="s">
        <v>162</v>
      </c>
      <c r="B62" s="22">
        <v>16</v>
      </c>
      <c r="C62" s="22">
        <v>1053</v>
      </c>
      <c r="D62" s="22">
        <v>1249</v>
      </c>
      <c r="E62" s="22">
        <v>1296</v>
      </c>
      <c r="F62" s="22">
        <f t="shared" si="1"/>
        <v>2545</v>
      </c>
      <c r="G62" s="52">
        <v>8</v>
      </c>
      <c r="H62" s="53">
        <v>13</v>
      </c>
      <c r="I62" s="53">
        <v>6</v>
      </c>
      <c r="J62" s="53">
        <v>5</v>
      </c>
      <c r="K62" s="53">
        <v>1</v>
      </c>
      <c r="L62" s="53">
        <v>7</v>
      </c>
      <c r="M62" s="55">
        <v>1</v>
      </c>
      <c r="N62" s="55">
        <v>2</v>
      </c>
    </row>
    <row r="63" spans="1:14" ht="19.5" x14ac:dyDescent="0.3">
      <c r="A63" s="28" t="s">
        <v>163</v>
      </c>
      <c r="B63" s="22">
        <v>15</v>
      </c>
      <c r="C63" s="22">
        <v>990</v>
      </c>
      <c r="D63" s="22">
        <v>1066</v>
      </c>
      <c r="E63" s="22">
        <v>1179</v>
      </c>
      <c r="F63" s="22">
        <f t="shared" si="1"/>
        <v>2245</v>
      </c>
      <c r="G63" s="52">
        <v>14</v>
      </c>
      <c r="H63" s="53">
        <v>11</v>
      </c>
      <c r="I63" s="53">
        <v>7</v>
      </c>
      <c r="J63" s="53">
        <v>6</v>
      </c>
      <c r="K63" s="53">
        <v>1</v>
      </c>
      <c r="L63" s="53">
        <v>1</v>
      </c>
      <c r="M63" s="55">
        <v>6</v>
      </c>
      <c r="N63" s="55">
        <v>1</v>
      </c>
    </row>
    <row r="64" spans="1:14" ht="19.5" x14ac:dyDescent="0.3">
      <c r="A64" s="26" t="s">
        <v>164</v>
      </c>
      <c r="B64" s="22">
        <v>21</v>
      </c>
      <c r="C64" s="22">
        <v>1426</v>
      </c>
      <c r="D64" s="22">
        <v>1537</v>
      </c>
      <c r="E64" s="22">
        <v>1679</v>
      </c>
      <c r="F64" s="22">
        <f t="shared" si="1"/>
        <v>3216</v>
      </c>
      <c r="G64" s="52">
        <v>21</v>
      </c>
      <c r="H64" s="53">
        <v>8</v>
      </c>
      <c r="I64" s="53">
        <v>0</v>
      </c>
      <c r="J64" s="53">
        <v>8</v>
      </c>
      <c r="K64" s="53">
        <v>2</v>
      </c>
      <c r="L64" s="53">
        <v>2</v>
      </c>
      <c r="M64" s="55">
        <v>1</v>
      </c>
      <c r="N64" s="55">
        <v>1</v>
      </c>
    </row>
    <row r="65" spans="1:14" ht="19.5" x14ac:dyDescent="0.3">
      <c r="A65" s="28" t="s">
        <v>165</v>
      </c>
      <c r="B65" s="22">
        <v>25</v>
      </c>
      <c r="C65" s="22">
        <v>2504</v>
      </c>
      <c r="D65" s="22">
        <v>2757</v>
      </c>
      <c r="E65" s="22">
        <v>3122</v>
      </c>
      <c r="F65" s="22">
        <f t="shared" si="1"/>
        <v>5879</v>
      </c>
      <c r="G65" s="52">
        <v>24</v>
      </c>
      <c r="H65" s="53">
        <v>21</v>
      </c>
      <c r="I65" s="53">
        <v>10</v>
      </c>
      <c r="J65" s="53">
        <v>12</v>
      </c>
      <c r="K65" s="53">
        <v>8</v>
      </c>
      <c r="L65" s="53">
        <v>7</v>
      </c>
      <c r="M65" s="55">
        <v>2</v>
      </c>
      <c r="N65" s="55">
        <v>2</v>
      </c>
    </row>
    <row r="66" spans="1:14" ht="19.5" x14ac:dyDescent="0.3">
      <c r="A66" s="26" t="s">
        <v>166</v>
      </c>
      <c r="B66" s="22">
        <v>31</v>
      </c>
      <c r="C66" s="22">
        <v>1787</v>
      </c>
      <c r="D66" s="22">
        <v>2064</v>
      </c>
      <c r="E66" s="22">
        <v>2123</v>
      </c>
      <c r="F66" s="22">
        <f t="shared" si="1"/>
        <v>4187</v>
      </c>
      <c r="G66" s="52">
        <v>15</v>
      </c>
      <c r="H66" s="53">
        <v>25</v>
      </c>
      <c r="I66" s="53">
        <v>5</v>
      </c>
      <c r="J66" s="53">
        <v>0</v>
      </c>
      <c r="K66" s="53">
        <v>1</v>
      </c>
      <c r="L66" s="53">
        <v>2</v>
      </c>
      <c r="M66" s="55">
        <v>1</v>
      </c>
      <c r="N66" s="55">
        <v>1</v>
      </c>
    </row>
    <row r="67" spans="1:14" ht="19.5" x14ac:dyDescent="0.3">
      <c r="A67" s="28" t="s">
        <v>167</v>
      </c>
      <c r="B67" s="22">
        <v>26</v>
      </c>
      <c r="C67" s="22">
        <v>1656</v>
      </c>
      <c r="D67" s="22">
        <v>2031</v>
      </c>
      <c r="E67" s="22">
        <v>2084</v>
      </c>
      <c r="F67" s="22">
        <f t="shared" si="1"/>
        <v>4115</v>
      </c>
      <c r="G67" s="52">
        <v>13</v>
      </c>
      <c r="H67" s="53">
        <v>21</v>
      </c>
      <c r="I67" s="53">
        <v>5</v>
      </c>
      <c r="J67" s="53">
        <v>6</v>
      </c>
      <c r="K67" s="53">
        <v>0</v>
      </c>
      <c r="L67" s="53">
        <v>3</v>
      </c>
      <c r="M67" s="54">
        <v>5</v>
      </c>
      <c r="N67" s="55">
        <v>3</v>
      </c>
    </row>
    <row r="68" spans="1:14" ht="19.5" x14ac:dyDescent="0.3">
      <c r="A68" s="26" t="s">
        <v>168</v>
      </c>
      <c r="B68" s="22">
        <v>25</v>
      </c>
      <c r="C68" s="22">
        <v>1917</v>
      </c>
      <c r="D68" s="22">
        <v>2266</v>
      </c>
      <c r="E68" s="22">
        <v>2520</v>
      </c>
      <c r="F68" s="22">
        <f t="shared" si="1"/>
        <v>4786</v>
      </c>
      <c r="G68" s="52">
        <v>13</v>
      </c>
      <c r="H68" s="53">
        <v>24</v>
      </c>
      <c r="I68" s="53">
        <v>11</v>
      </c>
      <c r="J68" s="53">
        <v>7</v>
      </c>
      <c r="K68" s="53">
        <v>1</v>
      </c>
      <c r="L68" s="53">
        <v>3</v>
      </c>
      <c r="M68" s="54">
        <v>4</v>
      </c>
      <c r="N68" s="55">
        <v>0</v>
      </c>
    </row>
    <row r="69" spans="1:14" ht="19.5" x14ac:dyDescent="0.3">
      <c r="A69" s="28" t="s">
        <v>169</v>
      </c>
      <c r="B69" s="22">
        <v>15</v>
      </c>
      <c r="C69" s="22">
        <v>1124</v>
      </c>
      <c r="D69" s="22">
        <v>1538</v>
      </c>
      <c r="E69" s="22">
        <v>1445</v>
      </c>
      <c r="F69" s="22">
        <f>SUM(D69:E69)</f>
        <v>2983</v>
      </c>
      <c r="G69" s="52">
        <v>17</v>
      </c>
      <c r="H69" s="53">
        <v>21</v>
      </c>
      <c r="I69" s="53">
        <v>4</v>
      </c>
      <c r="J69" s="53">
        <v>7</v>
      </c>
      <c r="K69" s="53">
        <v>5</v>
      </c>
      <c r="L69" s="53">
        <v>2</v>
      </c>
      <c r="M69" s="54">
        <v>1</v>
      </c>
      <c r="N69" s="55">
        <v>2</v>
      </c>
    </row>
    <row r="70" spans="1:14" ht="19.5" x14ac:dyDescent="0.3">
      <c r="A70" s="26" t="s">
        <v>170</v>
      </c>
      <c r="B70" s="22">
        <v>15</v>
      </c>
      <c r="C70" s="22">
        <v>1172</v>
      </c>
      <c r="D70" s="22">
        <v>1448</v>
      </c>
      <c r="E70" s="22">
        <v>1562</v>
      </c>
      <c r="F70" s="22">
        <f>SUM(D70:E70)</f>
        <v>3010</v>
      </c>
      <c r="G70" s="52">
        <v>10</v>
      </c>
      <c r="H70" s="53">
        <v>26</v>
      </c>
      <c r="I70" s="53">
        <v>1</v>
      </c>
      <c r="J70" s="53">
        <v>9</v>
      </c>
      <c r="K70" s="53">
        <v>2</v>
      </c>
      <c r="L70" s="53">
        <v>1</v>
      </c>
      <c r="M70" s="54">
        <v>2</v>
      </c>
      <c r="N70" s="55">
        <v>0</v>
      </c>
    </row>
    <row r="71" spans="1:14" ht="19.5" x14ac:dyDescent="0.3">
      <c r="A71" s="28" t="s">
        <v>171</v>
      </c>
      <c r="B71" s="22">
        <v>23</v>
      </c>
      <c r="C71" s="22">
        <v>1664</v>
      </c>
      <c r="D71" s="22">
        <v>2160</v>
      </c>
      <c r="E71" s="22">
        <v>2288</v>
      </c>
      <c r="F71" s="22">
        <f>SUM(D71:E71)</f>
        <v>4448</v>
      </c>
      <c r="G71" s="52">
        <v>16</v>
      </c>
      <c r="H71" s="53">
        <v>18</v>
      </c>
      <c r="I71" s="53">
        <v>4</v>
      </c>
      <c r="J71" s="53">
        <v>4</v>
      </c>
      <c r="K71" s="53">
        <v>2</v>
      </c>
      <c r="L71" s="53">
        <v>1</v>
      </c>
      <c r="M71" s="54">
        <v>2</v>
      </c>
      <c r="N71" s="55">
        <v>2</v>
      </c>
    </row>
    <row r="72" spans="1:14" ht="19.5" x14ac:dyDescent="0.3">
      <c r="A72" s="26" t="s">
        <v>172</v>
      </c>
      <c r="B72" s="22">
        <v>12</v>
      </c>
      <c r="C72" s="22">
        <v>845</v>
      </c>
      <c r="D72" s="22">
        <v>1207</v>
      </c>
      <c r="E72" s="22">
        <v>1141</v>
      </c>
      <c r="F72" s="22">
        <f>SUM(D72:E72)</f>
        <v>2348</v>
      </c>
      <c r="G72" s="52">
        <v>7</v>
      </c>
      <c r="H72" s="53">
        <v>5</v>
      </c>
      <c r="I72" s="53">
        <v>10</v>
      </c>
      <c r="J72" s="53">
        <v>4</v>
      </c>
      <c r="K72" s="53">
        <v>2</v>
      </c>
      <c r="L72" s="53">
        <v>2</v>
      </c>
      <c r="M72" s="54">
        <v>3</v>
      </c>
      <c r="N72" s="55">
        <v>0</v>
      </c>
    </row>
    <row r="73" spans="1:14" ht="19.5" x14ac:dyDescent="0.3">
      <c r="A73" s="28" t="s">
        <v>173</v>
      </c>
      <c r="B73" s="22">
        <v>19</v>
      </c>
      <c r="C73" s="22">
        <v>978</v>
      </c>
      <c r="D73" s="22">
        <v>1163</v>
      </c>
      <c r="E73" s="22">
        <v>1147</v>
      </c>
      <c r="F73" s="22">
        <f>SUM(D73:E73)</f>
        <v>2310</v>
      </c>
      <c r="G73" s="52">
        <v>4</v>
      </c>
      <c r="H73" s="53">
        <v>14</v>
      </c>
      <c r="I73" s="53">
        <v>3</v>
      </c>
      <c r="J73" s="53">
        <v>6</v>
      </c>
      <c r="K73" s="53">
        <v>1</v>
      </c>
      <c r="L73" s="53">
        <v>3</v>
      </c>
      <c r="M73" s="54">
        <v>1</v>
      </c>
      <c r="N73" s="55">
        <v>0</v>
      </c>
    </row>
    <row r="74" spans="1:14" ht="19.5" x14ac:dyDescent="0.3">
      <c r="A74" s="26" t="s">
        <v>43</v>
      </c>
      <c r="B74" s="22">
        <f t="shared" ref="B74:N74" si="2">SUM(B5:B73)</f>
        <v>1240</v>
      </c>
      <c r="C74" s="22">
        <f t="shared" si="2"/>
        <v>72225</v>
      </c>
      <c r="D74" s="22">
        <f t="shared" si="2"/>
        <v>83911</v>
      </c>
      <c r="E74" s="22">
        <f t="shared" si="2"/>
        <v>89878</v>
      </c>
      <c r="F74" s="22">
        <f t="shared" si="2"/>
        <v>173789</v>
      </c>
      <c r="G74" s="22">
        <f t="shared" si="2"/>
        <v>654</v>
      </c>
      <c r="H74" s="22">
        <f t="shared" si="2"/>
        <v>831</v>
      </c>
      <c r="I74" s="22">
        <f t="shared" si="2"/>
        <v>332</v>
      </c>
      <c r="J74" s="22">
        <f t="shared" si="2"/>
        <v>332</v>
      </c>
      <c r="K74" s="22">
        <f t="shared" si="2"/>
        <v>83</v>
      </c>
      <c r="L74" s="22">
        <f t="shared" si="2"/>
        <v>129</v>
      </c>
      <c r="M74" s="23">
        <f t="shared" si="2"/>
        <v>119</v>
      </c>
      <c r="N74" s="27">
        <f t="shared" si="2"/>
        <v>45</v>
      </c>
    </row>
    <row r="75" spans="1:14" s="3" customFormat="1" ht="26.25" customHeight="1" x14ac:dyDescent="0.3">
      <c r="A75" s="261" t="s">
        <v>44</v>
      </c>
      <c r="B75" s="262"/>
      <c r="C75" s="82">
        <f>C74</f>
        <v>72225</v>
      </c>
      <c r="D75" s="82" t="s">
        <v>45</v>
      </c>
      <c r="E75" s="82" t="s">
        <v>46</v>
      </c>
      <c r="F75" s="82"/>
      <c r="G75" s="82">
        <f>F74</f>
        <v>173789</v>
      </c>
      <c r="H75" s="82" t="s">
        <v>47</v>
      </c>
      <c r="I75" s="82"/>
      <c r="J75" s="82"/>
      <c r="K75" s="82" t="s">
        <v>48</v>
      </c>
      <c r="L75" s="82"/>
      <c r="M75" s="89"/>
      <c r="N75" s="90"/>
    </row>
    <row r="76" spans="1:14" s="3" customFormat="1" ht="26.25" customHeight="1" x14ac:dyDescent="0.3">
      <c r="A76" s="261" t="s">
        <v>216</v>
      </c>
      <c r="B76" s="262"/>
      <c r="C76" s="83" t="str">
        <f ca="1">INDIRECT(H76,TRUE)</f>
        <v>正大</v>
      </c>
      <c r="D76" s="208" t="s">
        <v>218</v>
      </c>
      <c r="E76" s="209">
        <f>MAX(C5:C73)</f>
        <v>2504</v>
      </c>
      <c r="F76" s="210">
        <f>MAX(F5:F73)</f>
        <v>5879</v>
      </c>
      <c r="G76" s="129"/>
      <c r="H76" s="213" t="str">
        <f>ADDRESS(MATCH(MAX(F5:F73),F5:F73,0)+4,1)</f>
        <v>$A$65</v>
      </c>
      <c r="I76" s="129"/>
      <c r="J76" s="129"/>
      <c r="K76" s="129"/>
      <c r="L76" s="129"/>
      <c r="M76" s="206"/>
      <c r="N76" s="207"/>
    </row>
    <row r="77" spans="1:14" s="3" customFormat="1" ht="26.25" customHeight="1" x14ac:dyDescent="0.3">
      <c r="A77" s="261" t="s">
        <v>217</v>
      </c>
      <c r="B77" s="262"/>
      <c r="C77" s="219" t="str">
        <f ca="1">INDIRECT(H77,TRUE)</f>
        <v>城西</v>
      </c>
      <c r="D77" s="220" t="s">
        <v>218</v>
      </c>
      <c r="E77" s="211">
        <f>MIN(C5:C73)</f>
        <v>272</v>
      </c>
      <c r="F77" s="212">
        <f>MIN(F5:F73)</f>
        <v>664</v>
      </c>
      <c r="G77" s="129"/>
      <c r="H77" s="213" t="str">
        <f>ADDRESS(MATCH(MIN(F5:F73),F5:F73,0)+4,1)</f>
        <v>$A$12</v>
      </c>
      <c r="I77" s="129"/>
      <c r="J77" s="129"/>
      <c r="K77" s="129"/>
      <c r="L77" s="129"/>
      <c r="M77" s="206"/>
      <c r="N77" s="207"/>
    </row>
    <row r="78" spans="1:14" s="4" customFormat="1" ht="19.5" customHeight="1" x14ac:dyDescent="0.3">
      <c r="A78" s="263" t="s">
        <v>49</v>
      </c>
      <c r="B78" s="264"/>
      <c r="C78" s="271">
        <f>G78+G79</f>
        <v>653</v>
      </c>
      <c r="D78" s="273" t="s">
        <v>47</v>
      </c>
      <c r="E78" s="129" t="s">
        <v>50</v>
      </c>
      <c r="F78" s="129"/>
      <c r="G78" s="129">
        <v>349</v>
      </c>
      <c r="H78" s="129" t="s">
        <v>47</v>
      </c>
      <c r="I78" s="129"/>
      <c r="J78" s="129"/>
      <c r="K78" s="104"/>
      <c r="L78" s="104"/>
      <c r="M78" s="105"/>
      <c r="N78" s="106"/>
    </row>
    <row r="79" spans="1:14" s="3" customFormat="1" ht="22.5" customHeight="1" x14ac:dyDescent="0.3">
      <c r="A79" s="265"/>
      <c r="B79" s="266"/>
      <c r="C79" s="272"/>
      <c r="D79" s="274"/>
      <c r="E79" s="130" t="s">
        <v>51</v>
      </c>
      <c r="F79" s="130"/>
      <c r="G79" s="130">
        <v>304</v>
      </c>
      <c r="H79" s="130" t="s">
        <v>47</v>
      </c>
      <c r="I79" s="130"/>
      <c r="J79" s="130"/>
      <c r="K79" s="131"/>
      <c r="L79" s="131"/>
      <c r="M79" s="132"/>
      <c r="N79" s="133"/>
    </row>
    <row r="80" spans="1:14" s="6" customFormat="1" ht="50.25" customHeight="1" x14ac:dyDescent="0.3">
      <c r="A80" s="261" t="s">
        <v>22</v>
      </c>
      <c r="B80" s="262"/>
      <c r="C80" s="82">
        <f>K74</f>
        <v>83</v>
      </c>
      <c r="D80" s="82" t="s">
        <v>12</v>
      </c>
      <c r="E80" s="267" t="s">
        <v>245</v>
      </c>
      <c r="F80" s="267"/>
      <c r="G80" s="267"/>
      <c r="H80" s="267"/>
      <c r="I80" s="267"/>
      <c r="J80" s="267"/>
      <c r="K80" s="267"/>
      <c r="L80" s="267"/>
      <c r="M80" s="267"/>
      <c r="N80" s="268"/>
    </row>
    <row r="81" spans="1:14" s="4" customFormat="1" ht="24.75" customHeight="1" x14ac:dyDescent="0.3">
      <c r="A81" s="261" t="s">
        <v>52</v>
      </c>
      <c r="B81" s="262"/>
      <c r="C81" s="82">
        <f>L74</f>
        <v>129</v>
      </c>
      <c r="D81" s="82" t="s">
        <v>47</v>
      </c>
      <c r="E81" s="82"/>
      <c r="F81" s="82"/>
      <c r="G81" s="83"/>
      <c r="H81" s="82"/>
      <c r="I81" s="82"/>
      <c r="J81" s="82"/>
      <c r="K81" s="84"/>
      <c r="L81" s="84"/>
      <c r="M81" s="85"/>
      <c r="N81" s="86"/>
    </row>
    <row r="82" spans="1:14" s="4" customFormat="1" ht="27" customHeight="1" x14ac:dyDescent="0.3">
      <c r="A82" s="261" t="s">
        <v>16</v>
      </c>
      <c r="B82" s="262"/>
      <c r="C82" s="82">
        <f>M74</f>
        <v>119</v>
      </c>
      <c r="D82" s="82" t="s">
        <v>53</v>
      </c>
      <c r="E82" s="82" t="s">
        <v>246</v>
      </c>
      <c r="F82" s="82"/>
      <c r="G82" s="82"/>
      <c r="H82" s="82"/>
      <c r="I82" s="82"/>
      <c r="J82" s="82"/>
      <c r="K82" s="84"/>
      <c r="L82" s="84"/>
      <c r="M82" s="85"/>
      <c r="N82" s="86"/>
    </row>
    <row r="83" spans="1:14" s="4" customFormat="1" ht="27.75" customHeight="1" x14ac:dyDescent="0.3">
      <c r="A83" s="261" t="s">
        <v>17</v>
      </c>
      <c r="B83" s="262"/>
      <c r="C83" s="82">
        <f>N74</f>
        <v>45</v>
      </c>
      <c r="D83" s="82" t="s">
        <v>53</v>
      </c>
      <c r="E83" s="82" t="s">
        <v>241</v>
      </c>
      <c r="F83" s="82"/>
      <c r="G83" s="82"/>
      <c r="H83" s="82"/>
      <c r="I83" s="82"/>
      <c r="J83" s="82"/>
      <c r="K83" s="84"/>
      <c r="L83" s="84"/>
      <c r="M83" s="85"/>
      <c r="N83" s="86"/>
    </row>
    <row r="84" spans="1:14" s="4" customFormat="1" ht="26.25" customHeight="1" x14ac:dyDescent="0.3">
      <c r="A84" s="93" t="s">
        <v>18</v>
      </c>
      <c r="B84" s="82"/>
      <c r="C84" s="82">
        <f>G74</f>
        <v>654</v>
      </c>
      <c r="D84" s="94" t="s">
        <v>47</v>
      </c>
      <c r="E84" s="82" t="s">
        <v>54</v>
      </c>
      <c r="F84" s="82"/>
      <c r="G84" s="82">
        <f>H74</f>
        <v>831</v>
      </c>
      <c r="H84" s="94" t="s">
        <v>47</v>
      </c>
      <c r="I84" s="82"/>
      <c r="J84" s="82"/>
      <c r="K84" s="84"/>
      <c r="L84" s="84"/>
      <c r="M84" s="85"/>
      <c r="N84" s="86"/>
    </row>
    <row r="85" spans="1:14" s="51" customFormat="1" ht="27.75" customHeight="1" thickBot="1" x14ac:dyDescent="0.35">
      <c r="A85" s="259" t="str">
        <f>IF(C85&gt;0," 本月戶數增加","本月戶數減少")</f>
        <v xml:space="preserve"> 本月戶數增加</v>
      </c>
      <c r="B85" s="260"/>
      <c r="C85" s="95">
        <f>C74-'10504'!C74</f>
        <v>8</v>
      </c>
      <c r="D85" s="221" t="str">
        <f>IF(E85&gt;0,"男增加","男減少")</f>
        <v>男減少</v>
      </c>
      <c r="E85" s="96">
        <f>D74-'10504'!D74</f>
        <v>-103</v>
      </c>
      <c r="F85" s="97" t="str">
        <f>IF(G85&gt;0,"女增加","女減少")</f>
        <v>女減少</v>
      </c>
      <c r="G85" s="96">
        <f>E74-'10504'!E74</f>
        <v>-120</v>
      </c>
      <c r="H85" s="98"/>
      <c r="I85" s="260" t="str">
        <f>IF(K85&gt;0,"總人口數增加","總人口數減少")</f>
        <v>總人口數減少</v>
      </c>
      <c r="J85" s="260"/>
      <c r="K85" s="96">
        <f>F74-'10504'!F74</f>
        <v>-223</v>
      </c>
      <c r="L85" s="98"/>
      <c r="M85" s="99"/>
      <c r="N85" s="100"/>
    </row>
    <row r="86" spans="1:14" x14ac:dyDescent="0.25">
      <c r="C86" s="50"/>
      <c r="L86" s="50"/>
    </row>
    <row r="87" spans="1:14" x14ac:dyDescent="0.25">
      <c r="L87" s="50"/>
    </row>
    <row r="88" spans="1:14" x14ac:dyDescent="0.25">
      <c r="L88" s="50"/>
    </row>
    <row r="89" spans="1:14" x14ac:dyDescent="0.25">
      <c r="L89" s="50"/>
    </row>
    <row r="90" spans="1:14" x14ac:dyDescent="0.25">
      <c r="L90" s="50"/>
    </row>
    <row r="91" spans="1:14" x14ac:dyDescent="0.25">
      <c r="L91" s="50"/>
    </row>
    <row r="92" spans="1:14" x14ac:dyDescent="0.25">
      <c r="L92" s="50"/>
    </row>
    <row r="93" spans="1:14" x14ac:dyDescent="0.25">
      <c r="L93" s="50"/>
    </row>
    <row r="94" spans="1:14" x14ac:dyDescent="0.25">
      <c r="L94" s="50"/>
    </row>
    <row r="95" spans="1:14" x14ac:dyDescent="0.25">
      <c r="L95" s="50"/>
    </row>
    <row r="96" spans="1:14" x14ac:dyDescent="0.25">
      <c r="L96" s="50"/>
    </row>
  </sheetData>
  <mergeCells count="27">
    <mergeCell ref="A85:B85"/>
    <mergeCell ref="I85:J85"/>
    <mergeCell ref="A1:L1"/>
    <mergeCell ref="I3:I4"/>
    <mergeCell ref="C78:C79"/>
    <mergeCell ref="D78:D79"/>
    <mergeCell ref="B3:B4"/>
    <mergeCell ref="C3:C4"/>
    <mergeCell ref="G3:G4"/>
    <mergeCell ref="D3:F3"/>
    <mergeCell ref="J3:J4"/>
    <mergeCell ref="H3:H4"/>
    <mergeCell ref="A83:B83"/>
    <mergeCell ref="A78:B79"/>
    <mergeCell ref="A80:B80"/>
    <mergeCell ref="A81:B81"/>
    <mergeCell ref="K2:N2"/>
    <mergeCell ref="A82:B82"/>
    <mergeCell ref="A75:B75"/>
    <mergeCell ref="A3:A4"/>
    <mergeCell ref="E80:N80"/>
    <mergeCell ref="K3:K4"/>
    <mergeCell ref="L3:L4"/>
    <mergeCell ref="M3:M4"/>
    <mergeCell ref="N3:N4"/>
    <mergeCell ref="A76:B76"/>
    <mergeCell ref="A77:B77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="118" zoomScaleNormal="118" workbookViewId="0">
      <pane ySplit="4" topLeftCell="A74" activePane="bottomLeft" state="frozen"/>
      <selection pane="bottomLeft" activeCell="H79" sqref="H79"/>
    </sheetView>
  </sheetViews>
  <sheetFormatPr defaultRowHeight="16.5" x14ac:dyDescent="0.25"/>
  <cols>
    <col min="1" max="1" width="9.625" style="1" customWidth="1"/>
    <col min="2" max="2" width="13.5" customWidth="1"/>
    <col min="3" max="3" width="11.375" customWidth="1"/>
    <col min="4" max="6" width="9.625" customWidth="1"/>
    <col min="7" max="10" width="8.625" customWidth="1"/>
    <col min="11" max="14" width="7.625" customWidth="1"/>
  </cols>
  <sheetData>
    <row r="1" spans="1:14" ht="44.25" customHeight="1" x14ac:dyDescent="0.25">
      <c r="A1" s="289" t="s">
        <v>77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45"/>
      <c r="N1" s="45"/>
    </row>
    <row r="2" spans="1:14" ht="28.5" customHeight="1" thickBot="1" x14ac:dyDescent="0.3">
      <c r="A2" s="46"/>
      <c r="B2" s="47"/>
      <c r="C2" s="45"/>
      <c r="D2" s="47"/>
      <c r="E2" s="47"/>
      <c r="F2" s="47"/>
      <c r="G2" s="47"/>
      <c r="H2" s="47"/>
      <c r="I2" s="47"/>
      <c r="J2" s="33"/>
      <c r="K2" s="254" t="s">
        <v>226</v>
      </c>
      <c r="L2" s="254"/>
      <c r="M2" s="254"/>
      <c r="N2" s="254"/>
    </row>
    <row r="3" spans="1:14" ht="19.5" x14ac:dyDescent="0.3">
      <c r="A3" s="291" t="s">
        <v>175</v>
      </c>
      <c r="B3" s="290" t="s">
        <v>176</v>
      </c>
      <c r="C3" s="290" t="s">
        <v>32</v>
      </c>
      <c r="D3" s="292" t="s">
        <v>206</v>
      </c>
      <c r="E3" s="297"/>
      <c r="F3" s="297"/>
      <c r="G3" s="290" t="s">
        <v>34</v>
      </c>
      <c r="H3" s="290" t="s">
        <v>35</v>
      </c>
      <c r="I3" s="290" t="s">
        <v>36</v>
      </c>
      <c r="J3" s="290" t="s">
        <v>37</v>
      </c>
      <c r="K3" s="290" t="s">
        <v>38</v>
      </c>
      <c r="L3" s="290" t="s">
        <v>39</v>
      </c>
      <c r="M3" s="294" t="s">
        <v>79</v>
      </c>
      <c r="N3" s="295" t="s">
        <v>80</v>
      </c>
    </row>
    <row r="4" spans="1:14" s="1" customFormat="1" ht="19.5" x14ac:dyDescent="0.3">
      <c r="A4" s="275"/>
      <c r="B4" s="258"/>
      <c r="C4" s="258"/>
      <c r="D4" s="21" t="s">
        <v>40</v>
      </c>
      <c r="E4" s="21" t="s">
        <v>41</v>
      </c>
      <c r="F4" s="21" t="s">
        <v>207</v>
      </c>
      <c r="G4" s="258"/>
      <c r="H4" s="258"/>
      <c r="I4" s="258"/>
      <c r="J4" s="258"/>
      <c r="K4" s="258"/>
      <c r="L4" s="258"/>
      <c r="M4" s="252"/>
      <c r="N4" s="253"/>
    </row>
    <row r="5" spans="1:14" ht="19.5" x14ac:dyDescent="0.3">
      <c r="A5" s="28" t="s">
        <v>105</v>
      </c>
      <c r="B5" s="22">
        <v>6</v>
      </c>
      <c r="C5" s="22">
        <v>370</v>
      </c>
      <c r="D5" s="22">
        <v>370</v>
      </c>
      <c r="E5" s="22">
        <v>422</v>
      </c>
      <c r="F5" s="22">
        <f t="shared" ref="F5:F36" si="0">SUM(D5:E5)</f>
        <v>792</v>
      </c>
      <c r="G5" s="52">
        <v>7</v>
      </c>
      <c r="H5" s="53">
        <v>4</v>
      </c>
      <c r="I5" s="53">
        <v>0</v>
      </c>
      <c r="J5" s="53">
        <v>2</v>
      </c>
      <c r="K5" s="53">
        <v>0</v>
      </c>
      <c r="L5" s="53">
        <v>0</v>
      </c>
      <c r="M5" s="54">
        <v>0</v>
      </c>
      <c r="N5" s="55">
        <v>1</v>
      </c>
    </row>
    <row r="6" spans="1:14" ht="19.5" x14ac:dyDescent="0.3">
      <c r="A6" s="26" t="s">
        <v>106</v>
      </c>
      <c r="B6" s="22">
        <v>14</v>
      </c>
      <c r="C6" s="22">
        <v>808</v>
      </c>
      <c r="D6" s="22">
        <v>767</v>
      </c>
      <c r="E6" s="22">
        <v>869</v>
      </c>
      <c r="F6" s="22">
        <f t="shared" si="0"/>
        <v>1636</v>
      </c>
      <c r="G6" s="52">
        <v>12</v>
      </c>
      <c r="H6" s="53">
        <v>8</v>
      </c>
      <c r="I6" s="53">
        <v>0</v>
      </c>
      <c r="J6" s="53">
        <v>3</v>
      </c>
      <c r="K6" s="53">
        <v>1</v>
      </c>
      <c r="L6" s="53">
        <v>1</v>
      </c>
      <c r="M6" s="54">
        <v>1</v>
      </c>
      <c r="N6" s="55">
        <v>1</v>
      </c>
    </row>
    <row r="7" spans="1:14" ht="19.5" x14ac:dyDescent="0.3">
      <c r="A7" s="28" t="s">
        <v>107</v>
      </c>
      <c r="B7" s="22">
        <v>13</v>
      </c>
      <c r="C7" s="22">
        <v>600</v>
      </c>
      <c r="D7" s="22">
        <v>705</v>
      </c>
      <c r="E7" s="22">
        <v>703</v>
      </c>
      <c r="F7" s="22">
        <f t="shared" si="0"/>
        <v>1408</v>
      </c>
      <c r="G7" s="52">
        <v>3</v>
      </c>
      <c r="H7" s="53">
        <v>7</v>
      </c>
      <c r="I7" s="53">
        <v>8</v>
      </c>
      <c r="J7" s="53">
        <v>3</v>
      </c>
      <c r="K7" s="53">
        <v>0</v>
      </c>
      <c r="L7" s="53">
        <v>0</v>
      </c>
      <c r="M7" s="54">
        <v>2</v>
      </c>
      <c r="N7" s="55">
        <v>0</v>
      </c>
    </row>
    <row r="8" spans="1:14" ht="19.5" x14ac:dyDescent="0.3">
      <c r="A8" s="26" t="s">
        <v>108</v>
      </c>
      <c r="B8" s="22">
        <v>10</v>
      </c>
      <c r="C8" s="22">
        <v>793</v>
      </c>
      <c r="D8" s="22">
        <v>873</v>
      </c>
      <c r="E8" s="22">
        <v>1010</v>
      </c>
      <c r="F8" s="22">
        <f t="shared" si="0"/>
        <v>1883</v>
      </c>
      <c r="G8" s="52">
        <v>5</v>
      </c>
      <c r="H8" s="53">
        <v>13</v>
      </c>
      <c r="I8" s="53">
        <v>1</v>
      </c>
      <c r="J8" s="53">
        <v>4</v>
      </c>
      <c r="K8" s="53">
        <v>1</v>
      </c>
      <c r="L8" s="53">
        <v>0</v>
      </c>
      <c r="M8" s="54">
        <v>1</v>
      </c>
      <c r="N8" s="55">
        <v>1</v>
      </c>
    </row>
    <row r="9" spans="1:14" ht="19.5" x14ac:dyDescent="0.3">
      <c r="A9" s="28" t="s">
        <v>109</v>
      </c>
      <c r="B9" s="22">
        <v>7</v>
      </c>
      <c r="C9" s="22">
        <v>722</v>
      </c>
      <c r="D9" s="22">
        <v>778</v>
      </c>
      <c r="E9" s="22">
        <v>872</v>
      </c>
      <c r="F9" s="22">
        <f t="shared" si="0"/>
        <v>1650</v>
      </c>
      <c r="G9" s="52">
        <v>5</v>
      </c>
      <c r="H9" s="53">
        <v>2</v>
      </c>
      <c r="I9" s="53">
        <v>1</v>
      </c>
      <c r="J9" s="53">
        <v>3</v>
      </c>
      <c r="K9" s="53">
        <v>1</v>
      </c>
      <c r="L9" s="53">
        <v>1</v>
      </c>
      <c r="M9" s="54">
        <v>0</v>
      </c>
      <c r="N9" s="55">
        <v>0</v>
      </c>
    </row>
    <row r="10" spans="1:14" ht="19.5" x14ac:dyDescent="0.3">
      <c r="A10" s="26" t="s">
        <v>110</v>
      </c>
      <c r="B10" s="22">
        <v>11</v>
      </c>
      <c r="C10" s="22">
        <v>728</v>
      </c>
      <c r="D10" s="22">
        <v>825</v>
      </c>
      <c r="E10" s="22">
        <v>854</v>
      </c>
      <c r="F10" s="22">
        <f t="shared" si="0"/>
        <v>1679</v>
      </c>
      <c r="G10" s="52">
        <v>8</v>
      </c>
      <c r="H10" s="53">
        <v>4</v>
      </c>
      <c r="I10" s="53">
        <v>3</v>
      </c>
      <c r="J10" s="53">
        <v>9</v>
      </c>
      <c r="K10" s="53">
        <v>2</v>
      </c>
      <c r="L10" s="53">
        <v>1</v>
      </c>
      <c r="M10" s="54">
        <v>0</v>
      </c>
      <c r="N10" s="55">
        <v>1</v>
      </c>
    </row>
    <row r="11" spans="1:14" ht="19.5" x14ac:dyDescent="0.3">
      <c r="A11" s="28" t="s">
        <v>111</v>
      </c>
      <c r="B11" s="22">
        <v>13</v>
      </c>
      <c r="C11" s="22">
        <v>731</v>
      </c>
      <c r="D11" s="22">
        <v>782</v>
      </c>
      <c r="E11" s="22">
        <v>914</v>
      </c>
      <c r="F11" s="22">
        <f t="shared" si="0"/>
        <v>1696</v>
      </c>
      <c r="G11" s="52">
        <v>10</v>
      </c>
      <c r="H11" s="53">
        <v>3</v>
      </c>
      <c r="I11" s="53">
        <v>3</v>
      </c>
      <c r="J11" s="53">
        <v>5</v>
      </c>
      <c r="K11" s="53">
        <v>0</v>
      </c>
      <c r="L11" s="53">
        <v>1</v>
      </c>
      <c r="M11" s="54">
        <v>2</v>
      </c>
      <c r="N11" s="55">
        <v>1</v>
      </c>
    </row>
    <row r="12" spans="1:14" ht="19.5" x14ac:dyDescent="0.3">
      <c r="A12" s="26" t="s">
        <v>112</v>
      </c>
      <c r="B12" s="22">
        <v>8</v>
      </c>
      <c r="C12" s="22">
        <v>272</v>
      </c>
      <c r="D12" s="22">
        <v>326</v>
      </c>
      <c r="E12" s="22">
        <v>338</v>
      </c>
      <c r="F12" s="22">
        <f t="shared" si="0"/>
        <v>664</v>
      </c>
      <c r="G12" s="52">
        <v>2</v>
      </c>
      <c r="H12" s="53">
        <v>1</v>
      </c>
      <c r="I12" s="53">
        <v>0</v>
      </c>
      <c r="J12" s="53">
        <v>0</v>
      </c>
      <c r="K12" s="53">
        <v>0</v>
      </c>
      <c r="L12" s="53">
        <v>1</v>
      </c>
      <c r="M12" s="54">
        <v>0</v>
      </c>
      <c r="N12" s="55">
        <v>0</v>
      </c>
    </row>
    <row r="13" spans="1:14" ht="19.5" x14ac:dyDescent="0.3">
      <c r="A13" s="28" t="s">
        <v>113</v>
      </c>
      <c r="B13" s="22">
        <v>14</v>
      </c>
      <c r="C13" s="22">
        <v>1049</v>
      </c>
      <c r="D13" s="22">
        <v>1073</v>
      </c>
      <c r="E13" s="22">
        <v>1159</v>
      </c>
      <c r="F13" s="22">
        <f t="shared" si="0"/>
        <v>2232</v>
      </c>
      <c r="G13" s="52">
        <v>12</v>
      </c>
      <c r="H13" s="53">
        <v>7</v>
      </c>
      <c r="I13" s="53">
        <v>2</v>
      </c>
      <c r="J13" s="53">
        <v>4</v>
      </c>
      <c r="K13" s="53">
        <v>1</v>
      </c>
      <c r="L13" s="53">
        <v>2</v>
      </c>
      <c r="M13" s="54">
        <v>1</v>
      </c>
      <c r="N13" s="55">
        <v>1</v>
      </c>
    </row>
    <row r="14" spans="1:14" ht="19.5" x14ac:dyDescent="0.3">
      <c r="A14" s="26" t="s">
        <v>114</v>
      </c>
      <c r="B14" s="22">
        <v>19</v>
      </c>
      <c r="C14" s="22">
        <v>2110</v>
      </c>
      <c r="D14" s="22">
        <v>1945</v>
      </c>
      <c r="E14" s="22">
        <v>2185</v>
      </c>
      <c r="F14" s="22">
        <f t="shared" si="0"/>
        <v>4130</v>
      </c>
      <c r="G14" s="52">
        <v>32</v>
      </c>
      <c r="H14" s="53">
        <v>23</v>
      </c>
      <c r="I14" s="53">
        <v>18</v>
      </c>
      <c r="J14" s="53">
        <v>13</v>
      </c>
      <c r="K14" s="53">
        <v>5</v>
      </c>
      <c r="L14" s="53">
        <v>3</v>
      </c>
      <c r="M14" s="54">
        <v>0</v>
      </c>
      <c r="N14" s="55">
        <v>2</v>
      </c>
    </row>
    <row r="15" spans="1:14" ht="19.5" x14ac:dyDescent="0.3">
      <c r="A15" s="28" t="s">
        <v>115</v>
      </c>
      <c r="B15" s="22">
        <v>10</v>
      </c>
      <c r="C15" s="22">
        <v>469</v>
      </c>
      <c r="D15" s="22">
        <v>555</v>
      </c>
      <c r="E15" s="22">
        <v>560</v>
      </c>
      <c r="F15" s="22">
        <f t="shared" si="0"/>
        <v>1115</v>
      </c>
      <c r="G15" s="52">
        <v>3</v>
      </c>
      <c r="H15" s="53">
        <v>7</v>
      </c>
      <c r="I15" s="53">
        <v>1</v>
      </c>
      <c r="J15" s="53">
        <v>5</v>
      </c>
      <c r="K15" s="53">
        <v>0</v>
      </c>
      <c r="L15" s="53">
        <v>0</v>
      </c>
      <c r="M15" s="54">
        <v>1</v>
      </c>
      <c r="N15" s="55">
        <v>0</v>
      </c>
    </row>
    <row r="16" spans="1:14" ht="19.5" x14ac:dyDescent="0.3">
      <c r="A16" s="26" t="s">
        <v>116</v>
      </c>
      <c r="B16" s="22">
        <v>15</v>
      </c>
      <c r="C16" s="22">
        <v>639</v>
      </c>
      <c r="D16" s="22">
        <v>732</v>
      </c>
      <c r="E16" s="22">
        <v>764</v>
      </c>
      <c r="F16" s="22">
        <f t="shared" si="0"/>
        <v>1496</v>
      </c>
      <c r="G16" s="52">
        <v>1</v>
      </c>
      <c r="H16" s="53">
        <v>9</v>
      </c>
      <c r="I16" s="53">
        <v>2</v>
      </c>
      <c r="J16" s="53">
        <v>0</v>
      </c>
      <c r="K16" s="53">
        <v>0</v>
      </c>
      <c r="L16" s="53">
        <v>1</v>
      </c>
      <c r="M16" s="54">
        <v>2</v>
      </c>
      <c r="N16" s="55">
        <v>0</v>
      </c>
    </row>
    <row r="17" spans="1:14" ht="19.5" x14ac:dyDescent="0.3">
      <c r="A17" s="28" t="s">
        <v>117</v>
      </c>
      <c r="B17" s="22">
        <v>18</v>
      </c>
      <c r="C17" s="22">
        <v>948</v>
      </c>
      <c r="D17" s="22">
        <v>965</v>
      </c>
      <c r="E17" s="22">
        <v>1037</v>
      </c>
      <c r="F17" s="22">
        <f t="shared" si="0"/>
        <v>2002</v>
      </c>
      <c r="G17" s="52">
        <v>8</v>
      </c>
      <c r="H17" s="53">
        <v>4</v>
      </c>
      <c r="I17" s="53">
        <v>1</v>
      </c>
      <c r="J17" s="53">
        <v>8</v>
      </c>
      <c r="K17" s="53">
        <v>2</v>
      </c>
      <c r="L17" s="53">
        <v>4</v>
      </c>
      <c r="M17" s="54">
        <v>1</v>
      </c>
      <c r="N17" s="55">
        <v>0</v>
      </c>
    </row>
    <row r="18" spans="1:14" ht="19.5" x14ac:dyDescent="0.3">
      <c r="A18" s="26" t="s">
        <v>118</v>
      </c>
      <c r="B18" s="22">
        <v>16</v>
      </c>
      <c r="C18" s="22">
        <v>625</v>
      </c>
      <c r="D18" s="22">
        <v>652</v>
      </c>
      <c r="E18" s="22">
        <v>733</v>
      </c>
      <c r="F18" s="22">
        <f t="shared" si="0"/>
        <v>1385</v>
      </c>
      <c r="G18" s="52">
        <v>2</v>
      </c>
      <c r="H18" s="53">
        <v>5</v>
      </c>
      <c r="I18" s="53">
        <v>0</v>
      </c>
      <c r="J18" s="53">
        <v>0</v>
      </c>
      <c r="K18" s="53">
        <v>0</v>
      </c>
      <c r="L18" s="53">
        <v>1</v>
      </c>
      <c r="M18" s="54">
        <v>1</v>
      </c>
      <c r="N18" s="55">
        <v>0</v>
      </c>
    </row>
    <row r="19" spans="1:14" ht="19.5" x14ac:dyDescent="0.3">
      <c r="A19" s="28" t="s">
        <v>119</v>
      </c>
      <c r="B19" s="22">
        <v>23</v>
      </c>
      <c r="C19" s="22">
        <v>849</v>
      </c>
      <c r="D19" s="22">
        <v>1032</v>
      </c>
      <c r="E19" s="22">
        <v>990</v>
      </c>
      <c r="F19" s="22">
        <f t="shared" si="0"/>
        <v>2022</v>
      </c>
      <c r="G19" s="52">
        <v>7</v>
      </c>
      <c r="H19" s="53">
        <v>13</v>
      </c>
      <c r="I19" s="53">
        <v>1</v>
      </c>
      <c r="J19" s="53">
        <v>3</v>
      </c>
      <c r="K19" s="53">
        <v>1</v>
      </c>
      <c r="L19" s="53">
        <v>5</v>
      </c>
      <c r="M19" s="54">
        <v>0</v>
      </c>
      <c r="N19" s="55">
        <v>2</v>
      </c>
    </row>
    <row r="20" spans="1:14" ht="19.5" x14ac:dyDescent="0.3">
      <c r="A20" s="26" t="s">
        <v>120</v>
      </c>
      <c r="B20" s="22">
        <v>19</v>
      </c>
      <c r="C20" s="22">
        <v>579</v>
      </c>
      <c r="D20" s="22">
        <v>651</v>
      </c>
      <c r="E20" s="22">
        <v>684</v>
      </c>
      <c r="F20" s="22">
        <f t="shared" si="0"/>
        <v>1335</v>
      </c>
      <c r="G20" s="52">
        <v>3</v>
      </c>
      <c r="H20" s="53">
        <v>6</v>
      </c>
      <c r="I20" s="53">
        <v>1</v>
      </c>
      <c r="J20" s="53">
        <v>5</v>
      </c>
      <c r="K20" s="53">
        <v>0</v>
      </c>
      <c r="L20" s="53">
        <v>2</v>
      </c>
      <c r="M20" s="54">
        <v>0</v>
      </c>
      <c r="N20" s="55">
        <v>0</v>
      </c>
    </row>
    <row r="21" spans="1:14" ht="19.5" x14ac:dyDescent="0.3">
      <c r="A21" s="28" t="s">
        <v>121</v>
      </c>
      <c r="B21" s="22">
        <v>25</v>
      </c>
      <c r="C21" s="22">
        <v>1548</v>
      </c>
      <c r="D21" s="22">
        <v>1593</v>
      </c>
      <c r="E21" s="22">
        <v>1860</v>
      </c>
      <c r="F21" s="22">
        <f t="shared" si="0"/>
        <v>3453</v>
      </c>
      <c r="G21" s="52">
        <v>21</v>
      </c>
      <c r="H21" s="53">
        <v>13</v>
      </c>
      <c r="I21" s="53">
        <v>11</v>
      </c>
      <c r="J21" s="53">
        <v>7</v>
      </c>
      <c r="K21" s="53">
        <v>0</v>
      </c>
      <c r="L21" s="53">
        <v>4</v>
      </c>
      <c r="M21" s="54">
        <v>0</v>
      </c>
      <c r="N21" s="55">
        <v>0</v>
      </c>
    </row>
    <row r="22" spans="1:14" ht="19.5" x14ac:dyDescent="0.3">
      <c r="A22" s="26" t="s">
        <v>122</v>
      </c>
      <c r="B22" s="22">
        <v>22</v>
      </c>
      <c r="C22" s="22">
        <v>1064</v>
      </c>
      <c r="D22" s="22">
        <v>1168</v>
      </c>
      <c r="E22" s="22">
        <v>1271</v>
      </c>
      <c r="F22" s="22">
        <f t="shared" si="0"/>
        <v>2439</v>
      </c>
      <c r="G22" s="52">
        <v>12</v>
      </c>
      <c r="H22" s="53">
        <v>7</v>
      </c>
      <c r="I22" s="53">
        <v>0</v>
      </c>
      <c r="J22" s="53">
        <v>3</v>
      </c>
      <c r="K22" s="53">
        <v>0</v>
      </c>
      <c r="L22" s="53">
        <v>1</v>
      </c>
      <c r="M22" s="54">
        <v>1</v>
      </c>
      <c r="N22" s="55">
        <v>1</v>
      </c>
    </row>
    <row r="23" spans="1:14" ht="19.5" x14ac:dyDescent="0.3">
      <c r="A23" s="28" t="s">
        <v>123</v>
      </c>
      <c r="B23" s="22">
        <v>29</v>
      </c>
      <c r="C23" s="22">
        <v>1525</v>
      </c>
      <c r="D23" s="22">
        <v>1650</v>
      </c>
      <c r="E23" s="22">
        <v>1811</v>
      </c>
      <c r="F23" s="22">
        <f t="shared" si="0"/>
        <v>3461</v>
      </c>
      <c r="G23" s="52">
        <v>16</v>
      </c>
      <c r="H23" s="53">
        <v>13</v>
      </c>
      <c r="I23" s="53">
        <v>4</v>
      </c>
      <c r="J23" s="53">
        <v>6</v>
      </c>
      <c r="K23" s="53">
        <v>1</v>
      </c>
      <c r="L23" s="53">
        <v>2</v>
      </c>
      <c r="M23" s="54">
        <v>0</v>
      </c>
      <c r="N23" s="55">
        <v>1</v>
      </c>
    </row>
    <row r="24" spans="1:14" ht="19.5" x14ac:dyDescent="0.3">
      <c r="A24" s="26" t="s">
        <v>124</v>
      </c>
      <c r="B24" s="22">
        <v>20</v>
      </c>
      <c r="C24" s="22">
        <v>971</v>
      </c>
      <c r="D24" s="22">
        <v>1183</v>
      </c>
      <c r="E24" s="22">
        <v>1185</v>
      </c>
      <c r="F24" s="22">
        <f t="shared" si="0"/>
        <v>2368</v>
      </c>
      <c r="G24" s="52">
        <v>8</v>
      </c>
      <c r="H24" s="53">
        <v>7</v>
      </c>
      <c r="I24" s="53">
        <v>3</v>
      </c>
      <c r="J24" s="53">
        <v>8</v>
      </c>
      <c r="K24" s="53">
        <v>2</v>
      </c>
      <c r="L24" s="53">
        <v>3</v>
      </c>
      <c r="M24" s="54">
        <v>0</v>
      </c>
      <c r="N24" s="55">
        <v>0</v>
      </c>
    </row>
    <row r="25" spans="1:14" ht="19.5" x14ac:dyDescent="0.3">
      <c r="A25" s="28" t="s">
        <v>125</v>
      </c>
      <c r="B25" s="22">
        <v>9</v>
      </c>
      <c r="C25" s="22">
        <v>1325</v>
      </c>
      <c r="D25" s="22">
        <v>1322</v>
      </c>
      <c r="E25" s="22">
        <v>1003</v>
      </c>
      <c r="F25" s="22">
        <f t="shared" si="0"/>
        <v>2325</v>
      </c>
      <c r="G25" s="52">
        <v>3</v>
      </c>
      <c r="H25" s="53">
        <v>15</v>
      </c>
      <c r="I25" s="53">
        <v>21</v>
      </c>
      <c r="J25" s="53">
        <v>2</v>
      </c>
      <c r="K25" s="53">
        <v>1</v>
      </c>
      <c r="L25" s="53">
        <v>2</v>
      </c>
      <c r="M25" s="54">
        <v>0</v>
      </c>
      <c r="N25" s="55">
        <v>1</v>
      </c>
    </row>
    <row r="26" spans="1:14" ht="19.5" x14ac:dyDescent="0.3">
      <c r="A26" s="26" t="s">
        <v>126</v>
      </c>
      <c r="B26" s="22">
        <v>21</v>
      </c>
      <c r="C26" s="22">
        <v>1569</v>
      </c>
      <c r="D26" s="22">
        <v>1737</v>
      </c>
      <c r="E26" s="22">
        <v>1928</v>
      </c>
      <c r="F26" s="22">
        <f t="shared" si="0"/>
        <v>3665</v>
      </c>
      <c r="G26" s="52">
        <v>12</v>
      </c>
      <c r="H26" s="53">
        <v>10</v>
      </c>
      <c r="I26" s="53">
        <v>9</v>
      </c>
      <c r="J26" s="53">
        <v>5</v>
      </c>
      <c r="K26" s="53">
        <v>3</v>
      </c>
      <c r="L26" s="53">
        <v>2</v>
      </c>
      <c r="M26" s="54">
        <v>3</v>
      </c>
      <c r="N26" s="55">
        <v>0</v>
      </c>
    </row>
    <row r="27" spans="1:14" ht="19.5" x14ac:dyDescent="0.3">
      <c r="A27" s="28" t="s">
        <v>127</v>
      </c>
      <c r="B27" s="22">
        <v>13</v>
      </c>
      <c r="C27" s="22">
        <v>920</v>
      </c>
      <c r="D27" s="22">
        <v>1118</v>
      </c>
      <c r="E27" s="22">
        <v>1313</v>
      </c>
      <c r="F27" s="22">
        <f t="shared" si="0"/>
        <v>2431</v>
      </c>
      <c r="G27" s="52">
        <v>6</v>
      </c>
      <c r="H27" s="53">
        <v>7</v>
      </c>
      <c r="I27" s="53">
        <v>2</v>
      </c>
      <c r="J27" s="53">
        <v>0</v>
      </c>
      <c r="K27" s="53">
        <v>2</v>
      </c>
      <c r="L27" s="53">
        <v>1</v>
      </c>
      <c r="M27" s="54">
        <v>1</v>
      </c>
      <c r="N27" s="55">
        <v>0</v>
      </c>
    </row>
    <row r="28" spans="1:14" ht="19.5" x14ac:dyDescent="0.3">
      <c r="A28" s="26" t="s">
        <v>128</v>
      </c>
      <c r="B28" s="22">
        <v>16</v>
      </c>
      <c r="C28" s="22">
        <v>1160</v>
      </c>
      <c r="D28" s="22">
        <v>1414</v>
      </c>
      <c r="E28" s="22">
        <v>1724</v>
      </c>
      <c r="F28" s="22">
        <f t="shared" si="0"/>
        <v>3138</v>
      </c>
      <c r="G28" s="52">
        <v>29</v>
      </c>
      <c r="H28" s="53">
        <v>19</v>
      </c>
      <c r="I28" s="53">
        <v>3</v>
      </c>
      <c r="J28" s="53">
        <v>4</v>
      </c>
      <c r="K28" s="53">
        <v>1</v>
      </c>
      <c r="L28" s="53">
        <v>0</v>
      </c>
      <c r="M28" s="54">
        <v>0</v>
      </c>
      <c r="N28" s="55">
        <v>0</v>
      </c>
    </row>
    <row r="29" spans="1:14" ht="19.5" x14ac:dyDescent="0.3">
      <c r="A29" s="28" t="s">
        <v>129</v>
      </c>
      <c r="B29" s="22">
        <v>13</v>
      </c>
      <c r="C29" s="22">
        <v>789</v>
      </c>
      <c r="D29" s="22">
        <v>891</v>
      </c>
      <c r="E29" s="22">
        <v>1088</v>
      </c>
      <c r="F29" s="22">
        <f t="shared" si="0"/>
        <v>1979</v>
      </c>
      <c r="G29" s="52">
        <v>11</v>
      </c>
      <c r="H29" s="53">
        <v>5</v>
      </c>
      <c r="I29" s="53">
        <v>8</v>
      </c>
      <c r="J29" s="53">
        <v>4</v>
      </c>
      <c r="K29" s="53">
        <v>1</v>
      </c>
      <c r="L29" s="53">
        <v>0</v>
      </c>
      <c r="M29" s="54">
        <v>1</v>
      </c>
      <c r="N29" s="55">
        <v>0</v>
      </c>
    </row>
    <row r="30" spans="1:14" ht="19.5" x14ac:dyDescent="0.3">
      <c r="A30" s="26" t="s">
        <v>130</v>
      </c>
      <c r="B30" s="22">
        <v>10</v>
      </c>
      <c r="C30" s="22">
        <v>320</v>
      </c>
      <c r="D30" s="22">
        <v>409</v>
      </c>
      <c r="E30" s="22">
        <v>392</v>
      </c>
      <c r="F30" s="22">
        <f t="shared" si="0"/>
        <v>801</v>
      </c>
      <c r="G30" s="52">
        <v>2</v>
      </c>
      <c r="H30" s="53">
        <v>2</v>
      </c>
      <c r="I30" s="53">
        <v>1</v>
      </c>
      <c r="J30" s="53">
        <v>0</v>
      </c>
      <c r="K30" s="53">
        <v>1</v>
      </c>
      <c r="L30" s="53">
        <v>1</v>
      </c>
      <c r="M30" s="54">
        <v>2</v>
      </c>
      <c r="N30" s="55">
        <v>0</v>
      </c>
    </row>
    <row r="31" spans="1:14" ht="19.5" x14ac:dyDescent="0.3">
      <c r="A31" s="28" t="s">
        <v>131</v>
      </c>
      <c r="B31" s="22">
        <v>18</v>
      </c>
      <c r="C31" s="22">
        <v>650</v>
      </c>
      <c r="D31" s="22">
        <v>758</v>
      </c>
      <c r="E31" s="22">
        <v>797</v>
      </c>
      <c r="F31" s="22">
        <f t="shared" si="0"/>
        <v>1555</v>
      </c>
      <c r="G31" s="52">
        <v>2</v>
      </c>
      <c r="H31" s="53">
        <v>9</v>
      </c>
      <c r="I31" s="53">
        <v>1</v>
      </c>
      <c r="J31" s="53">
        <v>3</v>
      </c>
      <c r="K31" s="53">
        <v>0</v>
      </c>
      <c r="L31" s="53">
        <v>5</v>
      </c>
      <c r="M31" s="54">
        <v>1</v>
      </c>
      <c r="N31" s="55">
        <v>0</v>
      </c>
    </row>
    <row r="32" spans="1:14" ht="19.5" x14ac:dyDescent="0.3">
      <c r="A32" s="26" t="s">
        <v>132</v>
      </c>
      <c r="B32" s="22">
        <v>25</v>
      </c>
      <c r="C32" s="22">
        <v>1241</v>
      </c>
      <c r="D32" s="22">
        <v>1557</v>
      </c>
      <c r="E32" s="22">
        <v>1674</v>
      </c>
      <c r="F32" s="22">
        <f t="shared" si="0"/>
        <v>3231</v>
      </c>
      <c r="G32" s="52">
        <v>15</v>
      </c>
      <c r="H32" s="53">
        <v>11</v>
      </c>
      <c r="I32" s="53">
        <v>3</v>
      </c>
      <c r="J32" s="53">
        <v>2</v>
      </c>
      <c r="K32" s="53">
        <v>2</v>
      </c>
      <c r="L32" s="53">
        <v>2</v>
      </c>
      <c r="M32" s="54">
        <v>2</v>
      </c>
      <c r="N32" s="55">
        <v>0</v>
      </c>
    </row>
    <row r="33" spans="1:14" ht="19.5" x14ac:dyDescent="0.3">
      <c r="A33" s="28" t="s">
        <v>133</v>
      </c>
      <c r="B33" s="22">
        <v>16</v>
      </c>
      <c r="C33" s="22">
        <v>761</v>
      </c>
      <c r="D33" s="22">
        <v>856</v>
      </c>
      <c r="E33" s="22">
        <v>924</v>
      </c>
      <c r="F33" s="22">
        <f t="shared" si="0"/>
        <v>1780</v>
      </c>
      <c r="G33" s="52">
        <v>1</v>
      </c>
      <c r="H33" s="53">
        <v>4</v>
      </c>
      <c r="I33" s="53">
        <v>3</v>
      </c>
      <c r="J33" s="53">
        <v>2</v>
      </c>
      <c r="K33" s="53">
        <v>0</v>
      </c>
      <c r="L33" s="53">
        <v>2</v>
      </c>
      <c r="M33" s="54">
        <v>0</v>
      </c>
      <c r="N33" s="55">
        <v>0</v>
      </c>
    </row>
    <row r="34" spans="1:14" ht="19.5" x14ac:dyDescent="0.3">
      <c r="A34" s="26" t="s">
        <v>134</v>
      </c>
      <c r="B34" s="22">
        <v>24</v>
      </c>
      <c r="C34" s="22">
        <v>1368</v>
      </c>
      <c r="D34" s="22">
        <v>1575</v>
      </c>
      <c r="E34" s="22">
        <v>1625</v>
      </c>
      <c r="F34" s="22">
        <f t="shared" si="0"/>
        <v>3200</v>
      </c>
      <c r="G34" s="52">
        <v>8</v>
      </c>
      <c r="H34" s="53">
        <v>8</v>
      </c>
      <c r="I34" s="53">
        <v>9</v>
      </c>
      <c r="J34" s="53">
        <v>0</v>
      </c>
      <c r="K34" s="53">
        <v>1</v>
      </c>
      <c r="L34" s="53">
        <v>3</v>
      </c>
      <c r="M34" s="54">
        <v>1</v>
      </c>
      <c r="N34" s="55">
        <v>1</v>
      </c>
    </row>
    <row r="35" spans="1:14" ht="19.5" x14ac:dyDescent="0.3">
      <c r="A35" s="28" t="s">
        <v>135</v>
      </c>
      <c r="B35" s="22">
        <v>16</v>
      </c>
      <c r="C35" s="22">
        <v>983</v>
      </c>
      <c r="D35" s="22">
        <v>1150</v>
      </c>
      <c r="E35" s="22">
        <v>1325</v>
      </c>
      <c r="F35" s="22">
        <f t="shared" si="0"/>
        <v>2475</v>
      </c>
      <c r="G35" s="52">
        <v>14</v>
      </c>
      <c r="H35" s="53">
        <v>6</v>
      </c>
      <c r="I35" s="53">
        <v>1</v>
      </c>
      <c r="J35" s="53">
        <v>6</v>
      </c>
      <c r="K35" s="53">
        <v>1</v>
      </c>
      <c r="L35" s="53">
        <v>1</v>
      </c>
      <c r="M35" s="54">
        <v>2</v>
      </c>
      <c r="N35" s="55">
        <v>0</v>
      </c>
    </row>
    <row r="36" spans="1:14" ht="19.5" x14ac:dyDescent="0.3">
      <c r="A36" s="26" t="s">
        <v>136</v>
      </c>
      <c r="B36" s="22">
        <v>24</v>
      </c>
      <c r="C36" s="22">
        <v>1555</v>
      </c>
      <c r="D36" s="22">
        <v>1702</v>
      </c>
      <c r="E36" s="22">
        <v>2038</v>
      </c>
      <c r="F36" s="22">
        <f t="shared" si="0"/>
        <v>3740</v>
      </c>
      <c r="G36" s="52">
        <v>13</v>
      </c>
      <c r="H36" s="53">
        <v>21</v>
      </c>
      <c r="I36" s="53">
        <v>4</v>
      </c>
      <c r="J36" s="53">
        <v>6</v>
      </c>
      <c r="K36" s="53">
        <v>0</v>
      </c>
      <c r="L36" s="53">
        <v>2</v>
      </c>
      <c r="M36" s="54">
        <v>0</v>
      </c>
      <c r="N36" s="55">
        <v>1</v>
      </c>
    </row>
    <row r="37" spans="1:14" ht="19.5" x14ac:dyDescent="0.3">
      <c r="A37" s="28" t="s">
        <v>137</v>
      </c>
      <c r="B37" s="22">
        <v>22</v>
      </c>
      <c r="C37" s="22">
        <v>1417</v>
      </c>
      <c r="D37" s="22">
        <v>1680</v>
      </c>
      <c r="E37" s="22">
        <v>1960</v>
      </c>
      <c r="F37" s="22">
        <f t="shared" ref="F37:F68" si="1">SUM(D37:E37)</f>
        <v>3640</v>
      </c>
      <c r="G37" s="52">
        <v>12</v>
      </c>
      <c r="H37" s="53">
        <v>21</v>
      </c>
      <c r="I37" s="53">
        <v>15</v>
      </c>
      <c r="J37" s="53">
        <v>13</v>
      </c>
      <c r="K37" s="53">
        <v>3</v>
      </c>
      <c r="L37" s="53">
        <v>2</v>
      </c>
      <c r="M37" s="54">
        <v>0</v>
      </c>
      <c r="N37" s="55">
        <v>0</v>
      </c>
    </row>
    <row r="38" spans="1:14" ht="19.5" x14ac:dyDescent="0.3">
      <c r="A38" s="26" t="s">
        <v>138</v>
      </c>
      <c r="B38" s="22">
        <v>18</v>
      </c>
      <c r="C38" s="22">
        <v>819</v>
      </c>
      <c r="D38" s="22">
        <v>887</v>
      </c>
      <c r="E38" s="22">
        <v>1009</v>
      </c>
      <c r="F38" s="22">
        <f t="shared" si="1"/>
        <v>1896</v>
      </c>
      <c r="G38" s="52">
        <v>10</v>
      </c>
      <c r="H38" s="53">
        <v>9</v>
      </c>
      <c r="I38" s="53">
        <v>9</v>
      </c>
      <c r="J38" s="53">
        <v>5</v>
      </c>
      <c r="K38" s="53">
        <v>1</v>
      </c>
      <c r="L38" s="53">
        <v>0</v>
      </c>
      <c r="M38" s="54">
        <v>1</v>
      </c>
      <c r="N38" s="55">
        <v>0</v>
      </c>
    </row>
    <row r="39" spans="1:14" ht="19.5" x14ac:dyDescent="0.3">
      <c r="A39" s="28" t="s">
        <v>139</v>
      </c>
      <c r="B39" s="22">
        <v>14</v>
      </c>
      <c r="C39" s="22">
        <v>1263</v>
      </c>
      <c r="D39" s="22">
        <v>1538</v>
      </c>
      <c r="E39" s="22">
        <v>1864</v>
      </c>
      <c r="F39" s="22">
        <f t="shared" si="1"/>
        <v>3402</v>
      </c>
      <c r="G39" s="52">
        <v>32</v>
      </c>
      <c r="H39" s="53">
        <v>32</v>
      </c>
      <c r="I39" s="53">
        <v>10</v>
      </c>
      <c r="J39" s="53">
        <v>4</v>
      </c>
      <c r="K39" s="53">
        <v>2</v>
      </c>
      <c r="L39" s="53">
        <v>2</v>
      </c>
      <c r="M39" s="54">
        <v>0</v>
      </c>
      <c r="N39" s="55">
        <v>1</v>
      </c>
    </row>
    <row r="40" spans="1:14" ht="19.5" x14ac:dyDescent="0.3">
      <c r="A40" s="26" t="s">
        <v>140</v>
      </c>
      <c r="B40" s="22">
        <v>17</v>
      </c>
      <c r="C40" s="22">
        <v>1039</v>
      </c>
      <c r="D40" s="22">
        <v>1276</v>
      </c>
      <c r="E40" s="22">
        <v>1370</v>
      </c>
      <c r="F40" s="22">
        <f t="shared" si="1"/>
        <v>2646</v>
      </c>
      <c r="G40" s="52">
        <v>8</v>
      </c>
      <c r="H40" s="53">
        <v>8</v>
      </c>
      <c r="I40" s="53">
        <v>3</v>
      </c>
      <c r="J40" s="53">
        <v>12</v>
      </c>
      <c r="K40" s="53">
        <v>2</v>
      </c>
      <c r="L40" s="53">
        <v>2</v>
      </c>
      <c r="M40" s="54">
        <v>2</v>
      </c>
      <c r="N40" s="55">
        <v>1</v>
      </c>
    </row>
    <row r="41" spans="1:14" ht="19.5" x14ac:dyDescent="0.3">
      <c r="A41" s="28" t="s">
        <v>141</v>
      </c>
      <c r="B41" s="22">
        <v>19</v>
      </c>
      <c r="C41" s="22">
        <v>1127</v>
      </c>
      <c r="D41" s="22">
        <v>1293</v>
      </c>
      <c r="E41" s="22">
        <v>1449</v>
      </c>
      <c r="F41" s="22">
        <f t="shared" si="1"/>
        <v>2742</v>
      </c>
      <c r="G41" s="52">
        <v>18</v>
      </c>
      <c r="H41" s="53">
        <v>14</v>
      </c>
      <c r="I41" s="53">
        <v>5</v>
      </c>
      <c r="J41" s="53">
        <v>1</v>
      </c>
      <c r="K41" s="53">
        <v>1</v>
      </c>
      <c r="L41" s="53">
        <v>0</v>
      </c>
      <c r="M41" s="54">
        <v>0</v>
      </c>
      <c r="N41" s="55">
        <v>0</v>
      </c>
    </row>
    <row r="42" spans="1:14" ht="19.5" x14ac:dyDescent="0.3">
      <c r="A42" s="26" t="s">
        <v>142</v>
      </c>
      <c r="B42" s="22">
        <v>15</v>
      </c>
      <c r="C42" s="22">
        <v>758</v>
      </c>
      <c r="D42" s="22">
        <v>865</v>
      </c>
      <c r="E42" s="22">
        <v>979</v>
      </c>
      <c r="F42" s="22">
        <f t="shared" si="1"/>
        <v>1844</v>
      </c>
      <c r="G42" s="52">
        <v>6</v>
      </c>
      <c r="H42" s="53">
        <v>8</v>
      </c>
      <c r="I42" s="53">
        <v>1</v>
      </c>
      <c r="J42" s="53">
        <v>3</v>
      </c>
      <c r="K42" s="53">
        <v>0</v>
      </c>
      <c r="L42" s="53">
        <v>1</v>
      </c>
      <c r="M42" s="54">
        <v>0</v>
      </c>
      <c r="N42" s="55">
        <v>0</v>
      </c>
    </row>
    <row r="43" spans="1:14" ht="19.5" x14ac:dyDescent="0.3">
      <c r="A43" s="28" t="s">
        <v>143</v>
      </c>
      <c r="B43" s="22">
        <v>20</v>
      </c>
      <c r="C43" s="22">
        <v>670</v>
      </c>
      <c r="D43" s="22">
        <v>846</v>
      </c>
      <c r="E43" s="22">
        <v>834</v>
      </c>
      <c r="F43" s="22">
        <f t="shared" si="1"/>
        <v>1680</v>
      </c>
      <c r="G43" s="52">
        <v>6</v>
      </c>
      <c r="H43" s="53">
        <v>4</v>
      </c>
      <c r="I43" s="53">
        <v>6</v>
      </c>
      <c r="J43" s="53">
        <v>9</v>
      </c>
      <c r="K43" s="53">
        <v>2</v>
      </c>
      <c r="L43" s="53">
        <v>2</v>
      </c>
      <c r="M43" s="54">
        <v>0</v>
      </c>
      <c r="N43" s="55">
        <v>1</v>
      </c>
    </row>
    <row r="44" spans="1:14" ht="19.5" x14ac:dyDescent="0.3">
      <c r="A44" s="26" t="s">
        <v>144</v>
      </c>
      <c r="B44" s="22">
        <v>21</v>
      </c>
      <c r="C44" s="22">
        <v>815</v>
      </c>
      <c r="D44" s="22">
        <v>1037</v>
      </c>
      <c r="E44" s="22">
        <v>974</v>
      </c>
      <c r="F44" s="22">
        <f t="shared" si="1"/>
        <v>2011</v>
      </c>
      <c r="G44" s="52">
        <v>7</v>
      </c>
      <c r="H44" s="53">
        <v>9</v>
      </c>
      <c r="I44" s="53">
        <v>2</v>
      </c>
      <c r="J44" s="53">
        <v>2</v>
      </c>
      <c r="K44" s="53">
        <v>2</v>
      </c>
      <c r="L44" s="53">
        <v>3</v>
      </c>
      <c r="M44" s="54">
        <v>1</v>
      </c>
      <c r="N44" s="55">
        <v>0</v>
      </c>
    </row>
    <row r="45" spans="1:14" ht="19.5" x14ac:dyDescent="0.3">
      <c r="A45" s="28" t="s">
        <v>145</v>
      </c>
      <c r="B45" s="22">
        <v>16</v>
      </c>
      <c r="C45" s="22">
        <v>1003</v>
      </c>
      <c r="D45" s="22">
        <v>1075</v>
      </c>
      <c r="E45" s="22">
        <v>1224</v>
      </c>
      <c r="F45" s="22">
        <f t="shared" si="1"/>
        <v>2299</v>
      </c>
      <c r="G45" s="52">
        <v>12</v>
      </c>
      <c r="H45" s="53">
        <v>9</v>
      </c>
      <c r="I45" s="53">
        <v>3</v>
      </c>
      <c r="J45" s="53">
        <v>6</v>
      </c>
      <c r="K45" s="53">
        <v>1</v>
      </c>
      <c r="L45" s="53">
        <v>3</v>
      </c>
      <c r="M45" s="54">
        <v>1</v>
      </c>
      <c r="N45" s="55">
        <v>1</v>
      </c>
    </row>
    <row r="46" spans="1:14" ht="19.5" x14ac:dyDescent="0.3">
      <c r="A46" s="26" t="s">
        <v>146</v>
      </c>
      <c r="B46" s="22">
        <v>22</v>
      </c>
      <c r="C46" s="22">
        <v>1804</v>
      </c>
      <c r="D46" s="22">
        <v>2128</v>
      </c>
      <c r="E46" s="22">
        <v>2182</v>
      </c>
      <c r="F46" s="22">
        <f t="shared" si="1"/>
        <v>4310</v>
      </c>
      <c r="G46" s="52">
        <v>8</v>
      </c>
      <c r="H46" s="53">
        <v>20</v>
      </c>
      <c r="I46" s="53">
        <v>4</v>
      </c>
      <c r="J46" s="53">
        <v>6</v>
      </c>
      <c r="K46" s="53">
        <v>4</v>
      </c>
      <c r="L46" s="53">
        <v>3</v>
      </c>
      <c r="M46" s="54">
        <v>4</v>
      </c>
      <c r="N46" s="55">
        <v>0</v>
      </c>
    </row>
    <row r="47" spans="1:14" ht="19.5" x14ac:dyDescent="0.3">
      <c r="A47" s="28" t="s">
        <v>147</v>
      </c>
      <c r="B47" s="22">
        <v>20</v>
      </c>
      <c r="C47" s="22">
        <v>897</v>
      </c>
      <c r="D47" s="22">
        <v>962</v>
      </c>
      <c r="E47" s="22">
        <v>1077</v>
      </c>
      <c r="F47" s="22">
        <f t="shared" si="1"/>
        <v>2039</v>
      </c>
      <c r="G47" s="52">
        <v>9</v>
      </c>
      <c r="H47" s="53">
        <v>9</v>
      </c>
      <c r="I47" s="53">
        <v>4</v>
      </c>
      <c r="J47" s="53">
        <v>0</v>
      </c>
      <c r="K47" s="53">
        <v>0</v>
      </c>
      <c r="L47" s="53">
        <v>0</v>
      </c>
      <c r="M47" s="54">
        <v>0</v>
      </c>
      <c r="N47" s="55">
        <v>0</v>
      </c>
    </row>
    <row r="48" spans="1:14" ht="19.5" x14ac:dyDescent="0.3">
      <c r="A48" s="26" t="s">
        <v>148</v>
      </c>
      <c r="B48" s="22">
        <v>11</v>
      </c>
      <c r="C48" s="22">
        <v>813</v>
      </c>
      <c r="D48" s="22">
        <v>1022</v>
      </c>
      <c r="E48" s="22">
        <v>1115</v>
      </c>
      <c r="F48" s="22">
        <f t="shared" si="1"/>
        <v>2137</v>
      </c>
      <c r="G48" s="52">
        <v>2</v>
      </c>
      <c r="H48" s="53">
        <v>3</v>
      </c>
      <c r="I48" s="53">
        <v>5</v>
      </c>
      <c r="J48" s="53">
        <v>1</v>
      </c>
      <c r="K48" s="53">
        <v>3</v>
      </c>
      <c r="L48" s="53">
        <v>0</v>
      </c>
      <c r="M48" s="54">
        <v>2</v>
      </c>
      <c r="N48" s="55">
        <v>1</v>
      </c>
    </row>
    <row r="49" spans="1:14" ht="19.5" x14ac:dyDescent="0.3">
      <c r="A49" s="28" t="s">
        <v>149</v>
      </c>
      <c r="B49" s="22">
        <v>30</v>
      </c>
      <c r="C49" s="22">
        <v>1870</v>
      </c>
      <c r="D49" s="22">
        <v>2234</v>
      </c>
      <c r="E49" s="22">
        <v>2407</v>
      </c>
      <c r="F49" s="22">
        <f t="shared" si="1"/>
        <v>4641</v>
      </c>
      <c r="G49" s="52">
        <v>10</v>
      </c>
      <c r="H49" s="53">
        <v>5</v>
      </c>
      <c r="I49" s="53">
        <v>2</v>
      </c>
      <c r="J49" s="53">
        <v>9</v>
      </c>
      <c r="K49" s="53">
        <v>3</v>
      </c>
      <c r="L49" s="53">
        <v>1</v>
      </c>
      <c r="M49" s="54">
        <v>1</v>
      </c>
      <c r="N49" s="55">
        <v>0</v>
      </c>
    </row>
    <row r="50" spans="1:14" ht="19.5" x14ac:dyDescent="0.3">
      <c r="A50" s="26" t="s">
        <v>150</v>
      </c>
      <c r="B50" s="22">
        <v>20</v>
      </c>
      <c r="C50" s="22">
        <v>882</v>
      </c>
      <c r="D50" s="22">
        <v>1096</v>
      </c>
      <c r="E50" s="22">
        <v>1190</v>
      </c>
      <c r="F50" s="22">
        <f t="shared" si="1"/>
        <v>2286</v>
      </c>
      <c r="G50" s="52">
        <v>4</v>
      </c>
      <c r="H50" s="53">
        <v>10</v>
      </c>
      <c r="I50" s="53">
        <v>4</v>
      </c>
      <c r="J50" s="53">
        <v>0</v>
      </c>
      <c r="K50" s="53">
        <v>0</v>
      </c>
      <c r="L50" s="53">
        <v>0</v>
      </c>
      <c r="M50" s="54">
        <v>2</v>
      </c>
      <c r="N50" s="55">
        <v>0</v>
      </c>
    </row>
    <row r="51" spans="1:14" ht="19.5" x14ac:dyDescent="0.3">
      <c r="A51" s="28" t="s">
        <v>151</v>
      </c>
      <c r="B51" s="22">
        <v>14</v>
      </c>
      <c r="C51" s="22">
        <v>740</v>
      </c>
      <c r="D51" s="22">
        <v>857</v>
      </c>
      <c r="E51" s="22">
        <v>896</v>
      </c>
      <c r="F51" s="22">
        <f t="shared" si="1"/>
        <v>1753</v>
      </c>
      <c r="G51" s="52">
        <v>2</v>
      </c>
      <c r="H51" s="53">
        <v>8</v>
      </c>
      <c r="I51" s="53">
        <v>1</v>
      </c>
      <c r="J51" s="53">
        <v>3</v>
      </c>
      <c r="K51" s="53">
        <v>2</v>
      </c>
      <c r="L51" s="53">
        <v>0</v>
      </c>
      <c r="M51" s="54">
        <v>1</v>
      </c>
      <c r="N51" s="55">
        <v>0</v>
      </c>
    </row>
    <row r="52" spans="1:14" ht="19.5" x14ac:dyDescent="0.3">
      <c r="A52" s="26" t="s">
        <v>152</v>
      </c>
      <c r="B52" s="22">
        <v>15</v>
      </c>
      <c r="C52" s="22">
        <v>674</v>
      </c>
      <c r="D52" s="22">
        <v>852</v>
      </c>
      <c r="E52" s="22">
        <v>896</v>
      </c>
      <c r="F52" s="22">
        <f t="shared" si="1"/>
        <v>1748</v>
      </c>
      <c r="G52" s="52">
        <v>4</v>
      </c>
      <c r="H52" s="53">
        <v>4</v>
      </c>
      <c r="I52" s="53">
        <v>7</v>
      </c>
      <c r="J52" s="53">
        <v>3</v>
      </c>
      <c r="K52" s="53">
        <v>2</v>
      </c>
      <c r="L52" s="53">
        <v>0</v>
      </c>
      <c r="M52" s="54">
        <v>0</v>
      </c>
      <c r="N52" s="55">
        <v>1</v>
      </c>
    </row>
    <row r="53" spans="1:14" ht="19.5" x14ac:dyDescent="0.3">
      <c r="A53" s="28" t="s">
        <v>153</v>
      </c>
      <c r="B53" s="22">
        <v>25</v>
      </c>
      <c r="C53" s="22">
        <v>1168</v>
      </c>
      <c r="D53" s="22">
        <v>1437</v>
      </c>
      <c r="E53" s="22">
        <v>1516</v>
      </c>
      <c r="F53" s="22">
        <f t="shared" si="1"/>
        <v>2953</v>
      </c>
      <c r="G53" s="52">
        <v>12</v>
      </c>
      <c r="H53" s="53">
        <v>10</v>
      </c>
      <c r="I53" s="53">
        <v>0</v>
      </c>
      <c r="J53" s="53">
        <v>2</v>
      </c>
      <c r="K53" s="53">
        <v>2</v>
      </c>
      <c r="L53" s="53">
        <v>2</v>
      </c>
      <c r="M53" s="54">
        <v>1</v>
      </c>
      <c r="N53" s="55">
        <v>0</v>
      </c>
    </row>
    <row r="54" spans="1:14" ht="19.5" x14ac:dyDescent="0.3">
      <c r="A54" s="26" t="s">
        <v>154</v>
      </c>
      <c r="B54" s="22">
        <v>12</v>
      </c>
      <c r="C54" s="22">
        <v>542</v>
      </c>
      <c r="D54" s="22">
        <v>707</v>
      </c>
      <c r="E54" s="22">
        <v>682</v>
      </c>
      <c r="F54" s="22">
        <f t="shared" si="1"/>
        <v>1389</v>
      </c>
      <c r="G54" s="52">
        <v>4</v>
      </c>
      <c r="H54" s="53">
        <v>4</v>
      </c>
      <c r="I54" s="53">
        <v>3</v>
      </c>
      <c r="J54" s="53">
        <v>2</v>
      </c>
      <c r="K54" s="53">
        <v>0</v>
      </c>
      <c r="L54" s="53">
        <v>0</v>
      </c>
      <c r="M54" s="54">
        <v>0</v>
      </c>
      <c r="N54" s="55">
        <v>0</v>
      </c>
    </row>
    <row r="55" spans="1:14" ht="19.5" x14ac:dyDescent="0.3">
      <c r="A55" s="28" t="s">
        <v>155</v>
      </c>
      <c r="B55" s="22">
        <v>14</v>
      </c>
      <c r="C55" s="22">
        <v>489</v>
      </c>
      <c r="D55" s="22">
        <v>609</v>
      </c>
      <c r="E55" s="22">
        <v>613</v>
      </c>
      <c r="F55" s="22">
        <f t="shared" si="1"/>
        <v>1222</v>
      </c>
      <c r="G55" s="52">
        <v>4</v>
      </c>
      <c r="H55" s="53">
        <v>4</v>
      </c>
      <c r="I55" s="53">
        <v>1</v>
      </c>
      <c r="J55" s="53">
        <v>4</v>
      </c>
      <c r="K55" s="53">
        <v>0</v>
      </c>
      <c r="L55" s="53">
        <v>1</v>
      </c>
      <c r="M55" s="54">
        <v>0</v>
      </c>
      <c r="N55" s="55">
        <v>0</v>
      </c>
    </row>
    <row r="56" spans="1:14" ht="19.5" x14ac:dyDescent="0.3">
      <c r="A56" s="26" t="s">
        <v>156</v>
      </c>
      <c r="B56" s="22">
        <v>20</v>
      </c>
      <c r="C56" s="22">
        <v>878</v>
      </c>
      <c r="D56" s="22">
        <v>1105</v>
      </c>
      <c r="E56" s="22">
        <v>1082</v>
      </c>
      <c r="F56" s="22">
        <f t="shared" si="1"/>
        <v>2187</v>
      </c>
      <c r="G56" s="52">
        <v>13</v>
      </c>
      <c r="H56" s="53">
        <v>12</v>
      </c>
      <c r="I56" s="53">
        <v>2</v>
      </c>
      <c r="J56" s="53">
        <v>4</v>
      </c>
      <c r="K56" s="53">
        <v>1</v>
      </c>
      <c r="L56" s="53">
        <v>2</v>
      </c>
      <c r="M56" s="54">
        <v>0</v>
      </c>
      <c r="N56" s="55">
        <v>0</v>
      </c>
    </row>
    <row r="57" spans="1:14" ht="19.5" x14ac:dyDescent="0.3">
      <c r="A57" s="28" t="s">
        <v>157</v>
      </c>
      <c r="B57" s="22">
        <v>22</v>
      </c>
      <c r="C57" s="22">
        <v>927</v>
      </c>
      <c r="D57" s="22">
        <v>1177</v>
      </c>
      <c r="E57" s="22">
        <v>1195</v>
      </c>
      <c r="F57" s="22">
        <f t="shared" si="1"/>
        <v>2372</v>
      </c>
      <c r="G57" s="52">
        <v>6</v>
      </c>
      <c r="H57" s="53">
        <v>6</v>
      </c>
      <c r="I57" s="53">
        <v>1</v>
      </c>
      <c r="J57" s="53">
        <v>2</v>
      </c>
      <c r="K57" s="53">
        <v>1</v>
      </c>
      <c r="L57" s="53">
        <v>0</v>
      </c>
      <c r="M57" s="54">
        <v>1</v>
      </c>
      <c r="N57" s="55">
        <v>0</v>
      </c>
    </row>
    <row r="58" spans="1:14" ht="19.5" x14ac:dyDescent="0.3">
      <c r="A58" s="26" t="s">
        <v>158</v>
      </c>
      <c r="B58" s="22">
        <v>27</v>
      </c>
      <c r="C58" s="22">
        <v>1255</v>
      </c>
      <c r="D58" s="22">
        <v>1547</v>
      </c>
      <c r="E58" s="22">
        <v>1569</v>
      </c>
      <c r="F58" s="22">
        <f t="shared" si="1"/>
        <v>3116</v>
      </c>
      <c r="G58" s="52">
        <v>6</v>
      </c>
      <c r="H58" s="53">
        <v>5</v>
      </c>
      <c r="I58" s="53">
        <v>2</v>
      </c>
      <c r="J58" s="53">
        <v>8</v>
      </c>
      <c r="K58" s="53">
        <v>1</v>
      </c>
      <c r="L58" s="53">
        <v>4</v>
      </c>
      <c r="M58" s="54">
        <v>1</v>
      </c>
      <c r="N58" s="55">
        <v>0</v>
      </c>
    </row>
    <row r="59" spans="1:14" ht="19.5" x14ac:dyDescent="0.3">
      <c r="A59" s="28" t="s">
        <v>159</v>
      </c>
      <c r="B59" s="22">
        <v>35</v>
      </c>
      <c r="C59" s="22">
        <v>1197</v>
      </c>
      <c r="D59" s="22">
        <v>1576</v>
      </c>
      <c r="E59" s="22">
        <v>1543</v>
      </c>
      <c r="F59" s="22">
        <f t="shared" si="1"/>
        <v>3119</v>
      </c>
      <c r="G59" s="52">
        <v>8</v>
      </c>
      <c r="H59" s="53">
        <v>14</v>
      </c>
      <c r="I59" s="53">
        <v>6</v>
      </c>
      <c r="J59" s="53">
        <v>6</v>
      </c>
      <c r="K59" s="53">
        <v>1</v>
      </c>
      <c r="L59" s="53">
        <v>4</v>
      </c>
      <c r="M59" s="54">
        <v>1</v>
      </c>
      <c r="N59" s="55">
        <v>1</v>
      </c>
    </row>
    <row r="60" spans="1:14" ht="19.5" x14ac:dyDescent="0.3">
      <c r="A60" s="26" t="s">
        <v>160</v>
      </c>
      <c r="B60" s="22">
        <v>15</v>
      </c>
      <c r="C60" s="22">
        <v>1167</v>
      </c>
      <c r="D60" s="22">
        <v>1466</v>
      </c>
      <c r="E60" s="22">
        <v>1557</v>
      </c>
      <c r="F60" s="22">
        <f t="shared" si="1"/>
        <v>3023</v>
      </c>
      <c r="G60" s="52">
        <v>8</v>
      </c>
      <c r="H60" s="53">
        <v>14</v>
      </c>
      <c r="I60" s="53">
        <v>7</v>
      </c>
      <c r="J60" s="53">
        <v>9</v>
      </c>
      <c r="K60" s="53">
        <v>1</v>
      </c>
      <c r="L60" s="53">
        <v>0</v>
      </c>
      <c r="M60" s="54">
        <v>0</v>
      </c>
      <c r="N60" s="55">
        <v>0</v>
      </c>
    </row>
    <row r="61" spans="1:14" ht="19.5" x14ac:dyDescent="0.3">
      <c r="A61" s="28" t="s">
        <v>161</v>
      </c>
      <c r="B61" s="22">
        <v>16</v>
      </c>
      <c r="C61" s="22">
        <v>867</v>
      </c>
      <c r="D61" s="22">
        <v>1018</v>
      </c>
      <c r="E61" s="22">
        <v>1037</v>
      </c>
      <c r="F61" s="22">
        <f t="shared" si="1"/>
        <v>2055</v>
      </c>
      <c r="G61" s="52">
        <v>4</v>
      </c>
      <c r="H61" s="53">
        <v>8</v>
      </c>
      <c r="I61" s="53">
        <v>5</v>
      </c>
      <c r="J61" s="53">
        <v>1</v>
      </c>
      <c r="K61" s="53">
        <v>3</v>
      </c>
      <c r="L61" s="53">
        <v>1</v>
      </c>
      <c r="M61" s="54">
        <v>1</v>
      </c>
      <c r="N61" s="55">
        <v>1</v>
      </c>
    </row>
    <row r="62" spans="1:14" ht="19.5" x14ac:dyDescent="0.3">
      <c r="A62" s="26" t="s">
        <v>162</v>
      </c>
      <c r="B62" s="22">
        <v>16</v>
      </c>
      <c r="C62" s="22">
        <v>1055</v>
      </c>
      <c r="D62" s="22">
        <v>1249</v>
      </c>
      <c r="E62" s="22">
        <v>1298</v>
      </c>
      <c r="F62" s="22">
        <f t="shared" si="1"/>
        <v>2547</v>
      </c>
      <c r="G62" s="52">
        <v>8</v>
      </c>
      <c r="H62" s="53">
        <v>7</v>
      </c>
      <c r="I62" s="53">
        <v>3</v>
      </c>
      <c r="J62" s="53">
        <v>3</v>
      </c>
      <c r="K62" s="53">
        <v>1</v>
      </c>
      <c r="L62" s="53">
        <v>0</v>
      </c>
      <c r="M62" s="54">
        <v>1</v>
      </c>
      <c r="N62" s="55">
        <v>1</v>
      </c>
    </row>
    <row r="63" spans="1:14" ht="19.5" x14ac:dyDescent="0.3">
      <c r="A63" s="28" t="s">
        <v>163</v>
      </c>
      <c r="B63" s="22">
        <v>15</v>
      </c>
      <c r="C63" s="22">
        <v>988</v>
      </c>
      <c r="D63" s="22">
        <v>1066</v>
      </c>
      <c r="E63" s="22">
        <v>1180</v>
      </c>
      <c r="F63" s="22">
        <f t="shared" si="1"/>
        <v>2246</v>
      </c>
      <c r="G63" s="52">
        <v>5</v>
      </c>
      <c r="H63" s="53">
        <v>5</v>
      </c>
      <c r="I63" s="53">
        <v>4</v>
      </c>
      <c r="J63" s="53">
        <v>2</v>
      </c>
      <c r="K63" s="53">
        <v>2</v>
      </c>
      <c r="L63" s="53">
        <v>3</v>
      </c>
      <c r="M63" s="54">
        <v>1</v>
      </c>
      <c r="N63" s="55">
        <v>0</v>
      </c>
    </row>
    <row r="64" spans="1:14" ht="19.5" x14ac:dyDescent="0.3">
      <c r="A64" s="26" t="s">
        <v>164</v>
      </c>
      <c r="B64" s="22">
        <v>21</v>
      </c>
      <c r="C64" s="22">
        <v>1431</v>
      </c>
      <c r="D64" s="22">
        <v>1536</v>
      </c>
      <c r="E64" s="22">
        <v>1687</v>
      </c>
      <c r="F64" s="22">
        <f t="shared" si="1"/>
        <v>3223</v>
      </c>
      <c r="G64" s="52">
        <v>25</v>
      </c>
      <c r="H64" s="53">
        <v>13</v>
      </c>
      <c r="I64" s="53">
        <v>4</v>
      </c>
      <c r="J64" s="53">
        <v>9</v>
      </c>
      <c r="K64" s="53">
        <v>1</v>
      </c>
      <c r="L64" s="53">
        <v>1</v>
      </c>
      <c r="M64" s="54">
        <v>2</v>
      </c>
      <c r="N64" s="55">
        <v>0</v>
      </c>
    </row>
    <row r="65" spans="1:14" ht="19.5" x14ac:dyDescent="0.3">
      <c r="A65" s="28" t="s">
        <v>165</v>
      </c>
      <c r="B65" s="22">
        <v>25</v>
      </c>
      <c r="C65" s="22">
        <v>2508</v>
      </c>
      <c r="D65" s="22">
        <v>2760</v>
      </c>
      <c r="E65" s="22">
        <v>3128</v>
      </c>
      <c r="F65" s="22">
        <f t="shared" si="1"/>
        <v>5888</v>
      </c>
      <c r="G65" s="52">
        <v>25</v>
      </c>
      <c r="H65" s="53">
        <v>20</v>
      </c>
      <c r="I65" s="53">
        <v>10</v>
      </c>
      <c r="J65" s="53">
        <v>9</v>
      </c>
      <c r="K65" s="53">
        <v>4</v>
      </c>
      <c r="L65" s="53">
        <v>1</v>
      </c>
      <c r="M65" s="54">
        <v>2</v>
      </c>
      <c r="N65" s="55">
        <v>2</v>
      </c>
    </row>
    <row r="66" spans="1:14" ht="19.5" x14ac:dyDescent="0.3">
      <c r="A66" s="26" t="s">
        <v>166</v>
      </c>
      <c r="B66" s="22">
        <v>31</v>
      </c>
      <c r="C66" s="22">
        <v>1789</v>
      </c>
      <c r="D66" s="22">
        <v>2085</v>
      </c>
      <c r="E66" s="22">
        <v>2137</v>
      </c>
      <c r="F66" s="22">
        <f t="shared" si="1"/>
        <v>4222</v>
      </c>
      <c r="G66" s="52">
        <v>26</v>
      </c>
      <c r="H66" s="53">
        <v>5</v>
      </c>
      <c r="I66" s="53">
        <v>12</v>
      </c>
      <c r="J66" s="53">
        <v>1</v>
      </c>
      <c r="K66" s="53">
        <v>5</v>
      </c>
      <c r="L66" s="53">
        <v>2</v>
      </c>
      <c r="M66" s="54">
        <v>5</v>
      </c>
      <c r="N66" s="55">
        <v>0</v>
      </c>
    </row>
    <row r="67" spans="1:14" ht="19.5" x14ac:dyDescent="0.3">
      <c r="A67" s="28" t="s">
        <v>167</v>
      </c>
      <c r="B67" s="22">
        <v>26</v>
      </c>
      <c r="C67" s="22">
        <v>1656</v>
      </c>
      <c r="D67" s="22">
        <v>2026</v>
      </c>
      <c r="E67" s="22">
        <v>2086</v>
      </c>
      <c r="F67" s="22">
        <f t="shared" si="1"/>
        <v>4112</v>
      </c>
      <c r="G67" s="52">
        <v>9</v>
      </c>
      <c r="H67" s="53">
        <v>13</v>
      </c>
      <c r="I67" s="53">
        <v>1</v>
      </c>
      <c r="J67" s="53">
        <v>3</v>
      </c>
      <c r="K67" s="53">
        <v>3</v>
      </c>
      <c r="L67" s="53">
        <v>0</v>
      </c>
      <c r="M67" s="54">
        <v>1</v>
      </c>
      <c r="N67" s="55">
        <v>1</v>
      </c>
    </row>
    <row r="68" spans="1:14" ht="19.5" x14ac:dyDescent="0.3">
      <c r="A68" s="26" t="s">
        <v>168</v>
      </c>
      <c r="B68" s="22">
        <v>25</v>
      </c>
      <c r="C68" s="22">
        <v>1921</v>
      </c>
      <c r="D68" s="22">
        <v>2264</v>
      </c>
      <c r="E68" s="22">
        <v>2522</v>
      </c>
      <c r="F68" s="22">
        <f t="shared" si="1"/>
        <v>4786</v>
      </c>
      <c r="G68" s="52">
        <v>17</v>
      </c>
      <c r="H68" s="53">
        <v>17</v>
      </c>
      <c r="I68" s="53">
        <v>3</v>
      </c>
      <c r="J68" s="53">
        <v>3</v>
      </c>
      <c r="K68" s="53">
        <v>2</v>
      </c>
      <c r="L68" s="53">
        <v>2</v>
      </c>
      <c r="M68" s="54">
        <v>4</v>
      </c>
      <c r="N68" s="55">
        <v>0</v>
      </c>
    </row>
    <row r="69" spans="1:14" ht="19.5" x14ac:dyDescent="0.3">
      <c r="A69" s="28" t="s">
        <v>169</v>
      </c>
      <c r="B69" s="22">
        <v>15</v>
      </c>
      <c r="C69" s="22">
        <v>1122</v>
      </c>
      <c r="D69" s="22">
        <v>1535</v>
      </c>
      <c r="E69" s="22">
        <v>1449</v>
      </c>
      <c r="F69" s="22">
        <f>SUM(D69:E69)</f>
        <v>2984</v>
      </c>
      <c r="G69" s="52">
        <v>16</v>
      </c>
      <c r="H69" s="53">
        <v>16</v>
      </c>
      <c r="I69" s="53">
        <v>1</v>
      </c>
      <c r="J69" s="53">
        <v>1</v>
      </c>
      <c r="K69" s="53">
        <v>4</v>
      </c>
      <c r="L69" s="53">
        <v>3</v>
      </c>
      <c r="M69" s="54">
        <v>1</v>
      </c>
      <c r="N69" s="55">
        <v>1</v>
      </c>
    </row>
    <row r="70" spans="1:14" ht="19.5" x14ac:dyDescent="0.3">
      <c r="A70" s="26" t="s">
        <v>170</v>
      </c>
      <c r="B70" s="22">
        <v>15</v>
      </c>
      <c r="C70" s="22">
        <v>1171</v>
      </c>
      <c r="D70" s="22">
        <v>1450</v>
      </c>
      <c r="E70" s="22">
        <v>1562</v>
      </c>
      <c r="F70" s="22">
        <f>SUM(D70:E70)</f>
        <v>3012</v>
      </c>
      <c r="G70" s="52">
        <v>10</v>
      </c>
      <c r="H70" s="53">
        <v>12</v>
      </c>
      <c r="I70" s="53">
        <v>2</v>
      </c>
      <c r="J70" s="53">
        <v>0</v>
      </c>
      <c r="K70" s="53">
        <v>3</v>
      </c>
      <c r="L70" s="53">
        <v>1</v>
      </c>
      <c r="M70" s="54">
        <v>1</v>
      </c>
      <c r="N70" s="55">
        <v>0</v>
      </c>
    </row>
    <row r="71" spans="1:14" ht="19.5" x14ac:dyDescent="0.3">
      <c r="A71" s="28" t="s">
        <v>171</v>
      </c>
      <c r="B71" s="22">
        <v>23</v>
      </c>
      <c r="C71" s="22">
        <v>1665</v>
      </c>
      <c r="D71" s="22">
        <v>2159</v>
      </c>
      <c r="E71" s="22">
        <v>2289</v>
      </c>
      <c r="F71" s="22">
        <f>SUM(D71:E71)</f>
        <v>4448</v>
      </c>
      <c r="G71" s="52">
        <v>18</v>
      </c>
      <c r="H71" s="53">
        <v>14</v>
      </c>
      <c r="I71" s="53">
        <v>3</v>
      </c>
      <c r="J71" s="53">
        <v>5</v>
      </c>
      <c r="K71" s="53">
        <v>1</v>
      </c>
      <c r="L71" s="53">
        <v>3</v>
      </c>
      <c r="M71" s="54">
        <v>4</v>
      </c>
      <c r="N71" s="55">
        <v>0</v>
      </c>
    </row>
    <row r="72" spans="1:14" ht="19.5" x14ac:dyDescent="0.3">
      <c r="A72" s="26" t="s">
        <v>172</v>
      </c>
      <c r="B72" s="22">
        <v>12</v>
      </c>
      <c r="C72" s="22">
        <v>847</v>
      </c>
      <c r="D72" s="22">
        <v>1209</v>
      </c>
      <c r="E72" s="22">
        <v>1137</v>
      </c>
      <c r="F72" s="22">
        <f>SUM(D72:E72)</f>
        <v>2346</v>
      </c>
      <c r="G72" s="52">
        <v>6</v>
      </c>
      <c r="H72" s="53">
        <v>5</v>
      </c>
      <c r="I72" s="53">
        <v>1</v>
      </c>
      <c r="J72" s="53">
        <v>3</v>
      </c>
      <c r="K72" s="53">
        <v>0</v>
      </c>
      <c r="L72" s="53">
        <v>1</v>
      </c>
      <c r="M72" s="54">
        <v>0</v>
      </c>
      <c r="N72" s="55">
        <v>0</v>
      </c>
    </row>
    <row r="73" spans="1:14" ht="19.5" x14ac:dyDescent="0.3">
      <c r="A73" s="28" t="s">
        <v>173</v>
      </c>
      <c r="B73" s="22">
        <v>19</v>
      </c>
      <c r="C73" s="22">
        <v>979</v>
      </c>
      <c r="D73" s="22">
        <v>1163</v>
      </c>
      <c r="E73" s="22">
        <v>1150</v>
      </c>
      <c r="F73" s="22">
        <f>SUM(D73:E73)</f>
        <v>2313</v>
      </c>
      <c r="G73" s="52">
        <v>7</v>
      </c>
      <c r="H73" s="53">
        <v>7</v>
      </c>
      <c r="I73" s="53">
        <v>2</v>
      </c>
      <c r="J73" s="53">
        <v>0</v>
      </c>
      <c r="K73" s="53">
        <v>1</v>
      </c>
      <c r="L73" s="53">
        <v>0</v>
      </c>
      <c r="M73" s="54">
        <v>0</v>
      </c>
      <c r="N73" s="55">
        <v>1</v>
      </c>
    </row>
    <row r="74" spans="1:14" ht="19.5" x14ac:dyDescent="0.3">
      <c r="A74" s="26" t="s">
        <v>43</v>
      </c>
      <c r="B74" s="22">
        <f t="shared" ref="B74:N74" si="2">SUM(B5:B73)</f>
        <v>1240</v>
      </c>
      <c r="C74" s="22">
        <f t="shared" si="2"/>
        <v>72254</v>
      </c>
      <c r="D74" s="22">
        <f t="shared" si="2"/>
        <v>83906</v>
      </c>
      <c r="E74" s="22">
        <f t="shared" si="2"/>
        <v>89897</v>
      </c>
      <c r="F74" s="22">
        <f t="shared" si="2"/>
        <v>173803</v>
      </c>
      <c r="G74" s="22">
        <f t="shared" si="2"/>
        <v>680</v>
      </c>
      <c r="H74" s="22">
        <f t="shared" si="2"/>
        <v>657</v>
      </c>
      <c r="I74" s="22">
        <f t="shared" si="2"/>
        <v>279</v>
      </c>
      <c r="J74" s="22">
        <f t="shared" si="2"/>
        <v>279</v>
      </c>
      <c r="K74" s="22">
        <f t="shared" si="2"/>
        <v>95</v>
      </c>
      <c r="L74" s="22">
        <f t="shared" si="2"/>
        <v>104</v>
      </c>
      <c r="M74" s="23">
        <f t="shared" si="2"/>
        <v>68</v>
      </c>
      <c r="N74" s="27">
        <f t="shared" si="2"/>
        <v>29</v>
      </c>
    </row>
    <row r="75" spans="1:14" s="3" customFormat="1" ht="26.25" customHeight="1" x14ac:dyDescent="0.3">
      <c r="A75" s="261" t="s">
        <v>44</v>
      </c>
      <c r="B75" s="262"/>
      <c r="C75" s="82">
        <f>C74</f>
        <v>72254</v>
      </c>
      <c r="D75" s="82" t="s">
        <v>45</v>
      </c>
      <c r="E75" s="82" t="s">
        <v>46</v>
      </c>
      <c r="F75" s="82"/>
      <c r="G75" s="82">
        <f>F74</f>
        <v>173803</v>
      </c>
      <c r="H75" s="82" t="s">
        <v>47</v>
      </c>
      <c r="I75" s="82"/>
      <c r="J75" s="82"/>
      <c r="K75" s="82" t="s">
        <v>48</v>
      </c>
      <c r="L75" s="82"/>
      <c r="M75" s="89"/>
      <c r="N75" s="90"/>
    </row>
    <row r="76" spans="1:14" s="3" customFormat="1" ht="26.25" customHeight="1" x14ac:dyDescent="0.3">
      <c r="A76" s="261" t="s">
        <v>216</v>
      </c>
      <c r="B76" s="262"/>
      <c r="C76" s="83" t="str">
        <f ca="1">INDIRECT(H76,TRUE)</f>
        <v>正大</v>
      </c>
      <c r="D76" s="208" t="s">
        <v>218</v>
      </c>
      <c r="E76" s="209">
        <f>MAX(C5:C73)</f>
        <v>2508</v>
      </c>
      <c r="F76" s="210">
        <f>MAX(F5:F73)</f>
        <v>5888</v>
      </c>
      <c r="G76" s="129"/>
      <c r="H76" s="213" t="str">
        <f>ADDRESS(MATCH(MAX(F5:F73),F5:F73,0)+4,1)</f>
        <v>$A$65</v>
      </c>
      <c r="I76" s="129"/>
      <c r="J76" s="129"/>
      <c r="K76" s="129"/>
      <c r="L76" s="129"/>
      <c r="M76" s="206"/>
      <c r="N76" s="207"/>
    </row>
    <row r="77" spans="1:14" s="3" customFormat="1" ht="26.25" customHeight="1" x14ac:dyDescent="0.3">
      <c r="A77" s="261" t="s">
        <v>217</v>
      </c>
      <c r="B77" s="262"/>
      <c r="C77" s="224" t="str">
        <f ca="1">INDIRECT(H77,TRUE)</f>
        <v>城西</v>
      </c>
      <c r="D77" s="225" t="s">
        <v>218</v>
      </c>
      <c r="E77" s="211">
        <f>MIN(C5:C73)</f>
        <v>272</v>
      </c>
      <c r="F77" s="212">
        <f>MIN(F5:F73)</f>
        <v>664</v>
      </c>
      <c r="G77" s="129"/>
      <c r="H77" s="213" t="str">
        <f>ADDRESS(MATCH(MIN(F5:F73),F5:F73,0)+4,1)</f>
        <v>$A$12</v>
      </c>
      <c r="I77" s="129"/>
      <c r="J77" s="129"/>
      <c r="K77" s="129"/>
      <c r="L77" s="129"/>
      <c r="M77" s="206"/>
      <c r="N77" s="207"/>
    </row>
    <row r="78" spans="1:14" s="4" customFormat="1" ht="19.5" customHeight="1" x14ac:dyDescent="0.3">
      <c r="A78" s="263" t="s">
        <v>49</v>
      </c>
      <c r="B78" s="264"/>
      <c r="C78" s="271">
        <v>658</v>
      </c>
      <c r="D78" s="273" t="s">
        <v>47</v>
      </c>
      <c r="E78" s="129" t="s">
        <v>50</v>
      </c>
      <c r="F78" s="129"/>
      <c r="G78" s="129">
        <v>351</v>
      </c>
      <c r="H78" s="129" t="s">
        <v>47</v>
      </c>
      <c r="I78" s="129"/>
      <c r="J78" s="129"/>
      <c r="K78" s="104"/>
      <c r="L78" s="104"/>
      <c r="M78" s="105"/>
      <c r="N78" s="106"/>
    </row>
    <row r="79" spans="1:14" s="5" customFormat="1" ht="22.5" customHeight="1" x14ac:dyDescent="0.3">
      <c r="A79" s="265"/>
      <c r="B79" s="266"/>
      <c r="C79" s="272"/>
      <c r="D79" s="274"/>
      <c r="E79" s="130" t="s">
        <v>51</v>
      </c>
      <c r="F79" s="130"/>
      <c r="G79" s="130">
        <v>307</v>
      </c>
      <c r="H79" s="130" t="s">
        <v>47</v>
      </c>
      <c r="I79" s="130"/>
      <c r="J79" s="130"/>
      <c r="K79" s="131"/>
      <c r="L79" s="131"/>
      <c r="M79" s="132"/>
      <c r="N79" s="133"/>
    </row>
    <row r="80" spans="1:14" s="6" customFormat="1" ht="50.25" customHeight="1" x14ac:dyDescent="0.3">
      <c r="A80" s="261" t="s">
        <v>22</v>
      </c>
      <c r="B80" s="262"/>
      <c r="C80" s="82">
        <f>K74</f>
        <v>95</v>
      </c>
      <c r="D80" s="82" t="s">
        <v>12</v>
      </c>
      <c r="E80" s="267" t="s">
        <v>247</v>
      </c>
      <c r="F80" s="267"/>
      <c r="G80" s="267"/>
      <c r="H80" s="267"/>
      <c r="I80" s="267"/>
      <c r="J80" s="267"/>
      <c r="K80" s="267"/>
      <c r="L80" s="267"/>
      <c r="M80" s="267"/>
      <c r="N80" s="268"/>
    </row>
    <row r="81" spans="1:14" s="7" customFormat="1" ht="24.75" customHeight="1" x14ac:dyDescent="0.3">
      <c r="A81" s="261" t="s">
        <v>52</v>
      </c>
      <c r="B81" s="262"/>
      <c r="C81" s="82">
        <f>L74</f>
        <v>104</v>
      </c>
      <c r="D81" s="82" t="s">
        <v>47</v>
      </c>
      <c r="E81" s="82"/>
      <c r="F81" s="82"/>
      <c r="G81" s="83"/>
      <c r="H81" s="82"/>
      <c r="I81" s="82"/>
      <c r="J81" s="82"/>
      <c r="K81" s="84"/>
      <c r="L81" s="84"/>
      <c r="M81" s="85"/>
      <c r="N81" s="86"/>
    </row>
    <row r="82" spans="1:14" s="8" customFormat="1" ht="27" customHeight="1" x14ac:dyDescent="0.3">
      <c r="A82" s="261" t="s">
        <v>16</v>
      </c>
      <c r="B82" s="262"/>
      <c r="C82" s="82">
        <f>M74</f>
        <v>68</v>
      </c>
      <c r="D82" s="82" t="s">
        <v>53</v>
      </c>
      <c r="E82" s="82" t="s">
        <v>248</v>
      </c>
      <c r="F82" s="82"/>
      <c r="G82" s="82"/>
      <c r="H82" s="82"/>
      <c r="I82" s="82"/>
      <c r="J82" s="82"/>
      <c r="K82" s="84"/>
      <c r="L82" s="84"/>
      <c r="M82" s="85"/>
      <c r="N82" s="86"/>
    </row>
    <row r="83" spans="1:14" s="9" customFormat="1" ht="27.75" customHeight="1" x14ac:dyDescent="0.3">
      <c r="A83" s="261" t="s">
        <v>17</v>
      </c>
      <c r="B83" s="262"/>
      <c r="C83" s="82">
        <f>N74</f>
        <v>29</v>
      </c>
      <c r="D83" s="82" t="s">
        <v>53</v>
      </c>
      <c r="E83" s="82" t="s">
        <v>220</v>
      </c>
      <c r="F83" s="82"/>
      <c r="G83" s="82"/>
      <c r="H83" s="82"/>
      <c r="I83" s="82"/>
      <c r="J83" s="82"/>
      <c r="K83" s="84"/>
      <c r="L83" s="84"/>
      <c r="M83" s="85"/>
      <c r="N83" s="86"/>
    </row>
    <row r="84" spans="1:14" s="7" customFormat="1" ht="26.25" customHeight="1" x14ac:dyDescent="0.3">
      <c r="A84" s="93" t="s">
        <v>18</v>
      </c>
      <c r="B84" s="82"/>
      <c r="C84" s="82">
        <f>G74</f>
        <v>680</v>
      </c>
      <c r="D84" s="94" t="s">
        <v>47</v>
      </c>
      <c r="E84" s="82" t="s">
        <v>54</v>
      </c>
      <c r="F84" s="82"/>
      <c r="G84" s="82">
        <f>H74</f>
        <v>657</v>
      </c>
      <c r="H84" s="94" t="s">
        <v>47</v>
      </c>
      <c r="I84" s="82"/>
      <c r="J84" s="82"/>
      <c r="K84" s="84"/>
      <c r="L84" s="84"/>
      <c r="M84" s="85"/>
      <c r="N84" s="86"/>
    </row>
    <row r="85" spans="1:14" s="10" customFormat="1" ht="27.75" customHeight="1" thickBot="1" x14ac:dyDescent="0.35">
      <c r="A85" s="259" t="str">
        <f>IF(C85&gt;0," 本月戶數增加","本月戶數減少")</f>
        <v xml:space="preserve"> 本月戶數增加</v>
      </c>
      <c r="B85" s="260"/>
      <c r="C85" s="95">
        <f>C74-'10505'!C74</f>
        <v>29</v>
      </c>
      <c r="D85" s="223" t="str">
        <f>IF(E85&gt;0,"男增加","男減少")</f>
        <v>男減少</v>
      </c>
      <c r="E85" s="96">
        <f>D74-'10505'!D74</f>
        <v>-5</v>
      </c>
      <c r="F85" s="97" t="str">
        <f>IF(G85&gt;0,"女增加","女減少")</f>
        <v>女增加</v>
      </c>
      <c r="G85" s="96">
        <f>E74-'10505'!E74</f>
        <v>19</v>
      </c>
      <c r="H85" s="98"/>
      <c r="I85" s="260" t="str">
        <f>IF(K85&gt;0,"總人口數增加","總人口數減少")</f>
        <v>總人口數增加</v>
      </c>
      <c r="J85" s="260"/>
      <c r="K85" s="96">
        <f>F74-'10505'!F74</f>
        <v>14</v>
      </c>
      <c r="L85" s="98"/>
      <c r="M85" s="99"/>
      <c r="N85" s="100"/>
    </row>
    <row r="86" spans="1:14" x14ac:dyDescent="0.25">
      <c r="C86" s="2"/>
    </row>
  </sheetData>
  <mergeCells count="27">
    <mergeCell ref="D3:F3"/>
    <mergeCell ref="C3:C4"/>
    <mergeCell ref="A85:B85"/>
    <mergeCell ref="I85:J85"/>
    <mergeCell ref="A83:B83"/>
    <mergeCell ref="A80:B80"/>
    <mergeCell ref="A81:B81"/>
    <mergeCell ref="A82:B82"/>
    <mergeCell ref="E80:N80"/>
    <mergeCell ref="A76:B76"/>
    <mergeCell ref="A77:B77"/>
    <mergeCell ref="A1:L1"/>
    <mergeCell ref="I3:I4"/>
    <mergeCell ref="C78:C79"/>
    <mergeCell ref="D78:D79"/>
    <mergeCell ref="B3:B4"/>
    <mergeCell ref="G3:G4"/>
    <mergeCell ref="H3:H4"/>
    <mergeCell ref="A75:B75"/>
    <mergeCell ref="A3:A4"/>
    <mergeCell ref="L3:L4"/>
    <mergeCell ref="K2:N2"/>
    <mergeCell ref="M3:M4"/>
    <mergeCell ref="N3:N4"/>
    <mergeCell ref="K3:K4"/>
    <mergeCell ref="J3:J4"/>
    <mergeCell ref="A78:B79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zoomScale="118" zoomScaleNormal="118" workbookViewId="0">
      <pane ySplit="4" topLeftCell="A66" activePane="bottomLeft" state="frozen"/>
      <selection pane="bottomLeft" activeCell="H2" sqref="H2"/>
    </sheetView>
  </sheetViews>
  <sheetFormatPr defaultRowHeight="16.5" x14ac:dyDescent="0.25"/>
  <cols>
    <col min="1" max="1" width="9.625" style="229" customWidth="1"/>
    <col min="2" max="2" width="13.5" style="34" customWidth="1"/>
    <col min="3" max="3" width="11.375" style="34" customWidth="1"/>
    <col min="4" max="6" width="9.625" style="34" customWidth="1"/>
    <col min="7" max="10" width="8.625" style="34" customWidth="1"/>
    <col min="11" max="14" width="7.625" style="34" customWidth="1"/>
    <col min="15" max="16384" width="9" style="34"/>
  </cols>
  <sheetData>
    <row r="1" spans="1:14" ht="44.25" customHeight="1" x14ac:dyDescent="0.25">
      <c r="A1" s="310" t="s">
        <v>77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56"/>
      <c r="N1" s="56"/>
    </row>
    <row r="2" spans="1:14" ht="28.5" customHeight="1" thickBot="1" x14ac:dyDescent="0.3">
      <c r="A2" s="57"/>
      <c r="B2" s="58"/>
      <c r="C2" s="56"/>
      <c r="D2" s="58"/>
      <c r="E2" s="58"/>
      <c r="F2" s="58"/>
      <c r="G2" s="58"/>
      <c r="H2" s="58"/>
      <c r="I2" s="58"/>
      <c r="J2" s="62"/>
      <c r="K2" s="315" t="s">
        <v>227</v>
      </c>
      <c r="L2" s="315"/>
      <c r="M2" s="315"/>
      <c r="N2" s="315"/>
    </row>
    <row r="3" spans="1:14" ht="19.5" x14ac:dyDescent="0.3">
      <c r="A3" s="298" t="s">
        <v>175</v>
      </c>
      <c r="B3" s="300" t="s">
        <v>176</v>
      </c>
      <c r="C3" s="300" t="s">
        <v>32</v>
      </c>
      <c r="D3" s="311" t="s">
        <v>208</v>
      </c>
      <c r="E3" s="312"/>
      <c r="F3" s="312"/>
      <c r="G3" s="300" t="s">
        <v>34</v>
      </c>
      <c r="H3" s="300" t="s">
        <v>35</v>
      </c>
      <c r="I3" s="300" t="s">
        <v>36</v>
      </c>
      <c r="J3" s="300" t="s">
        <v>37</v>
      </c>
      <c r="K3" s="300" t="s">
        <v>38</v>
      </c>
      <c r="L3" s="300" t="s">
        <v>39</v>
      </c>
      <c r="M3" s="302" t="s">
        <v>79</v>
      </c>
      <c r="N3" s="304" t="s">
        <v>80</v>
      </c>
    </row>
    <row r="4" spans="1:14" s="229" customFormat="1" ht="19.5" x14ac:dyDescent="0.3">
      <c r="A4" s="299"/>
      <c r="B4" s="301"/>
      <c r="C4" s="301"/>
      <c r="D4" s="59" t="s">
        <v>40</v>
      </c>
      <c r="E4" s="59" t="s">
        <v>41</v>
      </c>
      <c r="F4" s="59" t="s">
        <v>209</v>
      </c>
      <c r="G4" s="301"/>
      <c r="H4" s="301"/>
      <c r="I4" s="301"/>
      <c r="J4" s="301"/>
      <c r="K4" s="301"/>
      <c r="L4" s="301"/>
      <c r="M4" s="303"/>
      <c r="N4" s="305"/>
    </row>
    <row r="5" spans="1:14" ht="19.5" x14ac:dyDescent="0.3">
      <c r="A5" s="63" t="s">
        <v>105</v>
      </c>
      <c r="B5" s="60">
        <v>6</v>
      </c>
      <c r="C5" s="67">
        <v>375</v>
      </c>
      <c r="D5" s="67">
        <v>371</v>
      </c>
      <c r="E5" s="67">
        <v>433</v>
      </c>
      <c r="F5" s="60">
        <f>SUM(D5:E5)</f>
        <v>804</v>
      </c>
      <c r="G5" s="72">
        <v>16</v>
      </c>
      <c r="H5" s="73">
        <v>3</v>
      </c>
      <c r="I5" s="73">
        <v>0</v>
      </c>
      <c r="J5" s="73">
        <v>3</v>
      </c>
      <c r="K5" s="73">
        <v>2</v>
      </c>
      <c r="L5" s="73">
        <v>0</v>
      </c>
      <c r="M5" s="74">
        <v>1</v>
      </c>
      <c r="N5" s="75">
        <v>1</v>
      </c>
    </row>
    <row r="6" spans="1:14" ht="19.5" x14ac:dyDescent="0.3">
      <c r="A6" s="65" t="s">
        <v>106</v>
      </c>
      <c r="B6" s="60">
        <v>14</v>
      </c>
      <c r="C6" s="67">
        <v>807</v>
      </c>
      <c r="D6" s="67">
        <v>770</v>
      </c>
      <c r="E6" s="67">
        <v>870</v>
      </c>
      <c r="F6" s="60">
        <f t="shared" ref="F6:F69" si="0">SUM(D6:E6)</f>
        <v>1640</v>
      </c>
      <c r="G6" s="72">
        <v>7</v>
      </c>
      <c r="H6" s="73">
        <v>7</v>
      </c>
      <c r="I6" s="73">
        <v>4</v>
      </c>
      <c r="J6" s="73">
        <v>1</v>
      </c>
      <c r="K6" s="73">
        <v>1</v>
      </c>
      <c r="L6" s="73">
        <v>0</v>
      </c>
      <c r="M6" s="74">
        <v>0</v>
      </c>
      <c r="N6" s="75">
        <v>0</v>
      </c>
    </row>
    <row r="7" spans="1:14" ht="19.5" x14ac:dyDescent="0.3">
      <c r="A7" s="63" t="s">
        <v>107</v>
      </c>
      <c r="B7" s="60">
        <v>13</v>
      </c>
      <c r="C7" s="67">
        <v>599</v>
      </c>
      <c r="D7" s="67">
        <v>706</v>
      </c>
      <c r="E7" s="67">
        <v>705</v>
      </c>
      <c r="F7" s="60">
        <f t="shared" si="0"/>
        <v>1411</v>
      </c>
      <c r="G7" s="72">
        <v>5</v>
      </c>
      <c r="H7" s="73">
        <v>5</v>
      </c>
      <c r="I7" s="73">
        <v>3</v>
      </c>
      <c r="J7" s="73">
        <v>1</v>
      </c>
      <c r="K7" s="73">
        <v>1</v>
      </c>
      <c r="L7" s="73">
        <v>0</v>
      </c>
      <c r="M7" s="74">
        <v>0</v>
      </c>
      <c r="N7" s="75">
        <v>0</v>
      </c>
    </row>
    <row r="8" spans="1:14" ht="19.5" x14ac:dyDescent="0.3">
      <c r="A8" s="65" t="s">
        <v>108</v>
      </c>
      <c r="B8" s="60">
        <v>10</v>
      </c>
      <c r="C8" s="67">
        <v>792</v>
      </c>
      <c r="D8" s="67">
        <v>870</v>
      </c>
      <c r="E8" s="67">
        <v>1009</v>
      </c>
      <c r="F8" s="60">
        <f t="shared" si="0"/>
        <v>1879</v>
      </c>
      <c r="G8" s="72">
        <v>4</v>
      </c>
      <c r="H8" s="73">
        <v>5</v>
      </c>
      <c r="I8" s="73">
        <v>1</v>
      </c>
      <c r="J8" s="73">
        <v>3</v>
      </c>
      <c r="K8" s="73">
        <v>0</v>
      </c>
      <c r="L8" s="73">
        <v>1</v>
      </c>
      <c r="M8" s="74">
        <v>0</v>
      </c>
      <c r="N8" s="75">
        <v>0</v>
      </c>
    </row>
    <row r="9" spans="1:14" ht="19.5" x14ac:dyDescent="0.3">
      <c r="A9" s="63" t="s">
        <v>109</v>
      </c>
      <c r="B9" s="60">
        <v>7</v>
      </c>
      <c r="C9" s="67">
        <v>724</v>
      </c>
      <c r="D9" s="67">
        <v>782</v>
      </c>
      <c r="E9" s="67">
        <v>878</v>
      </c>
      <c r="F9" s="60">
        <f t="shared" si="0"/>
        <v>1660</v>
      </c>
      <c r="G9" s="72">
        <v>11</v>
      </c>
      <c r="H9" s="73">
        <v>2</v>
      </c>
      <c r="I9" s="73">
        <v>2</v>
      </c>
      <c r="J9" s="73">
        <v>1</v>
      </c>
      <c r="K9" s="73">
        <v>2</v>
      </c>
      <c r="L9" s="73">
        <v>2</v>
      </c>
      <c r="M9" s="74">
        <v>1</v>
      </c>
      <c r="N9" s="75">
        <v>0</v>
      </c>
    </row>
    <row r="10" spans="1:14" ht="19.5" x14ac:dyDescent="0.3">
      <c r="A10" s="65" t="s">
        <v>110</v>
      </c>
      <c r="B10" s="60">
        <v>11</v>
      </c>
      <c r="C10" s="67">
        <v>730</v>
      </c>
      <c r="D10" s="67">
        <v>823</v>
      </c>
      <c r="E10" s="67">
        <v>852</v>
      </c>
      <c r="F10" s="60">
        <f t="shared" si="0"/>
        <v>1675</v>
      </c>
      <c r="G10" s="72">
        <v>4</v>
      </c>
      <c r="H10" s="73">
        <v>7</v>
      </c>
      <c r="I10" s="73">
        <v>1</v>
      </c>
      <c r="J10" s="73">
        <v>1</v>
      </c>
      <c r="K10" s="73">
        <v>1</v>
      </c>
      <c r="L10" s="73">
        <v>2</v>
      </c>
      <c r="M10" s="74">
        <v>1</v>
      </c>
      <c r="N10" s="75">
        <v>0</v>
      </c>
    </row>
    <row r="11" spans="1:14" ht="19.5" x14ac:dyDescent="0.3">
      <c r="A11" s="63" t="s">
        <v>111</v>
      </c>
      <c r="B11" s="60">
        <v>13</v>
      </c>
      <c r="C11" s="67">
        <v>729</v>
      </c>
      <c r="D11" s="67">
        <v>778</v>
      </c>
      <c r="E11" s="67">
        <v>914</v>
      </c>
      <c r="F11" s="60">
        <f t="shared" si="0"/>
        <v>1692</v>
      </c>
      <c r="G11" s="72">
        <v>5</v>
      </c>
      <c r="H11" s="73">
        <v>8</v>
      </c>
      <c r="I11" s="73">
        <v>1</v>
      </c>
      <c r="J11" s="73">
        <v>2</v>
      </c>
      <c r="K11" s="73">
        <v>1</v>
      </c>
      <c r="L11" s="73">
        <v>1</v>
      </c>
      <c r="M11" s="74">
        <v>1</v>
      </c>
      <c r="N11" s="75">
        <v>0</v>
      </c>
    </row>
    <row r="12" spans="1:14" ht="19.5" x14ac:dyDescent="0.3">
      <c r="A12" s="65" t="s">
        <v>112</v>
      </c>
      <c r="B12" s="60">
        <v>8</v>
      </c>
      <c r="C12" s="67">
        <v>271</v>
      </c>
      <c r="D12" s="67">
        <v>323</v>
      </c>
      <c r="E12" s="67">
        <v>336</v>
      </c>
      <c r="F12" s="60">
        <f t="shared" si="0"/>
        <v>659</v>
      </c>
      <c r="G12" s="72">
        <v>1</v>
      </c>
      <c r="H12" s="73">
        <v>5</v>
      </c>
      <c r="I12" s="73">
        <v>0</v>
      </c>
      <c r="J12" s="73">
        <v>0</v>
      </c>
      <c r="K12" s="73">
        <v>0</v>
      </c>
      <c r="L12" s="73">
        <v>1</v>
      </c>
      <c r="M12" s="74">
        <v>0</v>
      </c>
      <c r="N12" s="75">
        <v>0</v>
      </c>
    </row>
    <row r="13" spans="1:14" ht="19.5" x14ac:dyDescent="0.3">
      <c r="A13" s="63" t="s">
        <v>113</v>
      </c>
      <c r="B13" s="60">
        <v>14</v>
      </c>
      <c r="C13" s="67">
        <v>1051</v>
      </c>
      <c r="D13" s="67">
        <v>1074</v>
      </c>
      <c r="E13" s="67">
        <v>1165</v>
      </c>
      <c r="F13" s="60">
        <f t="shared" si="0"/>
        <v>2239</v>
      </c>
      <c r="G13" s="67">
        <v>13</v>
      </c>
      <c r="H13" s="73">
        <v>8</v>
      </c>
      <c r="I13" s="73">
        <v>3</v>
      </c>
      <c r="J13" s="73">
        <v>1</v>
      </c>
      <c r="K13" s="73">
        <v>0</v>
      </c>
      <c r="L13" s="73">
        <v>0</v>
      </c>
      <c r="M13" s="74">
        <v>0</v>
      </c>
      <c r="N13" s="75">
        <v>1</v>
      </c>
    </row>
    <row r="14" spans="1:14" ht="19.5" x14ac:dyDescent="0.3">
      <c r="A14" s="65" t="s">
        <v>114</v>
      </c>
      <c r="B14" s="60">
        <v>19</v>
      </c>
      <c r="C14" s="67">
        <v>2114</v>
      </c>
      <c r="D14" s="67">
        <v>1951</v>
      </c>
      <c r="E14" s="67">
        <v>2193</v>
      </c>
      <c r="F14" s="60">
        <f t="shared" si="0"/>
        <v>4144</v>
      </c>
      <c r="G14" s="67">
        <v>28</v>
      </c>
      <c r="H14" s="73">
        <v>25</v>
      </c>
      <c r="I14" s="73">
        <v>12</v>
      </c>
      <c r="J14" s="73">
        <v>1</v>
      </c>
      <c r="K14" s="73">
        <v>2</v>
      </c>
      <c r="L14" s="73">
        <v>2</v>
      </c>
      <c r="M14" s="74">
        <v>1</v>
      </c>
      <c r="N14" s="75">
        <v>2</v>
      </c>
    </row>
    <row r="15" spans="1:14" ht="19.5" x14ac:dyDescent="0.3">
      <c r="A15" s="63" t="s">
        <v>115</v>
      </c>
      <c r="B15" s="60">
        <v>10</v>
      </c>
      <c r="C15" s="67">
        <v>470</v>
      </c>
      <c r="D15" s="67">
        <v>554</v>
      </c>
      <c r="E15" s="67">
        <v>560</v>
      </c>
      <c r="F15" s="60">
        <f t="shared" si="0"/>
        <v>1114</v>
      </c>
      <c r="G15" s="67">
        <v>6</v>
      </c>
      <c r="H15" s="73">
        <v>5</v>
      </c>
      <c r="I15" s="73">
        <v>1</v>
      </c>
      <c r="J15" s="73">
        <v>3</v>
      </c>
      <c r="K15" s="73">
        <v>1</v>
      </c>
      <c r="L15" s="73">
        <v>1</v>
      </c>
      <c r="M15" s="74">
        <v>1</v>
      </c>
      <c r="N15" s="75">
        <v>0</v>
      </c>
    </row>
    <row r="16" spans="1:14" ht="19.5" x14ac:dyDescent="0.3">
      <c r="A16" s="65" t="s">
        <v>116</v>
      </c>
      <c r="B16" s="60">
        <v>15</v>
      </c>
      <c r="C16" s="67">
        <v>640</v>
      </c>
      <c r="D16" s="67">
        <v>732</v>
      </c>
      <c r="E16" s="67">
        <v>761</v>
      </c>
      <c r="F16" s="60">
        <f t="shared" si="0"/>
        <v>1493</v>
      </c>
      <c r="G16" s="67">
        <v>1</v>
      </c>
      <c r="H16" s="73">
        <v>3</v>
      </c>
      <c r="I16" s="73">
        <v>1</v>
      </c>
      <c r="J16" s="73">
        <v>2</v>
      </c>
      <c r="K16" s="73">
        <v>1</v>
      </c>
      <c r="L16" s="73">
        <v>1</v>
      </c>
      <c r="M16" s="74">
        <v>0</v>
      </c>
      <c r="N16" s="75">
        <v>0</v>
      </c>
    </row>
    <row r="17" spans="1:14" ht="19.5" x14ac:dyDescent="0.3">
      <c r="A17" s="63" t="s">
        <v>117</v>
      </c>
      <c r="B17" s="60">
        <v>18</v>
      </c>
      <c r="C17" s="67">
        <v>944</v>
      </c>
      <c r="D17" s="67">
        <v>960</v>
      </c>
      <c r="E17" s="67">
        <v>1043</v>
      </c>
      <c r="F17" s="60">
        <f t="shared" si="0"/>
        <v>2003</v>
      </c>
      <c r="G17" s="67">
        <v>10</v>
      </c>
      <c r="H17" s="73">
        <v>7</v>
      </c>
      <c r="I17" s="73">
        <v>3</v>
      </c>
      <c r="J17" s="73">
        <v>4</v>
      </c>
      <c r="K17" s="73">
        <v>1</v>
      </c>
      <c r="L17" s="73">
        <v>2</v>
      </c>
      <c r="M17" s="74">
        <v>1</v>
      </c>
      <c r="N17" s="75">
        <v>0</v>
      </c>
    </row>
    <row r="18" spans="1:14" ht="19.5" x14ac:dyDescent="0.3">
      <c r="A18" s="65" t="s">
        <v>118</v>
      </c>
      <c r="B18" s="60">
        <v>16</v>
      </c>
      <c r="C18" s="67">
        <v>627</v>
      </c>
      <c r="D18" s="67">
        <v>658</v>
      </c>
      <c r="E18" s="67">
        <v>735</v>
      </c>
      <c r="F18" s="60">
        <f t="shared" si="0"/>
        <v>1393</v>
      </c>
      <c r="G18" s="67">
        <v>11</v>
      </c>
      <c r="H18" s="73">
        <v>11</v>
      </c>
      <c r="I18" s="73">
        <v>12</v>
      </c>
      <c r="J18" s="73">
        <v>5</v>
      </c>
      <c r="K18" s="73">
        <v>2</v>
      </c>
      <c r="L18" s="73">
        <v>1</v>
      </c>
      <c r="M18" s="74">
        <v>1</v>
      </c>
      <c r="N18" s="75">
        <v>0</v>
      </c>
    </row>
    <row r="19" spans="1:14" ht="19.5" x14ac:dyDescent="0.3">
      <c r="A19" s="63" t="s">
        <v>119</v>
      </c>
      <c r="B19" s="60">
        <v>23</v>
      </c>
      <c r="C19" s="67">
        <v>847</v>
      </c>
      <c r="D19" s="67">
        <v>1032</v>
      </c>
      <c r="E19" s="67">
        <v>983</v>
      </c>
      <c r="F19" s="60">
        <f t="shared" si="0"/>
        <v>2015</v>
      </c>
      <c r="G19" s="67">
        <v>8</v>
      </c>
      <c r="H19" s="73">
        <v>13</v>
      </c>
      <c r="I19" s="73">
        <v>1</v>
      </c>
      <c r="J19" s="73">
        <v>3</v>
      </c>
      <c r="K19" s="73">
        <v>3</v>
      </c>
      <c r="L19" s="73">
        <v>3</v>
      </c>
      <c r="M19" s="74">
        <v>0</v>
      </c>
      <c r="N19" s="75">
        <v>1</v>
      </c>
    </row>
    <row r="20" spans="1:14" ht="19.5" x14ac:dyDescent="0.3">
      <c r="A20" s="65" t="s">
        <v>120</v>
      </c>
      <c r="B20" s="60">
        <v>19</v>
      </c>
      <c r="C20" s="67">
        <v>576</v>
      </c>
      <c r="D20" s="67">
        <v>650</v>
      </c>
      <c r="E20" s="67">
        <v>679</v>
      </c>
      <c r="F20" s="60">
        <f t="shared" si="0"/>
        <v>1329</v>
      </c>
      <c r="G20" s="67">
        <v>3</v>
      </c>
      <c r="H20" s="73">
        <v>5</v>
      </c>
      <c r="I20" s="73">
        <v>0</v>
      </c>
      <c r="J20" s="73">
        <v>5</v>
      </c>
      <c r="K20" s="73">
        <v>1</v>
      </c>
      <c r="L20" s="73">
        <v>0</v>
      </c>
      <c r="M20" s="74">
        <v>0</v>
      </c>
      <c r="N20" s="75">
        <v>0</v>
      </c>
    </row>
    <row r="21" spans="1:14" ht="19.5" x14ac:dyDescent="0.3">
      <c r="A21" s="63" t="s">
        <v>121</v>
      </c>
      <c r="B21" s="60">
        <v>25</v>
      </c>
      <c r="C21" s="67">
        <v>1543</v>
      </c>
      <c r="D21" s="67">
        <v>1591</v>
      </c>
      <c r="E21" s="67">
        <v>1856</v>
      </c>
      <c r="F21" s="60">
        <f t="shared" si="0"/>
        <v>3447</v>
      </c>
      <c r="G21" s="67">
        <v>14</v>
      </c>
      <c r="H21" s="73">
        <v>16</v>
      </c>
      <c r="I21" s="73">
        <v>2</v>
      </c>
      <c r="J21" s="73">
        <v>2</v>
      </c>
      <c r="K21" s="73">
        <v>1</v>
      </c>
      <c r="L21" s="73">
        <v>5</v>
      </c>
      <c r="M21" s="74">
        <v>2</v>
      </c>
      <c r="N21" s="75">
        <v>0</v>
      </c>
    </row>
    <row r="22" spans="1:14" ht="19.5" x14ac:dyDescent="0.3">
      <c r="A22" s="65" t="s">
        <v>122</v>
      </c>
      <c r="B22" s="60">
        <v>22</v>
      </c>
      <c r="C22" s="67">
        <v>1063</v>
      </c>
      <c r="D22" s="67">
        <v>1170</v>
      </c>
      <c r="E22" s="67">
        <v>1267</v>
      </c>
      <c r="F22" s="60">
        <f t="shared" si="0"/>
        <v>2437</v>
      </c>
      <c r="G22" s="72">
        <v>13</v>
      </c>
      <c r="H22" s="73">
        <v>17</v>
      </c>
      <c r="I22" s="73">
        <v>6</v>
      </c>
      <c r="J22" s="73">
        <v>4</v>
      </c>
      <c r="K22" s="73">
        <v>0</v>
      </c>
      <c r="L22" s="73">
        <v>0</v>
      </c>
      <c r="M22" s="74">
        <v>1</v>
      </c>
      <c r="N22" s="75">
        <v>0</v>
      </c>
    </row>
    <row r="23" spans="1:14" ht="19.5" x14ac:dyDescent="0.3">
      <c r="A23" s="63" t="s">
        <v>123</v>
      </c>
      <c r="B23" s="60">
        <v>29</v>
      </c>
      <c r="C23" s="67">
        <v>1521</v>
      </c>
      <c r="D23" s="67">
        <v>1646</v>
      </c>
      <c r="E23" s="67">
        <v>1804</v>
      </c>
      <c r="F23" s="60">
        <f t="shared" si="0"/>
        <v>3450</v>
      </c>
      <c r="G23" s="72">
        <v>5</v>
      </c>
      <c r="H23" s="73">
        <v>20</v>
      </c>
      <c r="I23" s="73">
        <v>8</v>
      </c>
      <c r="J23" s="73">
        <v>3</v>
      </c>
      <c r="K23" s="73">
        <v>3</v>
      </c>
      <c r="L23" s="73">
        <v>4</v>
      </c>
      <c r="M23" s="74">
        <v>6</v>
      </c>
      <c r="N23" s="75">
        <v>0</v>
      </c>
    </row>
    <row r="24" spans="1:14" ht="19.5" x14ac:dyDescent="0.3">
      <c r="A24" s="65" t="s">
        <v>124</v>
      </c>
      <c r="B24" s="60">
        <v>20</v>
      </c>
      <c r="C24" s="67">
        <v>972</v>
      </c>
      <c r="D24" s="67">
        <v>1183</v>
      </c>
      <c r="E24" s="67">
        <v>1188</v>
      </c>
      <c r="F24" s="60">
        <f t="shared" si="0"/>
        <v>2371</v>
      </c>
      <c r="G24" s="72">
        <v>10</v>
      </c>
      <c r="H24" s="73">
        <v>10</v>
      </c>
      <c r="I24" s="73">
        <v>3</v>
      </c>
      <c r="J24" s="73">
        <v>2</v>
      </c>
      <c r="K24" s="73">
        <v>3</v>
      </c>
      <c r="L24" s="73">
        <v>1</v>
      </c>
      <c r="M24" s="74">
        <v>1</v>
      </c>
      <c r="N24" s="75">
        <v>0</v>
      </c>
    </row>
    <row r="25" spans="1:14" ht="19.5" x14ac:dyDescent="0.3">
      <c r="A25" s="63" t="s">
        <v>125</v>
      </c>
      <c r="B25" s="60">
        <v>9</v>
      </c>
      <c r="C25" s="67">
        <v>1338</v>
      </c>
      <c r="D25" s="67">
        <v>1327</v>
      </c>
      <c r="E25" s="67">
        <v>1010</v>
      </c>
      <c r="F25" s="60">
        <f t="shared" si="0"/>
        <v>2337</v>
      </c>
      <c r="G25" s="72">
        <v>6</v>
      </c>
      <c r="H25" s="73">
        <v>20</v>
      </c>
      <c r="I25" s="73">
        <v>33</v>
      </c>
      <c r="J25" s="73">
        <v>7</v>
      </c>
      <c r="K25" s="73">
        <v>0</v>
      </c>
      <c r="L25" s="73">
        <v>0</v>
      </c>
      <c r="M25" s="74">
        <v>0</v>
      </c>
      <c r="N25" s="75">
        <v>0</v>
      </c>
    </row>
    <row r="26" spans="1:14" ht="19.5" x14ac:dyDescent="0.3">
      <c r="A26" s="65" t="s">
        <v>126</v>
      </c>
      <c r="B26" s="60">
        <v>21</v>
      </c>
      <c r="C26" s="67">
        <v>1568</v>
      </c>
      <c r="D26" s="67">
        <v>1743</v>
      </c>
      <c r="E26" s="67">
        <v>1933</v>
      </c>
      <c r="F26" s="60">
        <f t="shared" si="0"/>
        <v>3676</v>
      </c>
      <c r="G26" s="72">
        <v>20</v>
      </c>
      <c r="H26" s="73">
        <v>10</v>
      </c>
      <c r="I26" s="73">
        <v>11</v>
      </c>
      <c r="J26" s="73">
        <v>11</v>
      </c>
      <c r="K26" s="73">
        <v>1</v>
      </c>
      <c r="L26" s="73">
        <v>0</v>
      </c>
      <c r="M26" s="74">
        <v>1</v>
      </c>
      <c r="N26" s="75">
        <v>1</v>
      </c>
    </row>
    <row r="27" spans="1:14" ht="19.5" x14ac:dyDescent="0.3">
      <c r="A27" s="63" t="s">
        <v>127</v>
      </c>
      <c r="B27" s="60">
        <v>13</v>
      </c>
      <c r="C27" s="67">
        <v>920</v>
      </c>
      <c r="D27" s="67">
        <v>1126</v>
      </c>
      <c r="E27" s="67">
        <v>1315</v>
      </c>
      <c r="F27" s="60">
        <f t="shared" si="0"/>
        <v>2441</v>
      </c>
      <c r="G27" s="72">
        <v>22</v>
      </c>
      <c r="H27" s="73">
        <v>9</v>
      </c>
      <c r="I27" s="73">
        <v>4</v>
      </c>
      <c r="J27" s="73">
        <v>7</v>
      </c>
      <c r="K27" s="73">
        <v>1</v>
      </c>
      <c r="L27" s="73">
        <v>1</v>
      </c>
      <c r="M27" s="74">
        <v>1</v>
      </c>
      <c r="N27" s="75">
        <v>0</v>
      </c>
    </row>
    <row r="28" spans="1:14" ht="19.5" x14ac:dyDescent="0.3">
      <c r="A28" s="65" t="s">
        <v>128</v>
      </c>
      <c r="B28" s="60">
        <v>16</v>
      </c>
      <c r="C28" s="67">
        <v>1157</v>
      </c>
      <c r="D28" s="67">
        <v>1416</v>
      </c>
      <c r="E28" s="67">
        <v>1718</v>
      </c>
      <c r="F28" s="60">
        <f t="shared" si="0"/>
        <v>3134</v>
      </c>
      <c r="G28" s="72">
        <v>9</v>
      </c>
      <c r="H28" s="73">
        <v>17</v>
      </c>
      <c r="I28" s="73">
        <v>6</v>
      </c>
      <c r="J28" s="73">
        <v>6</v>
      </c>
      <c r="K28" s="73">
        <v>5</v>
      </c>
      <c r="L28" s="73">
        <v>1</v>
      </c>
      <c r="M28" s="74">
        <v>2</v>
      </c>
      <c r="N28" s="75">
        <v>0</v>
      </c>
    </row>
    <row r="29" spans="1:14" ht="19.5" x14ac:dyDescent="0.3">
      <c r="A29" s="63" t="s">
        <v>129</v>
      </c>
      <c r="B29" s="60">
        <v>13</v>
      </c>
      <c r="C29" s="67">
        <v>787</v>
      </c>
      <c r="D29" s="67">
        <v>888</v>
      </c>
      <c r="E29" s="67">
        <v>1083</v>
      </c>
      <c r="F29" s="60">
        <f t="shared" si="0"/>
        <v>1971</v>
      </c>
      <c r="G29" s="72">
        <v>10</v>
      </c>
      <c r="H29" s="73">
        <v>16</v>
      </c>
      <c r="I29" s="73">
        <v>4</v>
      </c>
      <c r="J29" s="73">
        <v>6</v>
      </c>
      <c r="K29" s="73">
        <v>1</v>
      </c>
      <c r="L29" s="73">
        <v>1</v>
      </c>
      <c r="M29" s="74">
        <v>2</v>
      </c>
      <c r="N29" s="75">
        <v>0</v>
      </c>
    </row>
    <row r="30" spans="1:14" ht="19.5" x14ac:dyDescent="0.3">
      <c r="A30" s="65" t="s">
        <v>130</v>
      </c>
      <c r="B30" s="60">
        <v>10</v>
      </c>
      <c r="C30" s="67">
        <v>320</v>
      </c>
      <c r="D30" s="67">
        <v>412</v>
      </c>
      <c r="E30" s="67">
        <v>392</v>
      </c>
      <c r="F30" s="60">
        <f t="shared" si="0"/>
        <v>804</v>
      </c>
      <c r="G30" s="72">
        <v>2</v>
      </c>
      <c r="H30" s="73">
        <v>0</v>
      </c>
      <c r="I30" s="73">
        <v>2</v>
      </c>
      <c r="J30" s="73">
        <v>1</v>
      </c>
      <c r="K30" s="73">
        <v>0</v>
      </c>
      <c r="L30" s="73">
        <v>0</v>
      </c>
      <c r="M30" s="74">
        <v>0</v>
      </c>
      <c r="N30" s="75">
        <v>0</v>
      </c>
    </row>
    <row r="31" spans="1:14" ht="19.5" x14ac:dyDescent="0.3">
      <c r="A31" s="63" t="s">
        <v>131</v>
      </c>
      <c r="B31" s="60">
        <v>18</v>
      </c>
      <c r="C31" s="67">
        <v>645</v>
      </c>
      <c r="D31" s="67">
        <v>756</v>
      </c>
      <c r="E31" s="67">
        <v>798</v>
      </c>
      <c r="F31" s="60">
        <f t="shared" si="0"/>
        <v>1554</v>
      </c>
      <c r="G31" s="72">
        <v>6</v>
      </c>
      <c r="H31" s="73">
        <v>11</v>
      </c>
      <c r="I31" s="73">
        <v>6</v>
      </c>
      <c r="J31" s="73">
        <v>2</v>
      </c>
      <c r="K31" s="73">
        <v>0</v>
      </c>
      <c r="L31" s="73">
        <v>0</v>
      </c>
      <c r="M31" s="74">
        <v>2</v>
      </c>
      <c r="N31" s="75">
        <v>0</v>
      </c>
    </row>
    <row r="32" spans="1:14" ht="19.5" x14ac:dyDescent="0.3">
      <c r="A32" s="65" t="s">
        <v>132</v>
      </c>
      <c r="B32" s="60">
        <v>25</v>
      </c>
      <c r="C32" s="67">
        <v>1244</v>
      </c>
      <c r="D32" s="67">
        <v>1548</v>
      </c>
      <c r="E32" s="67">
        <v>1672</v>
      </c>
      <c r="F32" s="60">
        <f t="shared" si="0"/>
        <v>3220</v>
      </c>
      <c r="G32" s="72">
        <v>9</v>
      </c>
      <c r="H32" s="73">
        <v>18</v>
      </c>
      <c r="I32" s="73">
        <v>2</v>
      </c>
      <c r="J32" s="73">
        <v>4</v>
      </c>
      <c r="K32" s="73">
        <v>3</v>
      </c>
      <c r="L32" s="73">
        <v>3</v>
      </c>
      <c r="M32" s="74">
        <v>2</v>
      </c>
      <c r="N32" s="75">
        <v>0</v>
      </c>
    </row>
    <row r="33" spans="1:14" ht="19.5" x14ac:dyDescent="0.3">
      <c r="A33" s="63" t="s">
        <v>133</v>
      </c>
      <c r="B33" s="60">
        <v>16</v>
      </c>
      <c r="C33" s="67">
        <v>761</v>
      </c>
      <c r="D33" s="67">
        <v>857</v>
      </c>
      <c r="E33" s="67">
        <v>921</v>
      </c>
      <c r="F33" s="60">
        <f t="shared" si="0"/>
        <v>1778</v>
      </c>
      <c r="G33" s="72">
        <v>2</v>
      </c>
      <c r="H33" s="73">
        <v>4</v>
      </c>
      <c r="I33" s="73">
        <v>2</v>
      </c>
      <c r="J33" s="73">
        <v>3</v>
      </c>
      <c r="K33" s="73">
        <v>3</v>
      </c>
      <c r="L33" s="73">
        <v>2</v>
      </c>
      <c r="M33" s="74">
        <v>1</v>
      </c>
      <c r="N33" s="75">
        <v>1</v>
      </c>
    </row>
    <row r="34" spans="1:14" ht="19.5" x14ac:dyDescent="0.3">
      <c r="A34" s="65" t="s">
        <v>134</v>
      </c>
      <c r="B34" s="60">
        <v>24</v>
      </c>
      <c r="C34" s="67">
        <v>1364</v>
      </c>
      <c r="D34" s="67">
        <v>1579</v>
      </c>
      <c r="E34" s="67">
        <v>1621</v>
      </c>
      <c r="F34" s="60">
        <f t="shared" si="0"/>
        <v>3200</v>
      </c>
      <c r="G34" s="72">
        <v>7</v>
      </c>
      <c r="H34" s="73">
        <v>11</v>
      </c>
      <c r="I34" s="73">
        <v>3</v>
      </c>
      <c r="J34" s="73">
        <v>2</v>
      </c>
      <c r="K34" s="73">
        <v>4</v>
      </c>
      <c r="L34" s="73">
        <v>1</v>
      </c>
      <c r="M34" s="74">
        <v>1</v>
      </c>
      <c r="N34" s="75">
        <v>1</v>
      </c>
    </row>
    <row r="35" spans="1:14" ht="19.5" x14ac:dyDescent="0.3">
      <c r="A35" s="63" t="s">
        <v>135</v>
      </c>
      <c r="B35" s="60">
        <v>16</v>
      </c>
      <c r="C35" s="67">
        <v>984</v>
      </c>
      <c r="D35" s="67">
        <v>1154</v>
      </c>
      <c r="E35" s="67">
        <v>1318</v>
      </c>
      <c r="F35" s="60">
        <f t="shared" si="0"/>
        <v>2472</v>
      </c>
      <c r="G35" s="72">
        <v>12</v>
      </c>
      <c r="H35" s="73">
        <v>16</v>
      </c>
      <c r="I35" s="73">
        <v>7</v>
      </c>
      <c r="J35" s="73">
        <v>8</v>
      </c>
      <c r="K35" s="73">
        <v>3</v>
      </c>
      <c r="L35" s="73">
        <v>1</v>
      </c>
      <c r="M35" s="74">
        <v>0</v>
      </c>
      <c r="N35" s="75">
        <v>0</v>
      </c>
    </row>
    <row r="36" spans="1:14" ht="19.5" x14ac:dyDescent="0.3">
      <c r="A36" s="65" t="s">
        <v>136</v>
      </c>
      <c r="B36" s="60">
        <v>24</v>
      </c>
      <c r="C36" s="67">
        <v>1555</v>
      </c>
      <c r="D36" s="67">
        <v>1702</v>
      </c>
      <c r="E36" s="67">
        <v>2028</v>
      </c>
      <c r="F36" s="60">
        <f t="shared" si="0"/>
        <v>3730</v>
      </c>
      <c r="G36" s="72">
        <v>13</v>
      </c>
      <c r="H36" s="73">
        <v>19</v>
      </c>
      <c r="I36" s="73">
        <v>7</v>
      </c>
      <c r="J36" s="73">
        <v>10</v>
      </c>
      <c r="K36" s="73">
        <v>0</v>
      </c>
      <c r="L36" s="73">
        <v>1</v>
      </c>
      <c r="M36" s="74">
        <v>1</v>
      </c>
      <c r="N36" s="75">
        <v>0</v>
      </c>
    </row>
    <row r="37" spans="1:14" ht="19.5" x14ac:dyDescent="0.3">
      <c r="A37" s="63" t="s">
        <v>137</v>
      </c>
      <c r="B37" s="60">
        <v>22</v>
      </c>
      <c r="C37" s="67">
        <v>1415</v>
      </c>
      <c r="D37" s="67">
        <v>1671</v>
      </c>
      <c r="E37" s="67">
        <v>1961</v>
      </c>
      <c r="F37" s="60">
        <f t="shared" si="0"/>
        <v>3632</v>
      </c>
      <c r="G37" s="72">
        <v>15</v>
      </c>
      <c r="H37" s="73">
        <v>15</v>
      </c>
      <c r="I37" s="73">
        <v>7</v>
      </c>
      <c r="J37" s="73">
        <v>18</v>
      </c>
      <c r="K37" s="73">
        <v>3</v>
      </c>
      <c r="L37" s="73">
        <v>0</v>
      </c>
      <c r="M37" s="74">
        <v>1</v>
      </c>
      <c r="N37" s="75">
        <v>0</v>
      </c>
    </row>
    <row r="38" spans="1:14" ht="19.5" x14ac:dyDescent="0.3">
      <c r="A38" s="65" t="s">
        <v>138</v>
      </c>
      <c r="B38" s="60">
        <v>18</v>
      </c>
      <c r="C38" s="67">
        <v>822</v>
      </c>
      <c r="D38" s="67">
        <v>891</v>
      </c>
      <c r="E38" s="67">
        <v>1009</v>
      </c>
      <c r="F38" s="60">
        <f t="shared" si="0"/>
        <v>1900</v>
      </c>
      <c r="G38" s="72">
        <v>16</v>
      </c>
      <c r="H38" s="73">
        <v>17</v>
      </c>
      <c r="I38" s="73">
        <v>7</v>
      </c>
      <c r="J38" s="73">
        <v>4</v>
      </c>
      <c r="K38" s="73">
        <v>2</v>
      </c>
      <c r="L38" s="73">
        <v>0</v>
      </c>
      <c r="M38" s="74">
        <v>0</v>
      </c>
      <c r="N38" s="75">
        <v>1</v>
      </c>
    </row>
    <row r="39" spans="1:14" ht="19.5" x14ac:dyDescent="0.3">
      <c r="A39" s="63" t="s">
        <v>139</v>
      </c>
      <c r="B39" s="60">
        <v>14</v>
      </c>
      <c r="C39" s="67">
        <v>1253</v>
      </c>
      <c r="D39" s="67">
        <v>1534</v>
      </c>
      <c r="E39" s="67">
        <v>1850</v>
      </c>
      <c r="F39" s="60">
        <f t="shared" si="0"/>
        <v>3384</v>
      </c>
      <c r="G39" s="72">
        <v>17</v>
      </c>
      <c r="H39" s="73">
        <v>25</v>
      </c>
      <c r="I39" s="73">
        <v>14</v>
      </c>
      <c r="J39" s="73">
        <v>20</v>
      </c>
      <c r="K39" s="73">
        <v>1</v>
      </c>
      <c r="L39" s="73">
        <v>5</v>
      </c>
      <c r="M39" s="74">
        <v>0</v>
      </c>
      <c r="N39" s="75">
        <v>0</v>
      </c>
    </row>
    <row r="40" spans="1:14" ht="19.5" x14ac:dyDescent="0.3">
      <c r="A40" s="65" t="s">
        <v>140</v>
      </c>
      <c r="B40" s="60">
        <v>17</v>
      </c>
      <c r="C40" s="67">
        <v>1040</v>
      </c>
      <c r="D40" s="67">
        <v>1277</v>
      </c>
      <c r="E40" s="67">
        <v>1362</v>
      </c>
      <c r="F40" s="60">
        <f t="shared" si="0"/>
        <v>2639</v>
      </c>
      <c r="G40" s="72">
        <v>1</v>
      </c>
      <c r="H40" s="73">
        <v>8</v>
      </c>
      <c r="I40" s="73">
        <v>11</v>
      </c>
      <c r="J40" s="73">
        <v>9</v>
      </c>
      <c r="K40" s="73">
        <v>0</v>
      </c>
      <c r="L40" s="73">
        <v>2</v>
      </c>
      <c r="M40" s="74">
        <v>0</v>
      </c>
      <c r="N40" s="75">
        <v>0</v>
      </c>
    </row>
    <row r="41" spans="1:14" ht="19.5" x14ac:dyDescent="0.3">
      <c r="A41" s="63" t="s">
        <v>141</v>
      </c>
      <c r="B41" s="60">
        <v>19</v>
      </c>
      <c r="C41" s="67">
        <v>1124</v>
      </c>
      <c r="D41" s="67">
        <v>1286</v>
      </c>
      <c r="E41" s="67">
        <v>1443</v>
      </c>
      <c r="F41" s="60">
        <f t="shared" si="0"/>
        <v>2729</v>
      </c>
      <c r="G41" s="72">
        <v>5</v>
      </c>
      <c r="H41" s="73">
        <v>17</v>
      </c>
      <c r="I41" s="73">
        <v>8</v>
      </c>
      <c r="J41" s="73">
        <v>10</v>
      </c>
      <c r="K41" s="73">
        <v>1</v>
      </c>
      <c r="L41" s="73">
        <v>0</v>
      </c>
      <c r="M41" s="74">
        <v>0</v>
      </c>
      <c r="N41" s="75">
        <v>2</v>
      </c>
    </row>
    <row r="42" spans="1:14" ht="19.5" x14ac:dyDescent="0.3">
      <c r="A42" s="65" t="s">
        <v>142</v>
      </c>
      <c r="B42" s="60">
        <v>15</v>
      </c>
      <c r="C42" s="67">
        <v>755</v>
      </c>
      <c r="D42" s="67">
        <v>866</v>
      </c>
      <c r="E42" s="67">
        <v>980</v>
      </c>
      <c r="F42" s="60">
        <f t="shared" si="0"/>
        <v>1846</v>
      </c>
      <c r="G42" s="72">
        <v>6</v>
      </c>
      <c r="H42" s="73">
        <v>7</v>
      </c>
      <c r="I42" s="73">
        <v>2</v>
      </c>
      <c r="J42" s="73">
        <v>0</v>
      </c>
      <c r="K42" s="73">
        <v>2</v>
      </c>
      <c r="L42" s="73">
        <v>1</v>
      </c>
      <c r="M42" s="74">
        <v>0</v>
      </c>
      <c r="N42" s="75">
        <v>0</v>
      </c>
    </row>
    <row r="43" spans="1:14" ht="19.5" x14ac:dyDescent="0.3">
      <c r="A43" s="63" t="s">
        <v>143</v>
      </c>
      <c r="B43" s="60">
        <v>20</v>
      </c>
      <c r="C43" s="67">
        <v>671</v>
      </c>
      <c r="D43" s="67">
        <v>847</v>
      </c>
      <c r="E43" s="67">
        <v>832</v>
      </c>
      <c r="F43" s="60">
        <f t="shared" si="0"/>
        <v>1679</v>
      </c>
      <c r="G43" s="72">
        <v>3</v>
      </c>
      <c r="H43" s="73">
        <v>5</v>
      </c>
      <c r="I43" s="73">
        <v>3</v>
      </c>
      <c r="J43" s="73">
        <v>3</v>
      </c>
      <c r="K43" s="73">
        <v>3</v>
      </c>
      <c r="L43" s="73">
        <v>2</v>
      </c>
      <c r="M43" s="74">
        <v>2</v>
      </c>
      <c r="N43" s="75">
        <v>0</v>
      </c>
    </row>
    <row r="44" spans="1:14" ht="19.5" x14ac:dyDescent="0.3">
      <c r="A44" s="65" t="s">
        <v>144</v>
      </c>
      <c r="B44" s="60">
        <v>21</v>
      </c>
      <c r="C44" s="67">
        <v>815</v>
      </c>
      <c r="D44" s="67">
        <v>1032</v>
      </c>
      <c r="E44" s="67">
        <v>976</v>
      </c>
      <c r="F44" s="60">
        <f t="shared" si="0"/>
        <v>2008</v>
      </c>
      <c r="G44" s="72">
        <v>3</v>
      </c>
      <c r="H44" s="73">
        <v>6</v>
      </c>
      <c r="I44" s="73">
        <v>0</v>
      </c>
      <c r="J44" s="73">
        <v>0</v>
      </c>
      <c r="K44" s="73">
        <v>0</v>
      </c>
      <c r="L44" s="73">
        <v>0</v>
      </c>
      <c r="M44" s="74">
        <v>1</v>
      </c>
      <c r="N44" s="75">
        <v>0</v>
      </c>
    </row>
    <row r="45" spans="1:14" ht="19.5" x14ac:dyDescent="0.3">
      <c r="A45" s="63" t="s">
        <v>145</v>
      </c>
      <c r="B45" s="60">
        <v>16</v>
      </c>
      <c r="C45" s="67">
        <v>1003</v>
      </c>
      <c r="D45" s="67">
        <v>1078</v>
      </c>
      <c r="E45" s="67">
        <v>1214</v>
      </c>
      <c r="F45" s="60">
        <f t="shared" si="0"/>
        <v>2292</v>
      </c>
      <c r="G45" s="72">
        <v>5</v>
      </c>
      <c r="H45" s="73">
        <v>13</v>
      </c>
      <c r="I45" s="73">
        <v>9</v>
      </c>
      <c r="J45" s="73">
        <v>10</v>
      </c>
      <c r="K45" s="73">
        <v>3</v>
      </c>
      <c r="L45" s="73">
        <v>1</v>
      </c>
      <c r="M45" s="74">
        <v>0</v>
      </c>
      <c r="N45" s="75">
        <v>0</v>
      </c>
    </row>
    <row r="46" spans="1:14" ht="19.5" x14ac:dyDescent="0.3">
      <c r="A46" s="65" t="s">
        <v>146</v>
      </c>
      <c r="B46" s="60">
        <v>22</v>
      </c>
      <c r="C46" s="67">
        <v>1804</v>
      </c>
      <c r="D46" s="67">
        <v>2124</v>
      </c>
      <c r="E46" s="67">
        <v>2179</v>
      </c>
      <c r="F46" s="60">
        <f t="shared" si="0"/>
        <v>4303</v>
      </c>
      <c r="G46" s="72">
        <v>21</v>
      </c>
      <c r="H46" s="73">
        <v>24</v>
      </c>
      <c r="I46" s="73">
        <v>7</v>
      </c>
      <c r="J46" s="73">
        <v>7</v>
      </c>
      <c r="K46" s="73">
        <v>1</v>
      </c>
      <c r="L46" s="73">
        <v>5</v>
      </c>
      <c r="M46" s="74">
        <v>2</v>
      </c>
      <c r="N46" s="75">
        <v>1</v>
      </c>
    </row>
    <row r="47" spans="1:14" ht="19.5" x14ac:dyDescent="0.3">
      <c r="A47" s="63" t="s">
        <v>147</v>
      </c>
      <c r="B47" s="60">
        <v>20</v>
      </c>
      <c r="C47" s="67">
        <v>896</v>
      </c>
      <c r="D47" s="67">
        <v>959</v>
      </c>
      <c r="E47" s="67">
        <v>1073</v>
      </c>
      <c r="F47" s="60">
        <f t="shared" si="0"/>
        <v>2032</v>
      </c>
      <c r="G47" s="72">
        <v>4</v>
      </c>
      <c r="H47" s="73">
        <v>10</v>
      </c>
      <c r="I47" s="73">
        <v>0</v>
      </c>
      <c r="J47" s="73">
        <v>0</v>
      </c>
      <c r="K47" s="73">
        <v>0</v>
      </c>
      <c r="L47" s="73">
        <v>1</v>
      </c>
      <c r="M47" s="74">
        <v>0</v>
      </c>
      <c r="N47" s="75">
        <v>0</v>
      </c>
    </row>
    <row r="48" spans="1:14" ht="19.5" x14ac:dyDescent="0.3">
      <c r="A48" s="65" t="s">
        <v>148</v>
      </c>
      <c r="B48" s="60">
        <v>11</v>
      </c>
      <c r="C48" s="67">
        <v>808</v>
      </c>
      <c r="D48" s="67">
        <v>1020</v>
      </c>
      <c r="E48" s="67">
        <v>1108</v>
      </c>
      <c r="F48" s="60">
        <f t="shared" si="0"/>
        <v>2128</v>
      </c>
      <c r="G48" s="72">
        <v>6</v>
      </c>
      <c r="H48" s="73">
        <v>14</v>
      </c>
      <c r="I48" s="73">
        <v>1</v>
      </c>
      <c r="J48" s="73">
        <v>2</v>
      </c>
      <c r="K48" s="73">
        <v>2</v>
      </c>
      <c r="L48" s="73">
        <v>2</v>
      </c>
      <c r="M48" s="74">
        <v>2</v>
      </c>
      <c r="N48" s="75">
        <v>1</v>
      </c>
    </row>
    <row r="49" spans="1:14" ht="19.5" x14ac:dyDescent="0.3">
      <c r="A49" s="63" t="s">
        <v>149</v>
      </c>
      <c r="B49" s="60">
        <v>30</v>
      </c>
      <c r="C49" s="67">
        <v>1867</v>
      </c>
      <c r="D49" s="67">
        <v>2231</v>
      </c>
      <c r="E49" s="67">
        <v>2407</v>
      </c>
      <c r="F49" s="60">
        <f t="shared" si="0"/>
        <v>4638</v>
      </c>
      <c r="G49" s="72">
        <v>14</v>
      </c>
      <c r="H49" s="73">
        <v>17</v>
      </c>
      <c r="I49" s="73">
        <v>11</v>
      </c>
      <c r="J49" s="73">
        <v>12</v>
      </c>
      <c r="K49" s="73">
        <v>3</v>
      </c>
      <c r="L49" s="73">
        <v>2</v>
      </c>
      <c r="M49" s="74">
        <v>2</v>
      </c>
      <c r="N49" s="75">
        <v>0</v>
      </c>
    </row>
    <row r="50" spans="1:14" ht="19.5" x14ac:dyDescent="0.3">
      <c r="A50" s="65" t="s">
        <v>150</v>
      </c>
      <c r="B50" s="60">
        <v>20</v>
      </c>
      <c r="C50" s="67">
        <v>883</v>
      </c>
      <c r="D50" s="67">
        <v>1091</v>
      </c>
      <c r="E50" s="67">
        <v>1186</v>
      </c>
      <c r="F50" s="60">
        <f t="shared" si="0"/>
        <v>2277</v>
      </c>
      <c r="G50" s="72">
        <v>7</v>
      </c>
      <c r="H50" s="73">
        <v>15</v>
      </c>
      <c r="I50" s="73">
        <v>1</v>
      </c>
      <c r="J50" s="73">
        <v>3</v>
      </c>
      <c r="K50" s="73">
        <v>2</v>
      </c>
      <c r="L50" s="73">
        <v>1</v>
      </c>
      <c r="M50" s="74">
        <v>1</v>
      </c>
      <c r="N50" s="75">
        <v>0</v>
      </c>
    </row>
    <row r="51" spans="1:14" ht="19.5" x14ac:dyDescent="0.3">
      <c r="A51" s="63" t="s">
        <v>151</v>
      </c>
      <c r="B51" s="60">
        <v>14</v>
      </c>
      <c r="C51" s="67">
        <v>740</v>
      </c>
      <c r="D51" s="67">
        <v>858</v>
      </c>
      <c r="E51" s="67">
        <v>896</v>
      </c>
      <c r="F51" s="60">
        <f t="shared" si="0"/>
        <v>1754</v>
      </c>
      <c r="G51" s="72">
        <v>5</v>
      </c>
      <c r="H51" s="73">
        <v>4</v>
      </c>
      <c r="I51" s="73">
        <v>0</v>
      </c>
      <c r="J51" s="73">
        <v>0</v>
      </c>
      <c r="K51" s="73">
        <v>0</v>
      </c>
      <c r="L51" s="73">
        <v>0</v>
      </c>
      <c r="M51" s="74">
        <v>1</v>
      </c>
      <c r="N51" s="75">
        <v>0</v>
      </c>
    </row>
    <row r="52" spans="1:14" ht="19.5" x14ac:dyDescent="0.3">
      <c r="A52" s="65" t="s">
        <v>152</v>
      </c>
      <c r="B52" s="60">
        <v>15</v>
      </c>
      <c r="C52" s="67">
        <v>672</v>
      </c>
      <c r="D52" s="67">
        <v>848</v>
      </c>
      <c r="E52" s="67">
        <v>891</v>
      </c>
      <c r="F52" s="60">
        <f t="shared" si="0"/>
        <v>1739</v>
      </c>
      <c r="G52" s="72">
        <v>5</v>
      </c>
      <c r="H52" s="73">
        <v>10</v>
      </c>
      <c r="I52" s="73">
        <v>1</v>
      </c>
      <c r="J52" s="73">
        <v>5</v>
      </c>
      <c r="K52" s="73">
        <v>0</v>
      </c>
      <c r="L52" s="73">
        <v>0</v>
      </c>
      <c r="M52" s="74">
        <v>0</v>
      </c>
      <c r="N52" s="75">
        <v>0</v>
      </c>
    </row>
    <row r="53" spans="1:14" ht="19.5" x14ac:dyDescent="0.3">
      <c r="A53" s="63" t="s">
        <v>153</v>
      </c>
      <c r="B53" s="60">
        <v>25</v>
      </c>
      <c r="C53" s="67">
        <v>1168</v>
      </c>
      <c r="D53" s="67">
        <v>1433</v>
      </c>
      <c r="E53" s="67">
        <v>1507</v>
      </c>
      <c r="F53" s="60">
        <f t="shared" si="0"/>
        <v>2940</v>
      </c>
      <c r="G53" s="72">
        <v>4</v>
      </c>
      <c r="H53" s="73">
        <v>10</v>
      </c>
      <c r="I53" s="73">
        <v>9</v>
      </c>
      <c r="J53" s="73">
        <v>15</v>
      </c>
      <c r="K53" s="73">
        <v>0</v>
      </c>
      <c r="L53" s="73">
        <v>1</v>
      </c>
      <c r="M53" s="74">
        <v>1</v>
      </c>
      <c r="N53" s="75">
        <v>0</v>
      </c>
    </row>
    <row r="54" spans="1:14" ht="19.5" x14ac:dyDescent="0.3">
      <c r="A54" s="65" t="s">
        <v>154</v>
      </c>
      <c r="B54" s="60">
        <v>12</v>
      </c>
      <c r="C54" s="67">
        <v>541</v>
      </c>
      <c r="D54" s="67">
        <v>708</v>
      </c>
      <c r="E54" s="67">
        <v>684</v>
      </c>
      <c r="F54" s="60">
        <f t="shared" si="0"/>
        <v>1392</v>
      </c>
      <c r="G54" s="72">
        <v>8</v>
      </c>
      <c r="H54" s="73">
        <v>3</v>
      </c>
      <c r="I54" s="73">
        <v>0</v>
      </c>
      <c r="J54" s="73">
        <v>1</v>
      </c>
      <c r="K54" s="73">
        <v>0</v>
      </c>
      <c r="L54" s="73">
        <v>1</v>
      </c>
      <c r="M54" s="74">
        <v>0</v>
      </c>
      <c r="N54" s="75">
        <v>1</v>
      </c>
    </row>
    <row r="55" spans="1:14" ht="19.5" x14ac:dyDescent="0.3">
      <c r="A55" s="63" t="s">
        <v>155</v>
      </c>
      <c r="B55" s="60">
        <v>14</v>
      </c>
      <c r="C55" s="67">
        <v>488</v>
      </c>
      <c r="D55" s="67">
        <v>605</v>
      </c>
      <c r="E55" s="67">
        <v>611</v>
      </c>
      <c r="F55" s="60">
        <f t="shared" si="0"/>
        <v>1216</v>
      </c>
      <c r="G55" s="72">
        <v>0</v>
      </c>
      <c r="H55" s="73">
        <v>6</v>
      </c>
      <c r="I55" s="73">
        <v>6</v>
      </c>
      <c r="J55" s="73">
        <v>5</v>
      </c>
      <c r="K55" s="73">
        <v>0</v>
      </c>
      <c r="L55" s="73">
        <v>1</v>
      </c>
      <c r="M55" s="74">
        <v>0</v>
      </c>
      <c r="N55" s="75">
        <v>0</v>
      </c>
    </row>
    <row r="56" spans="1:14" ht="19.5" x14ac:dyDescent="0.3">
      <c r="A56" s="65" t="s">
        <v>156</v>
      </c>
      <c r="B56" s="60">
        <v>20</v>
      </c>
      <c r="C56" s="67">
        <v>876</v>
      </c>
      <c r="D56" s="67">
        <v>1105</v>
      </c>
      <c r="E56" s="67">
        <v>1080</v>
      </c>
      <c r="F56" s="60">
        <f t="shared" si="0"/>
        <v>2185</v>
      </c>
      <c r="G56" s="72">
        <v>9</v>
      </c>
      <c r="H56" s="73">
        <v>13</v>
      </c>
      <c r="I56" s="73">
        <v>5</v>
      </c>
      <c r="J56" s="73">
        <v>4</v>
      </c>
      <c r="K56" s="73">
        <v>2</v>
      </c>
      <c r="L56" s="73">
        <v>1</v>
      </c>
      <c r="M56" s="74">
        <v>3</v>
      </c>
      <c r="N56" s="75">
        <v>0</v>
      </c>
    </row>
    <row r="57" spans="1:14" ht="19.5" x14ac:dyDescent="0.3">
      <c r="A57" s="63" t="s">
        <v>157</v>
      </c>
      <c r="B57" s="60">
        <v>22</v>
      </c>
      <c r="C57" s="67">
        <v>926</v>
      </c>
      <c r="D57" s="67">
        <v>1181</v>
      </c>
      <c r="E57" s="67">
        <v>1190</v>
      </c>
      <c r="F57" s="60">
        <f t="shared" si="0"/>
        <v>2371</v>
      </c>
      <c r="G57" s="72">
        <v>12</v>
      </c>
      <c r="H57" s="73">
        <v>10</v>
      </c>
      <c r="I57" s="73">
        <v>2</v>
      </c>
      <c r="J57" s="73">
        <v>6</v>
      </c>
      <c r="K57" s="73">
        <v>2</v>
      </c>
      <c r="L57" s="73">
        <v>1</v>
      </c>
      <c r="M57" s="74">
        <v>2</v>
      </c>
      <c r="N57" s="75">
        <v>0</v>
      </c>
    </row>
    <row r="58" spans="1:14" ht="19.5" x14ac:dyDescent="0.3">
      <c r="A58" s="65" t="s">
        <v>158</v>
      </c>
      <c r="B58" s="60">
        <v>27</v>
      </c>
      <c r="C58" s="67">
        <v>1261</v>
      </c>
      <c r="D58" s="67">
        <v>1551</v>
      </c>
      <c r="E58" s="67">
        <v>1576</v>
      </c>
      <c r="F58" s="60">
        <f t="shared" si="0"/>
        <v>3127</v>
      </c>
      <c r="G58" s="72">
        <v>11</v>
      </c>
      <c r="H58" s="73">
        <v>7</v>
      </c>
      <c r="I58" s="73">
        <v>8</v>
      </c>
      <c r="J58" s="73">
        <v>2</v>
      </c>
      <c r="K58" s="73">
        <v>1</v>
      </c>
      <c r="L58" s="73">
        <v>0</v>
      </c>
      <c r="M58" s="74">
        <v>1</v>
      </c>
      <c r="N58" s="75">
        <v>1</v>
      </c>
    </row>
    <row r="59" spans="1:14" ht="19.5" x14ac:dyDescent="0.3">
      <c r="A59" s="63" t="s">
        <v>159</v>
      </c>
      <c r="B59" s="60">
        <v>35</v>
      </c>
      <c r="C59" s="67">
        <v>1192</v>
      </c>
      <c r="D59" s="67">
        <v>1573</v>
      </c>
      <c r="E59" s="67">
        <v>1534</v>
      </c>
      <c r="F59" s="60">
        <f t="shared" si="0"/>
        <v>3107</v>
      </c>
      <c r="G59" s="72">
        <v>7</v>
      </c>
      <c r="H59" s="73">
        <v>12</v>
      </c>
      <c r="I59" s="73">
        <v>1</v>
      </c>
      <c r="J59" s="73">
        <v>5</v>
      </c>
      <c r="K59" s="73">
        <v>1</v>
      </c>
      <c r="L59" s="73">
        <v>4</v>
      </c>
      <c r="M59" s="74">
        <v>3</v>
      </c>
      <c r="N59" s="75">
        <v>2</v>
      </c>
    </row>
    <row r="60" spans="1:14" ht="19.5" x14ac:dyDescent="0.3">
      <c r="A60" s="65" t="s">
        <v>160</v>
      </c>
      <c r="B60" s="60">
        <v>15</v>
      </c>
      <c r="C60" s="67">
        <v>1166</v>
      </c>
      <c r="D60" s="67">
        <v>1463</v>
      </c>
      <c r="E60" s="67">
        <v>1553</v>
      </c>
      <c r="F60" s="60">
        <f t="shared" si="0"/>
        <v>3016</v>
      </c>
      <c r="G60" s="72">
        <v>8</v>
      </c>
      <c r="H60" s="73">
        <v>19</v>
      </c>
      <c r="I60" s="73">
        <v>10</v>
      </c>
      <c r="J60" s="73">
        <v>7</v>
      </c>
      <c r="K60" s="73">
        <v>1</v>
      </c>
      <c r="L60" s="73">
        <v>0</v>
      </c>
      <c r="M60" s="74">
        <v>2</v>
      </c>
      <c r="N60" s="75">
        <v>0</v>
      </c>
    </row>
    <row r="61" spans="1:14" ht="19.5" x14ac:dyDescent="0.3">
      <c r="A61" s="63" t="s">
        <v>161</v>
      </c>
      <c r="B61" s="60">
        <v>16</v>
      </c>
      <c r="C61" s="67">
        <v>865</v>
      </c>
      <c r="D61" s="67">
        <v>1017</v>
      </c>
      <c r="E61" s="67">
        <v>1036</v>
      </c>
      <c r="F61" s="60">
        <f t="shared" si="0"/>
        <v>2053</v>
      </c>
      <c r="G61" s="72">
        <v>3</v>
      </c>
      <c r="H61" s="73">
        <v>5</v>
      </c>
      <c r="I61" s="73">
        <v>2</v>
      </c>
      <c r="J61" s="73">
        <v>2</v>
      </c>
      <c r="K61" s="73">
        <v>1</v>
      </c>
      <c r="L61" s="73">
        <v>1</v>
      </c>
      <c r="M61" s="74">
        <v>0</v>
      </c>
      <c r="N61" s="75">
        <v>0</v>
      </c>
    </row>
    <row r="62" spans="1:14" ht="19.5" x14ac:dyDescent="0.3">
      <c r="A62" s="65" t="s">
        <v>162</v>
      </c>
      <c r="B62" s="60">
        <v>16</v>
      </c>
      <c r="C62" s="67">
        <v>1054</v>
      </c>
      <c r="D62" s="67">
        <v>1243</v>
      </c>
      <c r="E62" s="67">
        <v>1294</v>
      </c>
      <c r="F62" s="60">
        <f t="shared" si="0"/>
        <v>2537</v>
      </c>
      <c r="G62" s="72">
        <v>4</v>
      </c>
      <c r="H62" s="73">
        <v>12</v>
      </c>
      <c r="I62" s="73">
        <v>6</v>
      </c>
      <c r="J62" s="73">
        <v>5</v>
      </c>
      <c r="K62" s="73">
        <v>1</v>
      </c>
      <c r="L62" s="73">
        <v>4</v>
      </c>
      <c r="M62" s="74">
        <v>2</v>
      </c>
      <c r="N62" s="75">
        <v>0</v>
      </c>
    </row>
    <row r="63" spans="1:14" ht="19.5" x14ac:dyDescent="0.3">
      <c r="A63" s="63" t="s">
        <v>163</v>
      </c>
      <c r="B63" s="60">
        <v>15</v>
      </c>
      <c r="C63" s="67">
        <v>988</v>
      </c>
      <c r="D63" s="67">
        <v>1064</v>
      </c>
      <c r="E63" s="67">
        <v>1181</v>
      </c>
      <c r="F63" s="60">
        <f t="shared" si="0"/>
        <v>2245</v>
      </c>
      <c r="G63" s="72">
        <v>12</v>
      </c>
      <c r="H63" s="73">
        <v>9</v>
      </c>
      <c r="I63" s="73">
        <v>3</v>
      </c>
      <c r="J63" s="73">
        <v>5</v>
      </c>
      <c r="K63" s="73">
        <v>0</v>
      </c>
      <c r="L63" s="73">
        <v>2</v>
      </c>
      <c r="M63" s="74">
        <v>1</v>
      </c>
      <c r="N63" s="75">
        <v>0</v>
      </c>
    </row>
    <row r="64" spans="1:14" ht="19.5" x14ac:dyDescent="0.3">
      <c r="A64" s="65" t="s">
        <v>164</v>
      </c>
      <c r="B64" s="60">
        <v>21</v>
      </c>
      <c r="C64" s="67">
        <v>1431</v>
      </c>
      <c r="D64" s="67">
        <v>1539</v>
      </c>
      <c r="E64" s="67">
        <v>1682</v>
      </c>
      <c r="F64" s="60">
        <f t="shared" si="0"/>
        <v>3221</v>
      </c>
      <c r="G64" s="72">
        <v>8</v>
      </c>
      <c r="H64" s="73">
        <v>10</v>
      </c>
      <c r="I64" s="73">
        <v>9</v>
      </c>
      <c r="J64" s="73">
        <v>7</v>
      </c>
      <c r="K64" s="73">
        <v>2</v>
      </c>
      <c r="L64" s="73">
        <v>4</v>
      </c>
      <c r="M64" s="74">
        <v>5</v>
      </c>
      <c r="N64" s="75">
        <v>1</v>
      </c>
    </row>
    <row r="65" spans="1:14" ht="19.5" x14ac:dyDescent="0.3">
      <c r="A65" s="63" t="s">
        <v>165</v>
      </c>
      <c r="B65" s="60">
        <v>25</v>
      </c>
      <c r="C65" s="67">
        <v>2511</v>
      </c>
      <c r="D65" s="67">
        <v>2761</v>
      </c>
      <c r="E65" s="67">
        <v>3115</v>
      </c>
      <c r="F65" s="60">
        <f t="shared" si="0"/>
        <v>5876</v>
      </c>
      <c r="G65" s="72">
        <v>22</v>
      </c>
      <c r="H65" s="73">
        <v>26</v>
      </c>
      <c r="I65" s="73">
        <v>1</v>
      </c>
      <c r="J65" s="73">
        <v>9</v>
      </c>
      <c r="K65" s="73">
        <v>3</v>
      </c>
      <c r="L65" s="73">
        <v>3</v>
      </c>
      <c r="M65" s="74">
        <v>3</v>
      </c>
      <c r="N65" s="75">
        <v>1</v>
      </c>
    </row>
    <row r="66" spans="1:14" ht="19.5" x14ac:dyDescent="0.3">
      <c r="A66" s="65" t="s">
        <v>166</v>
      </c>
      <c r="B66" s="60">
        <v>31</v>
      </c>
      <c r="C66" s="67">
        <v>1788</v>
      </c>
      <c r="D66" s="67">
        <v>2085</v>
      </c>
      <c r="E66" s="67">
        <v>2141</v>
      </c>
      <c r="F66" s="60">
        <f t="shared" si="0"/>
        <v>4226</v>
      </c>
      <c r="G66" s="72">
        <v>7</v>
      </c>
      <c r="H66" s="73">
        <v>10</v>
      </c>
      <c r="I66" s="73">
        <v>8</v>
      </c>
      <c r="J66" s="73">
        <v>3</v>
      </c>
      <c r="K66" s="73">
        <v>3</v>
      </c>
      <c r="L66" s="73">
        <v>1</v>
      </c>
      <c r="M66" s="74">
        <v>1</v>
      </c>
      <c r="N66" s="75">
        <v>1</v>
      </c>
    </row>
    <row r="67" spans="1:14" ht="19.5" x14ac:dyDescent="0.3">
      <c r="A67" s="63" t="s">
        <v>167</v>
      </c>
      <c r="B67" s="60">
        <v>26</v>
      </c>
      <c r="C67" s="67">
        <v>1655</v>
      </c>
      <c r="D67" s="67">
        <v>2026</v>
      </c>
      <c r="E67" s="67">
        <v>2077</v>
      </c>
      <c r="F67" s="60">
        <f t="shared" si="0"/>
        <v>4103</v>
      </c>
      <c r="G67" s="72">
        <v>11</v>
      </c>
      <c r="H67" s="73">
        <v>12</v>
      </c>
      <c r="I67" s="73">
        <v>5</v>
      </c>
      <c r="J67" s="73">
        <v>11</v>
      </c>
      <c r="K67" s="73">
        <v>1</v>
      </c>
      <c r="L67" s="73">
        <v>3</v>
      </c>
      <c r="M67" s="74">
        <v>2</v>
      </c>
      <c r="N67" s="75">
        <v>1</v>
      </c>
    </row>
    <row r="68" spans="1:14" ht="19.5" x14ac:dyDescent="0.3">
      <c r="A68" s="65" t="s">
        <v>168</v>
      </c>
      <c r="B68" s="60">
        <v>25</v>
      </c>
      <c r="C68" s="67">
        <v>1922</v>
      </c>
      <c r="D68" s="67">
        <v>2264</v>
      </c>
      <c r="E68" s="67">
        <v>2519</v>
      </c>
      <c r="F68" s="60">
        <f t="shared" si="0"/>
        <v>4783</v>
      </c>
      <c r="G68" s="72">
        <v>8</v>
      </c>
      <c r="H68" s="73">
        <v>16</v>
      </c>
      <c r="I68" s="73">
        <v>7</v>
      </c>
      <c r="J68" s="73">
        <v>5</v>
      </c>
      <c r="K68" s="73">
        <v>5</v>
      </c>
      <c r="L68" s="73">
        <v>2</v>
      </c>
      <c r="M68" s="74">
        <v>2</v>
      </c>
      <c r="N68" s="75">
        <v>1</v>
      </c>
    </row>
    <row r="69" spans="1:14" ht="19.5" x14ac:dyDescent="0.3">
      <c r="A69" s="63" t="s">
        <v>169</v>
      </c>
      <c r="B69" s="60">
        <v>15</v>
      </c>
      <c r="C69" s="67">
        <v>1118</v>
      </c>
      <c r="D69" s="67">
        <v>1522</v>
      </c>
      <c r="E69" s="67">
        <v>1457</v>
      </c>
      <c r="F69" s="60">
        <f t="shared" si="0"/>
        <v>2979</v>
      </c>
      <c r="G69" s="72">
        <v>15</v>
      </c>
      <c r="H69" s="73">
        <v>22</v>
      </c>
      <c r="I69" s="73">
        <v>6</v>
      </c>
      <c r="J69" s="73">
        <v>3</v>
      </c>
      <c r="K69" s="73">
        <v>1</v>
      </c>
      <c r="L69" s="73">
        <v>2</v>
      </c>
      <c r="M69" s="74">
        <v>3</v>
      </c>
      <c r="N69" s="75">
        <v>0</v>
      </c>
    </row>
    <row r="70" spans="1:14" ht="19.5" x14ac:dyDescent="0.3">
      <c r="A70" s="65" t="s">
        <v>170</v>
      </c>
      <c r="B70" s="60">
        <v>15</v>
      </c>
      <c r="C70" s="67">
        <v>1169</v>
      </c>
      <c r="D70" s="67">
        <v>1439</v>
      </c>
      <c r="E70" s="67">
        <v>1558</v>
      </c>
      <c r="F70" s="60">
        <f t="shared" ref="F70:F73" si="1">SUM(D70:E70)</f>
        <v>2997</v>
      </c>
      <c r="G70" s="72">
        <v>12</v>
      </c>
      <c r="H70" s="73">
        <v>22</v>
      </c>
      <c r="I70" s="73">
        <v>2</v>
      </c>
      <c r="J70" s="73">
        <v>7</v>
      </c>
      <c r="K70" s="73">
        <v>2</v>
      </c>
      <c r="L70" s="73">
        <v>2</v>
      </c>
      <c r="M70" s="74">
        <v>2</v>
      </c>
      <c r="N70" s="75">
        <v>1</v>
      </c>
    </row>
    <row r="71" spans="1:14" ht="19.5" x14ac:dyDescent="0.3">
      <c r="A71" s="63" t="s">
        <v>171</v>
      </c>
      <c r="B71" s="60">
        <v>23</v>
      </c>
      <c r="C71" s="67">
        <v>1664</v>
      </c>
      <c r="D71" s="67">
        <v>2148</v>
      </c>
      <c r="E71" s="67">
        <v>2284</v>
      </c>
      <c r="F71" s="60">
        <f t="shared" si="1"/>
        <v>4432</v>
      </c>
      <c r="G71" s="72">
        <v>11</v>
      </c>
      <c r="H71" s="73">
        <v>28</v>
      </c>
      <c r="I71" s="73">
        <v>9</v>
      </c>
      <c r="J71" s="73">
        <v>8</v>
      </c>
      <c r="K71" s="73">
        <v>3</v>
      </c>
      <c r="L71" s="73">
        <v>3</v>
      </c>
      <c r="M71" s="74">
        <v>2</v>
      </c>
      <c r="N71" s="75">
        <v>0</v>
      </c>
    </row>
    <row r="72" spans="1:14" ht="19.5" x14ac:dyDescent="0.3">
      <c r="A72" s="65" t="s">
        <v>172</v>
      </c>
      <c r="B72" s="60">
        <v>12</v>
      </c>
      <c r="C72" s="67">
        <v>845</v>
      </c>
      <c r="D72" s="67">
        <v>1208</v>
      </c>
      <c r="E72" s="67">
        <v>1130</v>
      </c>
      <c r="F72" s="60">
        <f t="shared" si="1"/>
        <v>2338</v>
      </c>
      <c r="G72" s="72">
        <v>5</v>
      </c>
      <c r="H72" s="73">
        <v>12</v>
      </c>
      <c r="I72" s="73">
        <v>4</v>
      </c>
      <c r="J72" s="73">
        <v>5</v>
      </c>
      <c r="K72" s="73">
        <v>1</v>
      </c>
      <c r="L72" s="73">
        <v>1</v>
      </c>
      <c r="M72" s="74">
        <v>1</v>
      </c>
      <c r="N72" s="75">
        <v>2</v>
      </c>
    </row>
    <row r="73" spans="1:14" ht="19.5" x14ac:dyDescent="0.3">
      <c r="A73" s="63" t="s">
        <v>173</v>
      </c>
      <c r="B73" s="60">
        <v>19</v>
      </c>
      <c r="C73" s="67">
        <v>978</v>
      </c>
      <c r="D73" s="67">
        <v>1158</v>
      </c>
      <c r="E73" s="67">
        <v>1151</v>
      </c>
      <c r="F73" s="60">
        <f t="shared" si="1"/>
        <v>2309</v>
      </c>
      <c r="G73" s="72">
        <v>6</v>
      </c>
      <c r="H73" s="73">
        <v>5</v>
      </c>
      <c r="I73" s="73">
        <v>1</v>
      </c>
      <c r="J73" s="73">
        <v>5</v>
      </c>
      <c r="K73" s="73">
        <v>0</v>
      </c>
      <c r="L73" s="73">
        <v>1</v>
      </c>
      <c r="M73" s="74">
        <v>1</v>
      </c>
      <c r="N73" s="75">
        <v>1</v>
      </c>
    </row>
    <row r="74" spans="1:14" ht="19.5" x14ac:dyDescent="0.3">
      <c r="A74" s="65" t="s">
        <v>43</v>
      </c>
      <c r="B74" s="60">
        <f t="shared" ref="B74:N74" si="2">SUM(B5:B73)</f>
        <v>1240</v>
      </c>
      <c r="C74" s="60">
        <f t="shared" si="2"/>
        <v>72212</v>
      </c>
      <c r="D74" s="60">
        <f t="shared" si="2"/>
        <v>83838</v>
      </c>
      <c r="E74" s="60">
        <f t="shared" si="2"/>
        <v>89767</v>
      </c>
      <c r="F74" s="60">
        <f t="shared" si="2"/>
        <v>173605</v>
      </c>
      <c r="G74" s="60">
        <f t="shared" si="2"/>
        <v>609</v>
      </c>
      <c r="H74" s="60">
        <f t="shared" si="2"/>
        <v>809</v>
      </c>
      <c r="I74" s="60">
        <f t="shared" si="2"/>
        <v>337</v>
      </c>
      <c r="J74" s="60">
        <f t="shared" si="2"/>
        <v>337</v>
      </c>
      <c r="K74" s="60">
        <f t="shared" si="2"/>
        <v>100</v>
      </c>
      <c r="L74" s="60">
        <f t="shared" si="2"/>
        <v>98</v>
      </c>
      <c r="M74" s="61">
        <f t="shared" si="2"/>
        <v>80</v>
      </c>
      <c r="N74" s="64">
        <f t="shared" si="2"/>
        <v>26</v>
      </c>
    </row>
    <row r="75" spans="1:14" s="230" customFormat="1" ht="26.25" customHeight="1" x14ac:dyDescent="0.3">
      <c r="A75" s="313" t="s">
        <v>44</v>
      </c>
      <c r="B75" s="314"/>
      <c r="C75" s="134">
        <f>C74</f>
        <v>72212</v>
      </c>
      <c r="D75" s="134" t="s">
        <v>45</v>
      </c>
      <c r="E75" s="134" t="s">
        <v>46</v>
      </c>
      <c r="F75" s="134"/>
      <c r="G75" s="134">
        <f>F74</f>
        <v>173605</v>
      </c>
      <c r="H75" s="134" t="s">
        <v>47</v>
      </c>
      <c r="I75" s="134"/>
      <c r="J75" s="134"/>
      <c r="K75" s="134" t="s">
        <v>48</v>
      </c>
      <c r="L75" s="134"/>
      <c r="M75" s="135"/>
      <c r="N75" s="136"/>
    </row>
    <row r="76" spans="1:14" s="230" customFormat="1" ht="26.25" customHeight="1" x14ac:dyDescent="0.3">
      <c r="A76" s="261" t="s">
        <v>216</v>
      </c>
      <c r="B76" s="262"/>
      <c r="C76" s="83" t="str">
        <f ca="1">INDIRECT(H76,TRUE)</f>
        <v>正大</v>
      </c>
      <c r="D76" s="208" t="s">
        <v>218</v>
      </c>
      <c r="E76" s="209">
        <f>MAX(C5:C73)</f>
        <v>2511</v>
      </c>
      <c r="F76" s="210">
        <f>MAX(F5:F73)</f>
        <v>5876</v>
      </c>
      <c r="G76" s="129"/>
      <c r="H76" s="213" t="str">
        <f>ADDRESS(MATCH(MAX(F5:F73),F5:F73,0)+4,1)</f>
        <v>$A$65</v>
      </c>
      <c r="I76" s="129"/>
      <c r="J76" s="129"/>
      <c r="K76" s="129"/>
      <c r="L76" s="129"/>
      <c r="M76" s="206"/>
      <c r="N76" s="207"/>
    </row>
    <row r="77" spans="1:14" s="230" customFormat="1" ht="26.25" customHeight="1" x14ac:dyDescent="0.3">
      <c r="A77" s="261" t="s">
        <v>217</v>
      </c>
      <c r="B77" s="262"/>
      <c r="C77" s="226" t="str">
        <f ca="1">INDIRECT(H77,TRUE)</f>
        <v>城西</v>
      </c>
      <c r="D77" s="227" t="s">
        <v>218</v>
      </c>
      <c r="E77" s="211">
        <f>MIN(C5:C73)</f>
        <v>271</v>
      </c>
      <c r="F77" s="212">
        <f>MIN(F5:F73)</f>
        <v>659</v>
      </c>
      <c r="G77" s="129"/>
      <c r="H77" s="213" t="str">
        <f>ADDRESS(MATCH(MIN(F5:F73),F5:F73,0)+4,1)</f>
        <v>$A$12</v>
      </c>
      <c r="I77" s="129"/>
      <c r="J77" s="129"/>
      <c r="K77" s="129"/>
      <c r="L77" s="129"/>
      <c r="M77" s="206"/>
      <c r="N77" s="207"/>
    </row>
    <row r="78" spans="1:14" s="231" customFormat="1" ht="19.5" x14ac:dyDescent="0.3">
      <c r="A78" s="306" t="s">
        <v>13</v>
      </c>
      <c r="B78" s="307"/>
      <c r="C78" s="276">
        <f>SUM(G78,G79)</f>
        <v>663</v>
      </c>
      <c r="D78" s="278" t="s">
        <v>12</v>
      </c>
      <c r="E78" s="103" t="s">
        <v>14</v>
      </c>
      <c r="F78" s="103"/>
      <c r="G78" s="103">
        <v>354</v>
      </c>
      <c r="H78" s="103" t="s">
        <v>12</v>
      </c>
      <c r="I78" s="103"/>
      <c r="J78" s="103"/>
      <c r="K78" s="104"/>
      <c r="L78" s="104"/>
      <c r="M78" s="105"/>
      <c r="N78" s="106"/>
    </row>
    <row r="79" spans="1:14" s="232" customFormat="1" ht="22.5" customHeight="1" x14ac:dyDescent="0.3">
      <c r="A79" s="286"/>
      <c r="B79" s="287"/>
      <c r="C79" s="277"/>
      <c r="D79" s="279"/>
      <c r="E79" s="107" t="s">
        <v>15</v>
      </c>
      <c r="F79" s="107"/>
      <c r="G79" s="107">
        <v>309</v>
      </c>
      <c r="H79" s="107" t="s">
        <v>12</v>
      </c>
      <c r="I79" s="107"/>
      <c r="J79" s="107"/>
      <c r="K79" s="108"/>
      <c r="L79" s="108"/>
      <c r="M79" s="109"/>
      <c r="N79" s="110"/>
    </row>
    <row r="80" spans="1:14" s="233" customFormat="1" ht="50.25" customHeight="1" x14ac:dyDescent="0.3">
      <c r="A80" s="261" t="s">
        <v>22</v>
      </c>
      <c r="B80" s="262"/>
      <c r="C80" s="82">
        <f>K74</f>
        <v>100</v>
      </c>
      <c r="D80" s="82" t="s">
        <v>12</v>
      </c>
      <c r="E80" s="267" t="s">
        <v>249</v>
      </c>
      <c r="F80" s="267"/>
      <c r="G80" s="267"/>
      <c r="H80" s="267"/>
      <c r="I80" s="267"/>
      <c r="J80" s="267"/>
      <c r="K80" s="267"/>
      <c r="L80" s="267"/>
      <c r="M80" s="267"/>
      <c r="N80" s="268"/>
    </row>
    <row r="81" spans="1:14" s="234" customFormat="1" ht="24.75" customHeight="1" x14ac:dyDescent="0.3">
      <c r="A81" s="313" t="s">
        <v>52</v>
      </c>
      <c r="B81" s="314"/>
      <c r="C81" s="134">
        <f>L74</f>
        <v>98</v>
      </c>
      <c r="D81" s="134" t="s">
        <v>47</v>
      </c>
      <c r="E81" s="134"/>
      <c r="F81" s="134"/>
      <c r="G81" s="145"/>
      <c r="H81" s="134"/>
      <c r="I81" s="134"/>
      <c r="J81" s="134"/>
      <c r="K81" s="146"/>
      <c r="L81" s="146"/>
      <c r="M81" s="147"/>
      <c r="N81" s="148"/>
    </row>
    <row r="82" spans="1:14" s="235" customFormat="1" ht="27" customHeight="1" x14ac:dyDescent="0.3">
      <c r="A82" s="313" t="s">
        <v>16</v>
      </c>
      <c r="B82" s="314"/>
      <c r="C82" s="134">
        <f>M74</f>
        <v>80</v>
      </c>
      <c r="D82" s="134" t="s">
        <v>53</v>
      </c>
      <c r="E82" s="134" t="s">
        <v>250</v>
      </c>
      <c r="F82" s="134"/>
      <c r="G82" s="134"/>
      <c r="H82" s="134"/>
      <c r="I82" s="134"/>
      <c r="J82" s="134"/>
      <c r="K82" s="146"/>
      <c r="L82" s="146"/>
      <c r="M82" s="147"/>
      <c r="N82" s="148"/>
    </row>
    <row r="83" spans="1:14" s="236" customFormat="1" ht="27.75" customHeight="1" x14ac:dyDescent="0.3">
      <c r="A83" s="313" t="s">
        <v>17</v>
      </c>
      <c r="B83" s="314"/>
      <c r="C83" s="134">
        <f>N74</f>
        <v>26</v>
      </c>
      <c r="D83" s="134" t="s">
        <v>53</v>
      </c>
      <c r="E83" s="134" t="s">
        <v>251</v>
      </c>
      <c r="F83" s="134"/>
      <c r="G83" s="134"/>
      <c r="H83" s="134"/>
      <c r="I83" s="134"/>
      <c r="J83" s="134"/>
      <c r="K83" s="146"/>
      <c r="L83" s="146"/>
      <c r="M83" s="147"/>
      <c r="N83" s="148"/>
    </row>
    <row r="84" spans="1:14" s="234" customFormat="1" ht="26.25" customHeight="1" x14ac:dyDescent="0.3">
      <c r="A84" s="149" t="s">
        <v>18</v>
      </c>
      <c r="B84" s="134"/>
      <c r="C84" s="134">
        <f>G74</f>
        <v>609</v>
      </c>
      <c r="D84" s="150" t="s">
        <v>47</v>
      </c>
      <c r="E84" s="134" t="s">
        <v>54</v>
      </c>
      <c r="F84" s="134"/>
      <c r="G84" s="134">
        <f>H74</f>
        <v>809</v>
      </c>
      <c r="H84" s="150" t="s">
        <v>47</v>
      </c>
      <c r="I84" s="134"/>
      <c r="J84" s="134"/>
      <c r="K84" s="146"/>
      <c r="L84" s="146"/>
      <c r="M84" s="147"/>
      <c r="N84" s="148"/>
    </row>
    <row r="85" spans="1:14" s="237" customFormat="1" ht="27.75" customHeight="1" thickBot="1" x14ac:dyDescent="0.35">
      <c r="A85" s="308" t="str">
        <f>IF(C85&gt;0," 本月戶數增加","本月戶數減少")</f>
        <v>本月戶數減少</v>
      </c>
      <c r="B85" s="309"/>
      <c r="C85" s="151">
        <f>C74-'10506'!C74</f>
        <v>-42</v>
      </c>
      <c r="D85" s="228" t="str">
        <f>IF(E85&gt;0,"男增加","男減少")</f>
        <v>男減少</v>
      </c>
      <c r="E85" s="153">
        <f>D74-'10506'!D74</f>
        <v>-68</v>
      </c>
      <c r="F85" s="154" t="str">
        <f>IF(G85&gt;0,"女增加","女減少")</f>
        <v>女減少</v>
      </c>
      <c r="G85" s="153">
        <f>E74-'10506'!E74</f>
        <v>-130</v>
      </c>
      <c r="H85" s="155"/>
      <c r="I85" s="309" t="str">
        <f>IF(K85&gt;0,"總人口數增加","總人口數減少")</f>
        <v>總人口數減少</v>
      </c>
      <c r="J85" s="309"/>
      <c r="K85" s="153">
        <f>F74-'10506'!F74</f>
        <v>-198</v>
      </c>
      <c r="L85" s="155"/>
      <c r="M85" s="156"/>
      <c r="N85" s="157"/>
    </row>
    <row r="86" spans="1:14" x14ac:dyDescent="0.25">
      <c r="C86" s="238"/>
      <c r="L86" s="238"/>
    </row>
    <row r="87" spans="1:14" x14ac:dyDescent="0.25">
      <c r="L87" s="238"/>
    </row>
    <row r="88" spans="1:14" x14ac:dyDescent="0.25">
      <c r="L88" s="238"/>
    </row>
    <row r="89" spans="1:14" x14ac:dyDescent="0.25">
      <c r="L89" s="238"/>
    </row>
    <row r="90" spans="1:14" x14ac:dyDescent="0.25">
      <c r="L90" s="238"/>
    </row>
    <row r="91" spans="1:14" x14ac:dyDescent="0.25">
      <c r="L91" s="238"/>
    </row>
    <row r="92" spans="1:14" x14ac:dyDescent="0.25">
      <c r="L92" s="238"/>
    </row>
  </sheetData>
  <mergeCells count="27">
    <mergeCell ref="A85:B85"/>
    <mergeCell ref="I85:J85"/>
    <mergeCell ref="A1:L1"/>
    <mergeCell ref="I3:I4"/>
    <mergeCell ref="B3:B4"/>
    <mergeCell ref="C3:C4"/>
    <mergeCell ref="G3:G4"/>
    <mergeCell ref="D3:F3"/>
    <mergeCell ref="J3:J4"/>
    <mergeCell ref="H3:H4"/>
    <mergeCell ref="A83:B83"/>
    <mergeCell ref="A80:B80"/>
    <mergeCell ref="A81:B81"/>
    <mergeCell ref="K2:N2"/>
    <mergeCell ref="A82:B82"/>
    <mergeCell ref="A75:B75"/>
    <mergeCell ref="A3:A4"/>
    <mergeCell ref="E80:N80"/>
    <mergeCell ref="K3:K4"/>
    <mergeCell ref="L3:L4"/>
    <mergeCell ref="M3:M4"/>
    <mergeCell ref="N3:N4"/>
    <mergeCell ref="A76:B76"/>
    <mergeCell ref="A77:B77"/>
    <mergeCell ref="A78:B79"/>
    <mergeCell ref="C78:C79"/>
    <mergeCell ref="D78:D79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="125" zoomScaleNormal="125" workbookViewId="0">
      <pane ySplit="4" topLeftCell="A80" activePane="bottomLeft" state="frozen"/>
      <selection pane="bottomLeft" activeCell="J6" sqref="J6"/>
    </sheetView>
  </sheetViews>
  <sheetFormatPr defaultRowHeight="16.5" x14ac:dyDescent="0.25"/>
  <cols>
    <col min="1" max="1" width="9.625" style="229" customWidth="1"/>
    <col min="2" max="2" width="13.5" style="34" customWidth="1"/>
    <col min="3" max="3" width="11.375" style="34" customWidth="1"/>
    <col min="4" max="6" width="9.625" style="34" customWidth="1"/>
    <col min="7" max="10" width="8.625" style="34" customWidth="1"/>
    <col min="11" max="14" width="7.625" style="34" customWidth="1"/>
    <col min="15" max="16384" width="9" style="34"/>
  </cols>
  <sheetData>
    <row r="1" spans="1:14" ht="44.25" customHeight="1" x14ac:dyDescent="0.25">
      <c r="A1" s="310" t="s">
        <v>77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56"/>
      <c r="N1" s="56"/>
    </row>
    <row r="2" spans="1:14" ht="28.5" customHeight="1" thickBot="1" x14ac:dyDescent="0.3">
      <c r="A2" s="57"/>
      <c r="B2" s="58"/>
      <c r="C2" s="56"/>
      <c r="D2" s="58"/>
      <c r="E2" s="58"/>
      <c r="F2" s="58"/>
      <c r="G2" s="58"/>
      <c r="H2" s="58"/>
      <c r="I2" s="58"/>
      <c r="J2" s="62"/>
      <c r="K2" s="315" t="s">
        <v>228</v>
      </c>
      <c r="L2" s="315"/>
      <c r="M2" s="315"/>
      <c r="N2" s="315"/>
    </row>
    <row r="3" spans="1:14" ht="19.5" x14ac:dyDescent="0.3">
      <c r="A3" s="320" t="s">
        <v>175</v>
      </c>
      <c r="B3" s="316" t="s">
        <v>176</v>
      </c>
      <c r="C3" s="316" t="s">
        <v>55</v>
      </c>
      <c r="D3" s="326" t="s">
        <v>1</v>
      </c>
      <c r="E3" s="327"/>
      <c r="F3" s="327"/>
      <c r="G3" s="316" t="s">
        <v>6</v>
      </c>
      <c r="H3" s="316" t="s">
        <v>5</v>
      </c>
      <c r="I3" s="316" t="s">
        <v>7</v>
      </c>
      <c r="J3" s="316" t="s">
        <v>8</v>
      </c>
      <c r="K3" s="316" t="s">
        <v>56</v>
      </c>
      <c r="L3" s="316" t="s">
        <v>57</v>
      </c>
      <c r="M3" s="322" t="s">
        <v>79</v>
      </c>
      <c r="N3" s="324" t="s">
        <v>80</v>
      </c>
    </row>
    <row r="4" spans="1:14" s="229" customFormat="1" ht="19.5" x14ac:dyDescent="0.3">
      <c r="A4" s="321"/>
      <c r="B4" s="317"/>
      <c r="C4" s="317"/>
      <c r="D4" s="66" t="s">
        <v>2</v>
      </c>
      <c r="E4" s="66" t="s">
        <v>3</v>
      </c>
      <c r="F4" s="66" t="s">
        <v>4</v>
      </c>
      <c r="G4" s="317"/>
      <c r="H4" s="317"/>
      <c r="I4" s="317"/>
      <c r="J4" s="317"/>
      <c r="K4" s="317"/>
      <c r="L4" s="317"/>
      <c r="M4" s="323"/>
      <c r="N4" s="325"/>
    </row>
    <row r="5" spans="1:14" ht="19.5" x14ac:dyDescent="0.3">
      <c r="A5" s="69" t="s">
        <v>105</v>
      </c>
      <c r="B5" s="67">
        <v>6</v>
      </c>
      <c r="C5" s="67">
        <v>376</v>
      </c>
      <c r="D5" s="67">
        <v>373</v>
      </c>
      <c r="E5" s="67">
        <v>436</v>
      </c>
      <c r="F5" s="67">
        <f t="shared" ref="F5:F36" si="0">SUM(D5:E5)</f>
        <v>809</v>
      </c>
      <c r="G5" s="72">
        <v>11</v>
      </c>
      <c r="H5" s="73">
        <v>6</v>
      </c>
      <c r="I5" s="73">
        <v>0</v>
      </c>
      <c r="J5" s="73">
        <v>0</v>
      </c>
      <c r="K5" s="73">
        <v>0</v>
      </c>
      <c r="L5" s="73">
        <v>0</v>
      </c>
      <c r="M5" s="74">
        <v>0</v>
      </c>
      <c r="N5" s="75">
        <v>0</v>
      </c>
    </row>
    <row r="6" spans="1:14" ht="19.5" x14ac:dyDescent="0.3">
      <c r="A6" s="71" t="s">
        <v>106</v>
      </c>
      <c r="B6" s="67">
        <v>14</v>
      </c>
      <c r="C6" s="67">
        <v>811</v>
      </c>
      <c r="D6" s="67">
        <v>769</v>
      </c>
      <c r="E6" s="67">
        <v>873</v>
      </c>
      <c r="F6" s="67">
        <f t="shared" si="0"/>
        <v>1642</v>
      </c>
      <c r="G6" s="72">
        <v>11</v>
      </c>
      <c r="H6" s="73">
        <v>10</v>
      </c>
      <c r="I6" s="73">
        <v>2</v>
      </c>
      <c r="J6" s="73">
        <v>2</v>
      </c>
      <c r="K6" s="73">
        <v>2</v>
      </c>
      <c r="L6" s="73">
        <v>1</v>
      </c>
      <c r="M6" s="74">
        <v>0</v>
      </c>
      <c r="N6" s="75">
        <v>1</v>
      </c>
    </row>
    <row r="7" spans="1:14" ht="19.5" x14ac:dyDescent="0.3">
      <c r="A7" s="69" t="s">
        <v>107</v>
      </c>
      <c r="B7" s="67">
        <v>13</v>
      </c>
      <c r="C7" s="67">
        <v>597</v>
      </c>
      <c r="D7" s="67">
        <v>707</v>
      </c>
      <c r="E7" s="67">
        <v>706</v>
      </c>
      <c r="F7" s="67">
        <f t="shared" si="0"/>
        <v>1413</v>
      </c>
      <c r="G7" s="72">
        <v>11</v>
      </c>
      <c r="H7" s="73">
        <v>4</v>
      </c>
      <c r="I7" s="73">
        <v>5</v>
      </c>
      <c r="J7" s="73">
        <v>9</v>
      </c>
      <c r="K7" s="73">
        <v>0</v>
      </c>
      <c r="L7" s="73">
        <v>1</v>
      </c>
      <c r="M7" s="74">
        <v>0</v>
      </c>
      <c r="N7" s="75">
        <v>0</v>
      </c>
    </row>
    <row r="8" spans="1:14" ht="19.5" x14ac:dyDescent="0.3">
      <c r="A8" s="71" t="s">
        <v>108</v>
      </c>
      <c r="B8" s="67">
        <v>10</v>
      </c>
      <c r="C8" s="67">
        <v>790</v>
      </c>
      <c r="D8" s="67">
        <v>867</v>
      </c>
      <c r="E8" s="67">
        <v>1004</v>
      </c>
      <c r="F8" s="67">
        <f t="shared" si="0"/>
        <v>1871</v>
      </c>
      <c r="G8" s="72">
        <v>9</v>
      </c>
      <c r="H8" s="73">
        <v>10</v>
      </c>
      <c r="I8" s="73">
        <v>0</v>
      </c>
      <c r="J8" s="73">
        <v>4</v>
      </c>
      <c r="K8" s="73">
        <v>0</v>
      </c>
      <c r="L8" s="73">
        <v>3</v>
      </c>
      <c r="M8" s="74">
        <v>1</v>
      </c>
      <c r="N8" s="75">
        <v>0</v>
      </c>
    </row>
    <row r="9" spans="1:14" ht="19.5" x14ac:dyDescent="0.3">
      <c r="A9" s="69" t="s">
        <v>109</v>
      </c>
      <c r="B9" s="67">
        <v>7</v>
      </c>
      <c r="C9" s="67">
        <v>723</v>
      </c>
      <c r="D9" s="67">
        <v>781</v>
      </c>
      <c r="E9" s="67">
        <v>878</v>
      </c>
      <c r="F9" s="67">
        <f t="shared" si="0"/>
        <v>1659</v>
      </c>
      <c r="G9" s="72">
        <v>8</v>
      </c>
      <c r="H9" s="73">
        <v>7</v>
      </c>
      <c r="I9" s="73">
        <v>1</v>
      </c>
      <c r="J9" s="73">
        <v>3</v>
      </c>
      <c r="K9" s="73">
        <v>1</v>
      </c>
      <c r="L9" s="73">
        <v>1</v>
      </c>
      <c r="M9" s="74">
        <v>0</v>
      </c>
      <c r="N9" s="75">
        <v>0</v>
      </c>
    </row>
    <row r="10" spans="1:14" ht="19.5" x14ac:dyDescent="0.3">
      <c r="A10" s="71" t="s">
        <v>110</v>
      </c>
      <c r="B10" s="67">
        <v>11</v>
      </c>
      <c r="C10" s="67">
        <v>732</v>
      </c>
      <c r="D10" s="67">
        <v>819</v>
      </c>
      <c r="E10" s="67">
        <v>852</v>
      </c>
      <c r="F10" s="67">
        <f t="shared" si="0"/>
        <v>1671</v>
      </c>
      <c r="G10" s="72">
        <v>6</v>
      </c>
      <c r="H10" s="73">
        <v>5</v>
      </c>
      <c r="I10" s="73">
        <v>2</v>
      </c>
      <c r="J10" s="73">
        <v>2</v>
      </c>
      <c r="K10" s="73">
        <v>0</v>
      </c>
      <c r="L10" s="73">
        <v>5</v>
      </c>
      <c r="M10" s="74">
        <v>0</v>
      </c>
      <c r="N10" s="75">
        <v>0</v>
      </c>
    </row>
    <row r="11" spans="1:14" ht="19.5" x14ac:dyDescent="0.3">
      <c r="A11" s="69" t="s">
        <v>111</v>
      </c>
      <c r="B11" s="67">
        <v>13</v>
      </c>
      <c r="C11" s="67">
        <v>727</v>
      </c>
      <c r="D11" s="67">
        <v>780</v>
      </c>
      <c r="E11" s="67">
        <v>912</v>
      </c>
      <c r="F11" s="67">
        <f t="shared" si="0"/>
        <v>1692</v>
      </c>
      <c r="G11" s="72">
        <v>9</v>
      </c>
      <c r="H11" s="73">
        <v>11</v>
      </c>
      <c r="I11" s="73">
        <v>7</v>
      </c>
      <c r="J11" s="73">
        <v>5</v>
      </c>
      <c r="K11" s="73">
        <v>0</v>
      </c>
      <c r="L11" s="73">
        <v>0</v>
      </c>
      <c r="M11" s="74">
        <v>0</v>
      </c>
      <c r="N11" s="75">
        <v>0</v>
      </c>
    </row>
    <row r="12" spans="1:14" ht="19.5" x14ac:dyDescent="0.3">
      <c r="A12" s="71" t="s">
        <v>112</v>
      </c>
      <c r="B12" s="67">
        <v>8</v>
      </c>
      <c r="C12" s="67">
        <v>271</v>
      </c>
      <c r="D12" s="67">
        <v>323</v>
      </c>
      <c r="E12" s="67">
        <v>336</v>
      </c>
      <c r="F12" s="67">
        <f t="shared" si="0"/>
        <v>659</v>
      </c>
      <c r="G12" s="72">
        <v>0</v>
      </c>
      <c r="H12" s="73">
        <v>1</v>
      </c>
      <c r="I12" s="73">
        <v>0</v>
      </c>
      <c r="J12" s="73">
        <v>0</v>
      </c>
      <c r="K12" s="73">
        <v>2</v>
      </c>
      <c r="L12" s="73">
        <v>1</v>
      </c>
      <c r="M12" s="74">
        <v>0</v>
      </c>
      <c r="N12" s="75">
        <v>1</v>
      </c>
    </row>
    <row r="13" spans="1:14" ht="19.5" x14ac:dyDescent="0.3">
      <c r="A13" s="69" t="s">
        <v>113</v>
      </c>
      <c r="B13" s="67">
        <v>14</v>
      </c>
      <c r="C13" s="67">
        <v>1056</v>
      </c>
      <c r="D13" s="67">
        <v>1074</v>
      </c>
      <c r="E13" s="67">
        <v>1171</v>
      </c>
      <c r="F13" s="67">
        <f t="shared" si="0"/>
        <v>2245</v>
      </c>
      <c r="G13" s="72">
        <v>11</v>
      </c>
      <c r="H13" s="73">
        <v>7</v>
      </c>
      <c r="I13" s="73">
        <v>4</v>
      </c>
      <c r="J13" s="73">
        <v>3</v>
      </c>
      <c r="K13" s="73">
        <v>2</v>
      </c>
      <c r="L13" s="73">
        <v>1</v>
      </c>
      <c r="M13" s="74">
        <v>2</v>
      </c>
      <c r="N13" s="75">
        <v>0</v>
      </c>
    </row>
    <row r="14" spans="1:14" ht="19.5" x14ac:dyDescent="0.3">
      <c r="A14" s="71" t="s">
        <v>114</v>
      </c>
      <c r="B14" s="67">
        <v>19</v>
      </c>
      <c r="C14" s="67">
        <v>2115</v>
      </c>
      <c r="D14" s="67">
        <v>1941</v>
      </c>
      <c r="E14" s="67">
        <v>2197</v>
      </c>
      <c r="F14" s="67">
        <f t="shared" si="0"/>
        <v>4138</v>
      </c>
      <c r="G14" s="72">
        <v>19</v>
      </c>
      <c r="H14" s="73">
        <v>27</v>
      </c>
      <c r="I14" s="73">
        <v>5</v>
      </c>
      <c r="J14" s="73">
        <v>5</v>
      </c>
      <c r="K14" s="73">
        <v>3</v>
      </c>
      <c r="L14" s="73">
        <v>1</v>
      </c>
      <c r="M14" s="74">
        <v>0</v>
      </c>
      <c r="N14" s="75">
        <v>1</v>
      </c>
    </row>
    <row r="15" spans="1:14" ht="19.5" x14ac:dyDescent="0.3">
      <c r="A15" s="69" t="s">
        <v>115</v>
      </c>
      <c r="B15" s="67">
        <v>10</v>
      </c>
      <c r="C15" s="67">
        <v>471</v>
      </c>
      <c r="D15" s="67">
        <v>557</v>
      </c>
      <c r="E15" s="67">
        <v>561</v>
      </c>
      <c r="F15" s="67">
        <f t="shared" si="0"/>
        <v>1118</v>
      </c>
      <c r="G15" s="72">
        <v>5</v>
      </c>
      <c r="H15" s="73">
        <v>1</v>
      </c>
      <c r="I15" s="73">
        <v>1</v>
      </c>
      <c r="J15" s="73">
        <v>1</v>
      </c>
      <c r="K15" s="73">
        <v>1</v>
      </c>
      <c r="L15" s="73">
        <v>1</v>
      </c>
      <c r="M15" s="74">
        <v>1</v>
      </c>
      <c r="N15" s="75">
        <v>0</v>
      </c>
    </row>
    <row r="16" spans="1:14" ht="19.5" x14ac:dyDescent="0.3">
      <c r="A16" s="71" t="s">
        <v>116</v>
      </c>
      <c r="B16" s="67">
        <v>15</v>
      </c>
      <c r="C16" s="67">
        <v>637</v>
      </c>
      <c r="D16" s="67">
        <v>731</v>
      </c>
      <c r="E16" s="67">
        <v>755</v>
      </c>
      <c r="F16" s="67">
        <f t="shared" si="0"/>
        <v>1486</v>
      </c>
      <c r="G16" s="72">
        <v>5</v>
      </c>
      <c r="H16" s="73">
        <v>12</v>
      </c>
      <c r="I16" s="73">
        <v>1</v>
      </c>
      <c r="J16" s="73">
        <v>1</v>
      </c>
      <c r="K16" s="73">
        <v>1</v>
      </c>
      <c r="L16" s="73">
        <v>1</v>
      </c>
      <c r="M16" s="74">
        <v>0</v>
      </c>
      <c r="N16" s="75">
        <v>0</v>
      </c>
    </row>
    <row r="17" spans="1:14" ht="19.5" x14ac:dyDescent="0.3">
      <c r="A17" s="69" t="s">
        <v>117</v>
      </c>
      <c r="B17" s="67">
        <v>18</v>
      </c>
      <c r="C17" s="67">
        <v>944</v>
      </c>
      <c r="D17" s="67">
        <v>958</v>
      </c>
      <c r="E17" s="67">
        <v>1045</v>
      </c>
      <c r="F17" s="67">
        <f t="shared" si="0"/>
        <v>2003</v>
      </c>
      <c r="G17" s="72">
        <v>13</v>
      </c>
      <c r="H17" s="73">
        <v>17</v>
      </c>
      <c r="I17" s="73">
        <v>5</v>
      </c>
      <c r="J17" s="73">
        <v>1</v>
      </c>
      <c r="K17" s="73">
        <v>1</v>
      </c>
      <c r="L17" s="73">
        <v>1</v>
      </c>
      <c r="M17" s="74">
        <v>0</v>
      </c>
      <c r="N17" s="75">
        <v>0</v>
      </c>
    </row>
    <row r="18" spans="1:14" ht="19.5" x14ac:dyDescent="0.3">
      <c r="A18" s="71" t="s">
        <v>118</v>
      </c>
      <c r="B18" s="67">
        <v>16</v>
      </c>
      <c r="C18" s="67">
        <v>626</v>
      </c>
      <c r="D18" s="67">
        <v>657</v>
      </c>
      <c r="E18" s="67">
        <v>737</v>
      </c>
      <c r="F18" s="67">
        <f t="shared" si="0"/>
        <v>1394</v>
      </c>
      <c r="G18" s="72">
        <v>12</v>
      </c>
      <c r="H18" s="73">
        <v>10</v>
      </c>
      <c r="I18" s="73">
        <v>1</v>
      </c>
      <c r="J18" s="73">
        <v>2</v>
      </c>
      <c r="K18" s="73">
        <v>1</v>
      </c>
      <c r="L18" s="73">
        <v>1</v>
      </c>
      <c r="M18" s="74">
        <v>0</v>
      </c>
      <c r="N18" s="75">
        <v>0</v>
      </c>
    </row>
    <row r="19" spans="1:14" ht="19.5" x14ac:dyDescent="0.3">
      <c r="A19" s="69" t="s">
        <v>119</v>
      </c>
      <c r="B19" s="67">
        <v>23</v>
      </c>
      <c r="C19" s="67">
        <v>844</v>
      </c>
      <c r="D19" s="67">
        <v>1027</v>
      </c>
      <c r="E19" s="67">
        <v>981</v>
      </c>
      <c r="F19" s="67">
        <f t="shared" si="0"/>
        <v>2008</v>
      </c>
      <c r="G19" s="72">
        <v>10</v>
      </c>
      <c r="H19" s="73">
        <v>10</v>
      </c>
      <c r="I19" s="73">
        <v>2</v>
      </c>
      <c r="J19" s="73">
        <v>8</v>
      </c>
      <c r="K19" s="73">
        <v>0</v>
      </c>
      <c r="L19" s="73">
        <v>1</v>
      </c>
      <c r="M19" s="74">
        <v>0</v>
      </c>
      <c r="N19" s="75">
        <v>0</v>
      </c>
    </row>
    <row r="20" spans="1:14" ht="19.5" x14ac:dyDescent="0.3">
      <c r="A20" s="71" t="s">
        <v>120</v>
      </c>
      <c r="B20" s="67">
        <v>19</v>
      </c>
      <c r="C20" s="67">
        <v>575</v>
      </c>
      <c r="D20" s="67">
        <v>647</v>
      </c>
      <c r="E20" s="67">
        <v>675</v>
      </c>
      <c r="F20" s="67">
        <f t="shared" si="0"/>
        <v>1322</v>
      </c>
      <c r="G20" s="72">
        <v>4</v>
      </c>
      <c r="H20" s="73">
        <v>10</v>
      </c>
      <c r="I20" s="73">
        <v>3</v>
      </c>
      <c r="J20" s="73">
        <v>2</v>
      </c>
      <c r="K20" s="73">
        <v>0</v>
      </c>
      <c r="L20" s="73">
        <v>2</v>
      </c>
      <c r="M20" s="74">
        <v>0</v>
      </c>
      <c r="N20" s="75">
        <v>0</v>
      </c>
    </row>
    <row r="21" spans="1:14" ht="19.5" x14ac:dyDescent="0.3">
      <c r="A21" s="69" t="s">
        <v>121</v>
      </c>
      <c r="B21" s="67">
        <v>25</v>
      </c>
      <c r="C21" s="67">
        <v>1542</v>
      </c>
      <c r="D21" s="67">
        <v>1590</v>
      </c>
      <c r="E21" s="67">
        <v>1845</v>
      </c>
      <c r="F21" s="67">
        <f t="shared" si="0"/>
        <v>3435</v>
      </c>
      <c r="G21" s="72">
        <v>5</v>
      </c>
      <c r="H21" s="73">
        <v>15</v>
      </c>
      <c r="I21" s="73">
        <v>2</v>
      </c>
      <c r="J21" s="73">
        <v>8</v>
      </c>
      <c r="K21" s="73">
        <v>5</v>
      </c>
      <c r="L21" s="73">
        <v>1</v>
      </c>
      <c r="M21" s="74">
        <v>0</v>
      </c>
      <c r="N21" s="75">
        <v>0</v>
      </c>
    </row>
    <row r="22" spans="1:14" ht="19.5" x14ac:dyDescent="0.3">
      <c r="A22" s="71" t="s">
        <v>122</v>
      </c>
      <c r="B22" s="67">
        <v>22</v>
      </c>
      <c r="C22" s="67">
        <v>1064</v>
      </c>
      <c r="D22" s="67">
        <v>1163</v>
      </c>
      <c r="E22" s="67">
        <v>1269</v>
      </c>
      <c r="F22" s="67">
        <f t="shared" si="0"/>
        <v>2432</v>
      </c>
      <c r="G22" s="72">
        <v>10</v>
      </c>
      <c r="H22" s="73">
        <v>14</v>
      </c>
      <c r="I22" s="73">
        <v>6</v>
      </c>
      <c r="J22" s="73">
        <v>6</v>
      </c>
      <c r="K22" s="73">
        <v>1</v>
      </c>
      <c r="L22" s="73">
        <v>2</v>
      </c>
      <c r="M22" s="74">
        <v>0</v>
      </c>
      <c r="N22" s="75">
        <v>0</v>
      </c>
    </row>
    <row r="23" spans="1:14" ht="19.5" x14ac:dyDescent="0.3">
      <c r="A23" s="69" t="s">
        <v>123</v>
      </c>
      <c r="B23" s="67">
        <v>29</v>
      </c>
      <c r="C23" s="67">
        <v>1522</v>
      </c>
      <c r="D23" s="67">
        <v>1645</v>
      </c>
      <c r="E23" s="67">
        <v>1801</v>
      </c>
      <c r="F23" s="67">
        <f t="shared" si="0"/>
        <v>3446</v>
      </c>
      <c r="G23" s="72">
        <v>13</v>
      </c>
      <c r="H23" s="73">
        <v>22</v>
      </c>
      <c r="I23" s="73">
        <v>12</v>
      </c>
      <c r="J23" s="73">
        <v>6</v>
      </c>
      <c r="K23" s="73">
        <v>2</v>
      </c>
      <c r="L23" s="73">
        <v>3</v>
      </c>
      <c r="M23" s="74">
        <v>0</v>
      </c>
      <c r="N23" s="75">
        <v>0</v>
      </c>
    </row>
    <row r="24" spans="1:14" ht="19.5" x14ac:dyDescent="0.3">
      <c r="A24" s="71" t="s">
        <v>124</v>
      </c>
      <c r="B24" s="67">
        <v>20</v>
      </c>
      <c r="C24" s="67">
        <v>976</v>
      </c>
      <c r="D24" s="67">
        <v>1190</v>
      </c>
      <c r="E24" s="67">
        <v>1190</v>
      </c>
      <c r="F24" s="67">
        <f t="shared" si="0"/>
        <v>2380</v>
      </c>
      <c r="G24" s="72">
        <v>16</v>
      </c>
      <c r="H24" s="73">
        <v>10</v>
      </c>
      <c r="I24" s="73">
        <v>9</v>
      </c>
      <c r="J24" s="73">
        <v>3</v>
      </c>
      <c r="K24" s="73">
        <v>1</v>
      </c>
      <c r="L24" s="73">
        <v>4</v>
      </c>
      <c r="M24" s="74">
        <v>0</v>
      </c>
      <c r="N24" s="75">
        <v>1</v>
      </c>
    </row>
    <row r="25" spans="1:14" ht="19.5" x14ac:dyDescent="0.3">
      <c r="A25" s="69" t="s">
        <v>125</v>
      </c>
      <c r="B25" s="67">
        <v>9</v>
      </c>
      <c r="C25" s="67">
        <v>1346</v>
      </c>
      <c r="D25" s="67">
        <v>1333</v>
      </c>
      <c r="E25" s="67">
        <v>1018</v>
      </c>
      <c r="F25" s="67">
        <f t="shared" si="0"/>
        <v>2351</v>
      </c>
      <c r="G25" s="72">
        <v>11</v>
      </c>
      <c r="H25" s="73">
        <v>17</v>
      </c>
      <c r="I25" s="73">
        <v>29</v>
      </c>
      <c r="J25" s="73">
        <v>8</v>
      </c>
      <c r="K25" s="73">
        <v>1</v>
      </c>
      <c r="L25" s="73">
        <v>2</v>
      </c>
      <c r="M25" s="74">
        <v>0</v>
      </c>
      <c r="N25" s="75">
        <v>1</v>
      </c>
    </row>
    <row r="26" spans="1:14" ht="19.5" x14ac:dyDescent="0.3">
      <c r="A26" s="71" t="s">
        <v>126</v>
      </c>
      <c r="B26" s="67">
        <v>21</v>
      </c>
      <c r="C26" s="67">
        <v>1577</v>
      </c>
      <c r="D26" s="67">
        <v>1749</v>
      </c>
      <c r="E26" s="67">
        <v>1930</v>
      </c>
      <c r="F26" s="67">
        <f t="shared" si="0"/>
        <v>3679</v>
      </c>
      <c r="G26" s="72">
        <v>20</v>
      </c>
      <c r="H26" s="73">
        <v>22</v>
      </c>
      <c r="I26" s="73">
        <v>12</v>
      </c>
      <c r="J26" s="73">
        <v>7</v>
      </c>
      <c r="K26" s="73">
        <v>1</v>
      </c>
      <c r="L26" s="73">
        <v>1</v>
      </c>
      <c r="M26" s="74">
        <v>1</v>
      </c>
      <c r="N26" s="75">
        <v>0</v>
      </c>
    </row>
    <row r="27" spans="1:14" ht="19.5" x14ac:dyDescent="0.3">
      <c r="A27" s="69" t="s">
        <v>127</v>
      </c>
      <c r="B27" s="67">
        <v>13</v>
      </c>
      <c r="C27" s="67">
        <v>915</v>
      </c>
      <c r="D27" s="67">
        <v>1115</v>
      </c>
      <c r="E27" s="67">
        <v>1313</v>
      </c>
      <c r="F27" s="67">
        <f t="shared" si="0"/>
        <v>2428</v>
      </c>
      <c r="G27" s="72">
        <v>9</v>
      </c>
      <c r="H27" s="73">
        <v>20</v>
      </c>
      <c r="I27" s="73">
        <v>7</v>
      </c>
      <c r="J27" s="73">
        <v>8</v>
      </c>
      <c r="K27" s="73">
        <v>0</v>
      </c>
      <c r="L27" s="73">
        <v>1</v>
      </c>
      <c r="M27" s="74">
        <v>0</v>
      </c>
      <c r="N27" s="75">
        <v>1</v>
      </c>
    </row>
    <row r="28" spans="1:14" ht="19.5" x14ac:dyDescent="0.3">
      <c r="A28" s="71" t="s">
        <v>128</v>
      </c>
      <c r="B28" s="67">
        <v>16</v>
      </c>
      <c r="C28" s="67">
        <v>1152</v>
      </c>
      <c r="D28" s="67">
        <v>1405</v>
      </c>
      <c r="E28" s="67">
        <v>1722</v>
      </c>
      <c r="F28" s="67">
        <f t="shared" si="0"/>
        <v>3127</v>
      </c>
      <c r="G28" s="72">
        <v>22</v>
      </c>
      <c r="H28" s="73">
        <v>29</v>
      </c>
      <c r="I28" s="73">
        <v>8</v>
      </c>
      <c r="J28" s="73">
        <v>9</v>
      </c>
      <c r="K28" s="73">
        <v>1</v>
      </c>
      <c r="L28" s="73">
        <v>0</v>
      </c>
      <c r="M28" s="74">
        <v>0</v>
      </c>
      <c r="N28" s="75">
        <v>0</v>
      </c>
    </row>
    <row r="29" spans="1:14" ht="19.5" x14ac:dyDescent="0.3">
      <c r="A29" s="69" t="s">
        <v>129</v>
      </c>
      <c r="B29" s="67">
        <v>13</v>
      </c>
      <c r="C29" s="67">
        <v>790</v>
      </c>
      <c r="D29" s="67">
        <v>891</v>
      </c>
      <c r="E29" s="67">
        <v>1080</v>
      </c>
      <c r="F29" s="67">
        <f t="shared" si="0"/>
        <v>1971</v>
      </c>
      <c r="G29" s="72">
        <v>15</v>
      </c>
      <c r="H29" s="73">
        <v>13</v>
      </c>
      <c r="I29" s="73">
        <v>1</v>
      </c>
      <c r="J29" s="73">
        <v>5</v>
      </c>
      <c r="K29" s="73">
        <v>3</v>
      </c>
      <c r="L29" s="73">
        <v>1</v>
      </c>
      <c r="M29" s="74">
        <v>1</v>
      </c>
      <c r="N29" s="75">
        <v>0</v>
      </c>
    </row>
    <row r="30" spans="1:14" ht="19.5" x14ac:dyDescent="0.3">
      <c r="A30" s="71" t="s">
        <v>130</v>
      </c>
      <c r="B30" s="67">
        <v>10</v>
      </c>
      <c r="C30" s="67">
        <v>320</v>
      </c>
      <c r="D30" s="67">
        <v>409</v>
      </c>
      <c r="E30" s="67">
        <v>393</v>
      </c>
      <c r="F30" s="67">
        <f t="shared" si="0"/>
        <v>802</v>
      </c>
      <c r="G30" s="72">
        <v>2</v>
      </c>
      <c r="H30" s="73">
        <v>2</v>
      </c>
      <c r="I30" s="73">
        <v>0</v>
      </c>
      <c r="J30" s="73">
        <v>2</v>
      </c>
      <c r="K30" s="73">
        <v>0</v>
      </c>
      <c r="L30" s="73">
        <v>0</v>
      </c>
      <c r="M30" s="74">
        <v>0</v>
      </c>
      <c r="N30" s="75">
        <v>0</v>
      </c>
    </row>
    <row r="31" spans="1:14" ht="19.5" x14ac:dyDescent="0.3">
      <c r="A31" s="69" t="s">
        <v>131</v>
      </c>
      <c r="B31" s="67">
        <v>18</v>
      </c>
      <c r="C31" s="67">
        <v>643</v>
      </c>
      <c r="D31" s="67">
        <v>752</v>
      </c>
      <c r="E31" s="67">
        <v>797</v>
      </c>
      <c r="F31" s="67">
        <f t="shared" si="0"/>
        <v>1549</v>
      </c>
      <c r="G31" s="72">
        <v>4</v>
      </c>
      <c r="H31" s="73">
        <v>7</v>
      </c>
      <c r="I31" s="73">
        <v>0</v>
      </c>
      <c r="J31" s="73">
        <v>1</v>
      </c>
      <c r="K31" s="73">
        <v>1</v>
      </c>
      <c r="L31" s="73">
        <v>2</v>
      </c>
      <c r="M31" s="74">
        <v>0</v>
      </c>
      <c r="N31" s="75">
        <v>0</v>
      </c>
    </row>
    <row r="32" spans="1:14" ht="19.5" x14ac:dyDescent="0.3">
      <c r="A32" s="71" t="s">
        <v>132</v>
      </c>
      <c r="B32" s="67">
        <v>25</v>
      </c>
      <c r="C32" s="67">
        <v>1245</v>
      </c>
      <c r="D32" s="67">
        <v>1550</v>
      </c>
      <c r="E32" s="67">
        <v>1674</v>
      </c>
      <c r="F32" s="67">
        <f t="shared" si="0"/>
        <v>3224</v>
      </c>
      <c r="G32" s="72">
        <v>20</v>
      </c>
      <c r="H32" s="73">
        <v>12</v>
      </c>
      <c r="I32" s="73">
        <v>5</v>
      </c>
      <c r="J32" s="73">
        <v>10</v>
      </c>
      <c r="K32" s="73">
        <v>3</v>
      </c>
      <c r="L32" s="73">
        <v>2</v>
      </c>
      <c r="M32" s="74">
        <v>0</v>
      </c>
      <c r="N32" s="75">
        <v>0</v>
      </c>
    </row>
    <row r="33" spans="1:14" ht="19.5" x14ac:dyDescent="0.3">
      <c r="A33" s="69" t="s">
        <v>133</v>
      </c>
      <c r="B33" s="67">
        <v>16</v>
      </c>
      <c r="C33" s="67">
        <v>763</v>
      </c>
      <c r="D33" s="67">
        <v>858</v>
      </c>
      <c r="E33" s="67">
        <v>922</v>
      </c>
      <c r="F33" s="67">
        <f t="shared" si="0"/>
        <v>1780</v>
      </c>
      <c r="G33" s="72">
        <v>5</v>
      </c>
      <c r="H33" s="73">
        <v>9</v>
      </c>
      <c r="I33" s="73">
        <v>9</v>
      </c>
      <c r="J33" s="73">
        <v>4</v>
      </c>
      <c r="K33" s="73">
        <v>1</v>
      </c>
      <c r="L33" s="73">
        <v>0</v>
      </c>
      <c r="M33" s="74">
        <v>2</v>
      </c>
      <c r="N33" s="75">
        <v>0</v>
      </c>
    </row>
    <row r="34" spans="1:14" ht="19.5" x14ac:dyDescent="0.3">
      <c r="A34" s="71" t="s">
        <v>134</v>
      </c>
      <c r="B34" s="67">
        <v>24</v>
      </c>
      <c r="C34" s="67">
        <v>1364</v>
      </c>
      <c r="D34" s="67">
        <v>1574</v>
      </c>
      <c r="E34" s="67">
        <v>1618</v>
      </c>
      <c r="F34" s="67">
        <f t="shared" si="0"/>
        <v>3192</v>
      </c>
      <c r="G34" s="72">
        <v>19</v>
      </c>
      <c r="H34" s="73">
        <v>21</v>
      </c>
      <c r="I34" s="73">
        <v>1</v>
      </c>
      <c r="J34" s="73">
        <v>8</v>
      </c>
      <c r="K34" s="73">
        <v>2</v>
      </c>
      <c r="L34" s="73">
        <v>1</v>
      </c>
      <c r="M34" s="74">
        <v>2</v>
      </c>
      <c r="N34" s="75">
        <v>0</v>
      </c>
    </row>
    <row r="35" spans="1:14" ht="19.5" x14ac:dyDescent="0.3">
      <c r="A35" s="69" t="s">
        <v>135</v>
      </c>
      <c r="B35" s="67">
        <v>16</v>
      </c>
      <c r="C35" s="67">
        <v>979</v>
      </c>
      <c r="D35" s="67">
        <v>1147</v>
      </c>
      <c r="E35" s="67">
        <v>1315</v>
      </c>
      <c r="F35" s="67">
        <f t="shared" si="0"/>
        <v>2462</v>
      </c>
      <c r="G35" s="72">
        <v>6</v>
      </c>
      <c r="H35" s="73">
        <v>12</v>
      </c>
      <c r="I35" s="73">
        <v>5</v>
      </c>
      <c r="J35" s="73">
        <v>11</v>
      </c>
      <c r="K35" s="73">
        <v>2</v>
      </c>
      <c r="L35" s="73">
        <v>0</v>
      </c>
      <c r="M35" s="74">
        <v>1</v>
      </c>
      <c r="N35" s="75">
        <v>0</v>
      </c>
    </row>
    <row r="36" spans="1:14" ht="19.5" x14ac:dyDescent="0.3">
      <c r="A36" s="71" t="s">
        <v>136</v>
      </c>
      <c r="B36" s="67">
        <v>24</v>
      </c>
      <c r="C36" s="67">
        <v>1552</v>
      </c>
      <c r="D36" s="67">
        <v>1691</v>
      </c>
      <c r="E36" s="67">
        <v>2017</v>
      </c>
      <c r="F36" s="67">
        <f t="shared" si="0"/>
        <v>3708</v>
      </c>
      <c r="G36" s="72">
        <v>14</v>
      </c>
      <c r="H36" s="73">
        <v>29</v>
      </c>
      <c r="I36" s="73">
        <v>13</v>
      </c>
      <c r="J36" s="73">
        <v>21</v>
      </c>
      <c r="K36" s="73">
        <v>2</v>
      </c>
      <c r="L36" s="73">
        <v>1</v>
      </c>
      <c r="M36" s="74">
        <v>3</v>
      </c>
      <c r="N36" s="75">
        <v>1</v>
      </c>
    </row>
    <row r="37" spans="1:14" ht="19.5" x14ac:dyDescent="0.3">
      <c r="A37" s="69" t="s">
        <v>137</v>
      </c>
      <c r="B37" s="67">
        <v>22</v>
      </c>
      <c r="C37" s="67">
        <v>1412</v>
      </c>
      <c r="D37" s="67">
        <v>1667</v>
      </c>
      <c r="E37" s="67">
        <v>1968</v>
      </c>
      <c r="F37" s="67">
        <f t="shared" ref="F37:F68" si="1">SUM(D37:E37)</f>
        <v>3635</v>
      </c>
      <c r="G37" s="72">
        <v>19</v>
      </c>
      <c r="H37" s="73">
        <v>20</v>
      </c>
      <c r="I37" s="73">
        <v>10</v>
      </c>
      <c r="J37" s="73">
        <v>5</v>
      </c>
      <c r="K37" s="73">
        <v>1</v>
      </c>
      <c r="L37" s="73">
        <v>2</v>
      </c>
      <c r="M37" s="74">
        <v>0</v>
      </c>
      <c r="N37" s="75">
        <v>0</v>
      </c>
    </row>
    <row r="38" spans="1:14" ht="19.5" x14ac:dyDescent="0.3">
      <c r="A38" s="71" t="s">
        <v>138</v>
      </c>
      <c r="B38" s="67">
        <v>18</v>
      </c>
      <c r="C38" s="67">
        <v>823</v>
      </c>
      <c r="D38" s="67">
        <v>889</v>
      </c>
      <c r="E38" s="67">
        <v>1010</v>
      </c>
      <c r="F38" s="67">
        <f t="shared" si="1"/>
        <v>1899</v>
      </c>
      <c r="G38" s="72">
        <v>15</v>
      </c>
      <c r="H38" s="73">
        <v>9</v>
      </c>
      <c r="I38" s="73">
        <v>2</v>
      </c>
      <c r="J38" s="73">
        <v>9</v>
      </c>
      <c r="K38" s="73">
        <v>1</v>
      </c>
      <c r="L38" s="73">
        <v>1</v>
      </c>
      <c r="M38" s="74">
        <v>0</v>
      </c>
      <c r="N38" s="75">
        <v>0</v>
      </c>
    </row>
    <row r="39" spans="1:14" ht="19.5" x14ac:dyDescent="0.3">
      <c r="A39" s="69" t="s">
        <v>139</v>
      </c>
      <c r="B39" s="67">
        <v>14</v>
      </c>
      <c r="C39" s="67">
        <v>1248</v>
      </c>
      <c r="D39" s="67">
        <v>1529</v>
      </c>
      <c r="E39" s="67">
        <v>1847</v>
      </c>
      <c r="F39" s="67">
        <f t="shared" si="1"/>
        <v>3376</v>
      </c>
      <c r="G39" s="72">
        <v>26</v>
      </c>
      <c r="H39" s="73">
        <v>30</v>
      </c>
      <c r="I39" s="73">
        <v>18</v>
      </c>
      <c r="J39" s="73">
        <v>20</v>
      </c>
      <c r="K39" s="73">
        <v>1</v>
      </c>
      <c r="L39" s="73">
        <v>3</v>
      </c>
      <c r="M39" s="74">
        <v>0</v>
      </c>
      <c r="N39" s="75">
        <v>0</v>
      </c>
    </row>
    <row r="40" spans="1:14" ht="19.5" x14ac:dyDescent="0.3">
      <c r="A40" s="71" t="s">
        <v>140</v>
      </c>
      <c r="B40" s="67">
        <v>17</v>
      </c>
      <c r="C40" s="67">
        <v>1041</v>
      </c>
      <c r="D40" s="67">
        <v>1286</v>
      </c>
      <c r="E40" s="67">
        <v>1368</v>
      </c>
      <c r="F40" s="67">
        <f t="shared" si="1"/>
        <v>2654</v>
      </c>
      <c r="G40" s="72">
        <v>21</v>
      </c>
      <c r="H40" s="73">
        <v>8</v>
      </c>
      <c r="I40" s="73">
        <v>9</v>
      </c>
      <c r="J40" s="73">
        <v>6</v>
      </c>
      <c r="K40" s="73">
        <v>1</v>
      </c>
      <c r="L40" s="73">
        <v>2</v>
      </c>
      <c r="M40" s="74">
        <v>0</v>
      </c>
      <c r="N40" s="75">
        <v>0</v>
      </c>
    </row>
    <row r="41" spans="1:14" ht="19.5" x14ac:dyDescent="0.3">
      <c r="A41" s="69" t="s">
        <v>141</v>
      </c>
      <c r="B41" s="67">
        <v>19</v>
      </c>
      <c r="C41" s="67">
        <v>1125</v>
      </c>
      <c r="D41" s="67">
        <v>1284</v>
      </c>
      <c r="E41" s="67">
        <v>1436</v>
      </c>
      <c r="F41" s="67">
        <f t="shared" si="1"/>
        <v>2720</v>
      </c>
      <c r="G41" s="72">
        <v>14</v>
      </c>
      <c r="H41" s="73">
        <v>21</v>
      </c>
      <c r="I41" s="73">
        <v>3</v>
      </c>
      <c r="J41" s="73">
        <v>4</v>
      </c>
      <c r="K41" s="73">
        <v>0</v>
      </c>
      <c r="L41" s="73">
        <v>1</v>
      </c>
      <c r="M41" s="74">
        <v>0</v>
      </c>
      <c r="N41" s="75">
        <v>1</v>
      </c>
    </row>
    <row r="42" spans="1:14" ht="19.5" x14ac:dyDescent="0.3">
      <c r="A42" s="71" t="s">
        <v>142</v>
      </c>
      <c r="B42" s="67">
        <v>15</v>
      </c>
      <c r="C42" s="67">
        <v>752</v>
      </c>
      <c r="D42" s="67">
        <v>869</v>
      </c>
      <c r="E42" s="67">
        <v>976</v>
      </c>
      <c r="F42" s="67">
        <f t="shared" si="1"/>
        <v>1845</v>
      </c>
      <c r="G42" s="72">
        <v>13</v>
      </c>
      <c r="H42" s="73">
        <v>11</v>
      </c>
      <c r="I42" s="73">
        <v>5</v>
      </c>
      <c r="J42" s="73">
        <v>11</v>
      </c>
      <c r="K42" s="73">
        <v>3</v>
      </c>
      <c r="L42" s="73">
        <v>0</v>
      </c>
      <c r="M42" s="74">
        <v>0</v>
      </c>
      <c r="N42" s="75">
        <v>0</v>
      </c>
    </row>
    <row r="43" spans="1:14" ht="19.5" x14ac:dyDescent="0.3">
      <c r="A43" s="69" t="s">
        <v>143</v>
      </c>
      <c r="B43" s="67">
        <v>20</v>
      </c>
      <c r="C43" s="67">
        <v>669</v>
      </c>
      <c r="D43" s="67">
        <v>839</v>
      </c>
      <c r="E43" s="67">
        <v>822</v>
      </c>
      <c r="F43" s="67">
        <f t="shared" si="1"/>
        <v>1661</v>
      </c>
      <c r="G43" s="72">
        <v>6</v>
      </c>
      <c r="H43" s="73">
        <v>16</v>
      </c>
      <c r="I43" s="73">
        <v>4</v>
      </c>
      <c r="J43" s="73">
        <v>8</v>
      </c>
      <c r="K43" s="73">
        <v>0</v>
      </c>
      <c r="L43" s="73">
        <v>4</v>
      </c>
      <c r="M43" s="74">
        <v>0</v>
      </c>
      <c r="N43" s="75">
        <v>0</v>
      </c>
    </row>
    <row r="44" spans="1:14" ht="19.5" x14ac:dyDescent="0.3">
      <c r="A44" s="71" t="s">
        <v>144</v>
      </c>
      <c r="B44" s="67">
        <v>21</v>
      </c>
      <c r="C44" s="67">
        <v>818</v>
      </c>
      <c r="D44" s="67">
        <v>1037</v>
      </c>
      <c r="E44" s="67">
        <v>976</v>
      </c>
      <c r="F44" s="67">
        <f t="shared" si="1"/>
        <v>2013</v>
      </c>
      <c r="G44" s="72">
        <v>7</v>
      </c>
      <c r="H44" s="73">
        <v>4</v>
      </c>
      <c r="I44" s="73">
        <v>11</v>
      </c>
      <c r="J44" s="73">
        <v>5</v>
      </c>
      <c r="K44" s="73">
        <v>0</v>
      </c>
      <c r="L44" s="73">
        <v>4</v>
      </c>
      <c r="M44" s="74">
        <v>0</v>
      </c>
      <c r="N44" s="75">
        <v>0</v>
      </c>
    </row>
    <row r="45" spans="1:14" ht="19.5" x14ac:dyDescent="0.3">
      <c r="A45" s="69" t="s">
        <v>145</v>
      </c>
      <c r="B45" s="67">
        <v>16</v>
      </c>
      <c r="C45" s="67">
        <v>1006</v>
      </c>
      <c r="D45" s="67">
        <v>1083</v>
      </c>
      <c r="E45" s="67">
        <v>1216</v>
      </c>
      <c r="F45" s="67">
        <f t="shared" si="1"/>
        <v>2299</v>
      </c>
      <c r="G45" s="72">
        <v>11</v>
      </c>
      <c r="H45" s="73">
        <v>8</v>
      </c>
      <c r="I45" s="73">
        <v>8</v>
      </c>
      <c r="J45" s="73">
        <v>2</v>
      </c>
      <c r="K45" s="73">
        <v>0</v>
      </c>
      <c r="L45" s="73">
        <v>2</v>
      </c>
      <c r="M45" s="74">
        <v>0</v>
      </c>
      <c r="N45" s="75">
        <v>0</v>
      </c>
    </row>
    <row r="46" spans="1:14" ht="19.5" x14ac:dyDescent="0.3">
      <c r="A46" s="71" t="s">
        <v>146</v>
      </c>
      <c r="B46" s="67">
        <v>22</v>
      </c>
      <c r="C46" s="67">
        <v>1809</v>
      </c>
      <c r="D46" s="67">
        <v>2124</v>
      </c>
      <c r="E46" s="67">
        <v>2179</v>
      </c>
      <c r="F46" s="67">
        <f t="shared" si="1"/>
        <v>4303</v>
      </c>
      <c r="G46" s="72">
        <v>17</v>
      </c>
      <c r="H46" s="73">
        <v>20</v>
      </c>
      <c r="I46" s="73">
        <v>9</v>
      </c>
      <c r="J46" s="73">
        <v>8</v>
      </c>
      <c r="K46" s="73">
        <v>2</v>
      </c>
      <c r="L46" s="73">
        <v>0</v>
      </c>
      <c r="M46" s="74">
        <v>2</v>
      </c>
      <c r="N46" s="75">
        <v>1</v>
      </c>
    </row>
    <row r="47" spans="1:14" ht="19.5" x14ac:dyDescent="0.3">
      <c r="A47" s="69" t="s">
        <v>147</v>
      </c>
      <c r="B47" s="67">
        <v>20</v>
      </c>
      <c r="C47" s="67">
        <v>895</v>
      </c>
      <c r="D47" s="67">
        <v>962</v>
      </c>
      <c r="E47" s="67">
        <v>1075</v>
      </c>
      <c r="F47" s="67">
        <f t="shared" si="1"/>
        <v>2037</v>
      </c>
      <c r="G47" s="72">
        <v>10</v>
      </c>
      <c r="H47" s="73">
        <v>2</v>
      </c>
      <c r="I47" s="73">
        <v>7</v>
      </c>
      <c r="J47" s="73">
        <v>7</v>
      </c>
      <c r="K47" s="73">
        <v>1</v>
      </c>
      <c r="L47" s="73">
        <v>4</v>
      </c>
      <c r="M47" s="74">
        <v>0</v>
      </c>
      <c r="N47" s="75">
        <v>0</v>
      </c>
    </row>
    <row r="48" spans="1:14" ht="19.5" x14ac:dyDescent="0.3">
      <c r="A48" s="71" t="s">
        <v>148</v>
      </c>
      <c r="B48" s="67">
        <v>11</v>
      </c>
      <c r="C48" s="67">
        <v>812</v>
      </c>
      <c r="D48" s="67">
        <v>1021</v>
      </c>
      <c r="E48" s="67">
        <v>1112</v>
      </c>
      <c r="F48" s="67">
        <f t="shared" si="1"/>
        <v>2133</v>
      </c>
      <c r="G48" s="72">
        <v>9</v>
      </c>
      <c r="H48" s="73">
        <v>9</v>
      </c>
      <c r="I48" s="73">
        <v>5</v>
      </c>
      <c r="J48" s="73">
        <v>3</v>
      </c>
      <c r="K48" s="73">
        <v>3</v>
      </c>
      <c r="L48" s="73">
        <v>0</v>
      </c>
      <c r="M48" s="74">
        <v>1</v>
      </c>
      <c r="N48" s="75">
        <v>0</v>
      </c>
    </row>
    <row r="49" spans="1:14" ht="19.5" x14ac:dyDescent="0.3">
      <c r="A49" s="69" t="s">
        <v>149</v>
      </c>
      <c r="B49" s="67">
        <v>30</v>
      </c>
      <c r="C49" s="67">
        <v>1861</v>
      </c>
      <c r="D49" s="67">
        <v>2224</v>
      </c>
      <c r="E49" s="67">
        <v>2389</v>
      </c>
      <c r="F49" s="67">
        <f t="shared" si="1"/>
        <v>4613</v>
      </c>
      <c r="G49" s="72">
        <v>13</v>
      </c>
      <c r="H49" s="73">
        <v>30</v>
      </c>
      <c r="I49" s="73">
        <v>6</v>
      </c>
      <c r="J49" s="73">
        <v>14</v>
      </c>
      <c r="K49" s="73">
        <v>3</v>
      </c>
      <c r="L49" s="73">
        <v>3</v>
      </c>
      <c r="M49" s="74">
        <v>0</v>
      </c>
      <c r="N49" s="75">
        <v>2</v>
      </c>
    </row>
    <row r="50" spans="1:14" ht="19.5" x14ac:dyDescent="0.3">
      <c r="A50" s="71" t="s">
        <v>150</v>
      </c>
      <c r="B50" s="67">
        <v>20</v>
      </c>
      <c r="C50" s="67">
        <v>884</v>
      </c>
      <c r="D50" s="67">
        <v>1085</v>
      </c>
      <c r="E50" s="67">
        <v>1188</v>
      </c>
      <c r="F50" s="67">
        <f t="shared" si="1"/>
        <v>2273</v>
      </c>
      <c r="G50" s="72">
        <v>10</v>
      </c>
      <c r="H50" s="73">
        <v>17</v>
      </c>
      <c r="I50" s="73">
        <v>4</v>
      </c>
      <c r="J50" s="73">
        <v>0</v>
      </c>
      <c r="K50" s="73">
        <v>1</v>
      </c>
      <c r="L50" s="73">
        <v>2</v>
      </c>
      <c r="M50" s="74">
        <v>0</v>
      </c>
      <c r="N50" s="75">
        <v>0</v>
      </c>
    </row>
    <row r="51" spans="1:14" ht="19.5" x14ac:dyDescent="0.3">
      <c r="A51" s="69" t="s">
        <v>151</v>
      </c>
      <c r="B51" s="67">
        <v>14</v>
      </c>
      <c r="C51" s="67">
        <v>743</v>
      </c>
      <c r="D51" s="67">
        <v>858</v>
      </c>
      <c r="E51" s="67">
        <v>896</v>
      </c>
      <c r="F51" s="67">
        <f t="shared" si="1"/>
        <v>1754</v>
      </c>
      <c r="G51" s="72">
        <v>9</v>
      </c>
      <c r="H51" s="73">
        <v>8</v>
      </c>
      <c r="I51" s="73">
        <v>7</v>
      </c>
      <c r="J51" s="73">
        <v>7</v>
      </c>
      <c r="K51" s="73">
        <v>0</v>
      </c>
      <c r="L51" s="73">
        <v>1</v>
      </c>
      <c r="M51" s="74">
        <v>0</v>
      </c>
      <c r="N51" s="75">
        <v>0</v>
      </c>
    </row>
    <row r="52" spans="1:14" ht="19.5" x14ac:dyDescent="0.3">
      <c r="A52" s="71" t="s">
        <v>152</v>
      </c>
      <c r="B52" s="67">
        <v>15</v>
      </c>
      <c r="C52" s="67">
        <v>675</v>
      </c>
      <c r="D52" s="67">
        <v>842</v>
      </c>
      <c r="E52" s="67">
        <v>892</v>
      </c>
      <c r="F52" s="67">
        <f t="shared" si="1"/>
        <v>1734</v>
      </c>
      <c r="G52" s="72">
        <v>6</v>
      </c>
      <c r="H52" s="73">
        <v>2</v>
      </c>
      <c r="I52" s="73">
        <v>1</v>
      </c>
      <c r="J52" s="73">
        <v>9</v>
      </c>
      <c r="K52" s="73">
        <v>0</v>
      </c>
      <c r="L52" s="73">
        <v>1</v>
      </c>
      <c r="M52" s="74">
        <v>0</v>
      </c>
      <c r="N52" s="75">
        <v>0</v>
      </c>
    </row>
    <row r="53" spans="1:14" ht="19.5" x14ac:dyDescent="0.3">
      <c r="A53" s="69" t="s">
        <v>153</v>
      </c>
      <c r="B53" s="67">
        <v>25</v>
      </c>
      <c r="C53" s="67">
        <v>1166</v>
      </c>
      <c r="D53" s="67">
        <v>1435</v>
      </c>
      <c r="E53" s="67">
        <v>1509</v>
      </c>
      <c r="F53" s="67">
        <f t="shared" si="1"/>
        <v>2944</v>
      </c>
      <c r="G53" s="72">
        <v>11</v>
      </c>
      <c r="H53" s="73">
        <v>19</v>
      </c>
      <c r="I53" s="73">
        <v>10</v>
      </c>
      <c r="J53" s="73">
        <v>3</v>
      </c>
      <c r="K53" s="73">
        <v>5</v>
      </c>
      <c r="L53" s="73">
        <v>0</v>
      </c>
      <c r="M53" s="74">
        <v>1</v>
      </c>
      <c r="N53" s="75">
        <v>0</v>
      </c>
    </row>
    <row r="54" spans="1:14" ht="19.5" x14ac:dyDescent="0.3">
      <c r="A54" s="71" t="s">
        <v>154</v>
      </c>
      <c r="B54" s="67">
        <v>12</v>
      </c>
      <c r="C54" s="67">
        <v>545</v>
      </c>
      <c r="D54" s="67">
        <v>708</v>
      </c>
      <c r="E54" s="67">
        <v>683</v>
      </c>
      <c r="F54" s="67">
        <f t="shared" si="1"/>
        <v>1391</v>
      </c>
      <c r="G54" s="72">
        <v>4</v>
      </c>
      <c r="H54" s="73">
        <v>3</v>
      </c>
      <c r="I54" s="73">
        <v>2</v>
      </c>
      <c r="J54" s="73">
        <v>3</v>
      </c>
      <c r="K54" s="73">
        <v>1</v>
      </c>
      <c r="L54" s="73">
        <v>2</v>
      </c>
      <c r="M54" s="74">
        <v>0</v>
      </c>
      <c r="N54" s="75">
        <v>0</v>
      </c>
    </row>
    <row r="55" spans="1:14" ht="19.5" x14ac:dyDescent="0.3">
      <c r="A55" s="69" t="s">
        <v>155</v>
      </c>
      <c r="B55" s="67">
        <v>14</v>
      </c>
      <c r="C55" s="67">
        <v>488</v>
      </c>
      <c r="D55" s="67">
        <v>602</v>
      </c>
      <c r="E55" s="67">
        <v>616</v>
      </c>
      <c r="F55" s="67">
        <f t="shared" si="1"/>
        <v>1218</v>
      </c>
      <c r="G55" s="72">
        <v>7</v>
      </c>
      <c r="H55" s="73">
        <v>6</v>
      </c>
      <c r="I55" s="73">
        <v>1</v>
      </c>
      <c r="J55" s="73">
        <v>0</v>
      </c>
      <c r="K55" s="73">
        <v>1</v>
      </c>
      <c r="L55" s="73">
        <v>1</v>
      </c>
      <c r="M55" s="74">
        <v>0</v>
      </c>
      <c r="N55" s="75">
        <v>0</v>
      </c>
    </row>
    <row r="56" spans="1:14" ht="19.5" x14ac:dyDescent="0.3">
      <c r="A56" s="71" t="s">
        <v>156</v>
      </c>
      <c r="B56" s="67">
        <v>20</v>
      </c>
      <c r="C56" s="67">
        <v>880</v>
      </c>
      <c r="D56" s="67">
        <v>1104</v>
      </c>
      <c r="E56" s="67">
        <v>1085</v>
      </c>
      <c r="F56" s="67">
        <f t="shared" si="1"/>
        <v>2189</v>
      </c>
      <c r="G56" s="72">
        <v>8</v>
      </c>
      <c r="H56" s="73">
        <v>8</v>
      </c>
      <c r="I56" s="73">
        <v>9</v>
      </c>
      <c r="J56" s="73">
        <v>4</v>
      </c>
      <c r="K56" s="73">
        <v>0</v>
      </c>
      <c r="L56" s="73">
        <v>1</v>
      </c>
      <c r="M56" s="74">
        <v>0</v>
      </c>
      <c r="N56" s="75">
        <v>1</v>
      </c>
    </row>
    <row r="57" spans="1:14" ht="19.5" x14ac:dyDescent="0.3">
      <c r="A57" s="69" t="s">
        <v>157</v>
      </c>
      <c r="B57" s="67">
        <v>22</v>
      </c>
      <c r="C57" s="67">
        <v>928</v>
      </c>
      <c r="D57" s="67">
        <v>1189</v>
      </c>
      <c r="E57" s="67">
        <v>1191</v>
      </c>
      <c r="F57" s="67">
        <f t="shared" si="1"/>
        <v>2380</v>
      </c>
      <c r="G57" s="72">
        <v>11</v>
      </c>
      <c r="H57" s="73">
        <v>6</v>
      </c>
      <c r="I57" s="73">
        <v>4</v>
      </c>
      <c r="J57" s="73">
        <v>3</v>
      </c>
      <c r="K57" s="73">
        <v>4</v>
      </c>
      <c r="L57" s="73">
        <v>1</v>
      </c>
      <c r="M57" s="74">
        <v>0</v>
      </c>
      <c r="N57" s="75">
        <v>1</v>
      </c>
    </row>
    <row r="58" spans="1:14" ht="19.5" x14ac:dyDescent="0.3">
      <c r="A58" s="71" t="s">
        <v>158</v>
      </c>
      <c r="B58" s="67">
        <v>27</v>
      </c>
      <c r="C58" s="67">
        <v>1258</v>
      </c>
      <c r="D58" s="67">
        <v>1547</v>
      </c>
      <c r="E58" s="67">
        <v>1569</v>
      </c>
      <c r="F58" s="67">
        <f t="shared" si="1"/>
        <v>3116</v>
      </c>
      <c r="G58" s="72">
        <v>9</v>
      </c>
      <c r="H58" s="73">
        <v>17</v>
      </c>
      <c r="I58" s="73">
        <v>6</v>
      </c>
      <c r="J58" s="73">
        <v>7</v>
      </c>
      <c r="K58" s="73">
        <v>2</v>
      </c>
      <c r="L58" s="73">
        <v>4</v>
      </c>
      <c r="M58" s="74">
        <v>0</v>
      </c>
      <c r="N58" s="75">
        <v>0</v>
      </c>
    </row>
    <row r="59" spans="1:14" ht="19.5" x14ac:dyDescent="0.3">
      <c r="A59" s="69" t="s">
        <v>159</v>
      </c>
      <c r="B59" s="67">
        <v>35</v>
      </c>
      <c r="C59" s="67">
        <v>1195</v>
      </c>
      <c r="D59" s="67">
        <v>1580</v>
      </c>
      <c r="E59" s="67">
        <v>1534</v>
      </c>
      <c r="F59" s="67">
        <f t="shared" si="1"/>
        <v>3114</v>
      </c>
      <c r="G59" s="72">
        <v>17</v>
      </c>
      <c r="H59" s="73">
        <v>9</v>
      </c>
      <c r="I59" s="73">
        <v>2</v>
      </c>
      <c r="J59" s="73">
        <v>2</v>
      </c>
      <c r="K59" s="73">
        <v>1</v>
      </c>
      <c r="L59" s="73">
        <v>2</v>
      </c>
      <c r="M59" s="74">
        <v>1</v>
      </c>
      <c r="N59" s="75">
        <v>1</v>
      </c>
    </row>
    <row r="60" spans="1:14" ht="19.5" x14ac:dyDescent="0.3">
      <c r="A60" s="71" t="s">
        <v>160</v>
      </c>
      <c r="B60" s="67">
        <v>15</v>
      </c>
      <c r="C60" s="67">
        <v>1170</v>
      </c>
      <c r="D60" s="67">
        <v>1459</v>
      </c>
      <c r="E60" s="67">
        <v>1551</v>
      </c>
      <c r="F60" s="67">
        <f t="shared" si="1"/>
        <v>3010</v>
      </c>
      <c r="G60" s="72">
        <v>6</v>
      </c>
      <c r="H60" s="73">
        <v>9</v>
      </c>
      <c r="I60" s="73">
        <v>5</v>
      </c>
      <c r="J60" s="73">
        <v>7</v>
      </c>
      <c r="K60" s="73">
        <v>1</v>
      </c>
      <c r="L60" s="73">
        <v>2</v>
      </c>
      <c r="M60" s="74">
        <v>1</v>
      </c>
      <c r="N60" s="75">
        <v>0</v>
      </c>
    </row>
    <row r="61" spans="1:14" ht="19.5" x14ac:dyDescent="0.3">
      <c r="A61" s="69" t="s">
        <v>161</v>
      </c>
      <c r="B61" s="67">
        <v>16</v>
      </c>
      <c r="C61" s="67">
        <v>869</v>
      </c>
      <c r="D61" s="67">
        <v>1030</v>
      </c>
      <c r="E61" s="67">
        <v>1038</v>
      </c>
      <c r="F61" s="67">
        <f t="shared" si="1"/>
        <v>2068</v>
      </c>
      <c r="G61" s="72">
        <v>12</v>
      </c>
      <c r="H61" s="73">
        <v>7</v>
      </c>
      <c r="I61" s="73">
        <v>17</v>
      </c>
      <c r="J61" s="73">
        <v>7</v>
      </c>
      <c r="K61" s="73">
        <v>2</v>
      </c>
      <c r="L61" s="73">
        <v>2</v>
      </c>
      <c r="M61" s="74">
        <v>0</v>
      </c>
      <c r="N61" s="75">
        <v>1</v>
      </c>
    </row>
    <row r="62" spans="1:14" ht="19.5" x14ac:dyDescent="0.3">
      <c r="A62" s="71" t="s">
        <v>162</v>
      </c>
      <c r="B62" s="67">
        <v>16</v>
      </c>
      <c r="C62" s="67">
        <v>1050</v>
      </c>
      <c r="D62" s="67">
        <v>1233</v>
      </c>
      <c r="E62" s="67">
        <v>1285</v>
      </c>
      <c r="F62" s="67">
        <f t="shared" si="1"/>
        <v>2518</v>
      </c>
      <c r="G62" s="72">
        <v>3</v>
      </c>
      <c r="H62" s="73">
        <v>9</v>
      </c>
      <c r="I62" s="73">
        <v>1</v>
      </c>
      <c r="J62" s="73">
        <v>13</v>
      </c>
      <c r="K62" s="73">
        <v>1</v>
      </c>
      <c r="L62" s="73">
        <v>2</v>
      </c>
      <c r="M62" s="74">
        <v>0</v>
      </c>
      <c r="N62" s="75">
        <v>0</v>
      </c>
    </row>
    <row r="63" spans="1:14" ht="19.5" x14ac:dyDescent="0.3">
      <c r="A63" s="69" t="s">
        <v>163</v>
      </c>
      <c r="B63" s="67">
        <v>15</v>
      </c>
      <c r="C63" s="67">
        <v>990</v>
      </c>
      <c r="D63" s="67">
        <v>1060</v>
      </c>
      <c r="E63" s="67">
        <v>1181</v>
      </c>
      <c r="F63" s="67">
        <f t="shared" si="1"/>
        <v>2241</v>
      </c>
      <c r="G63" s="72">
        <v>8</v>
      </c>
      <c r="H63" s="73">
        <v>13</v>
      </c>
      <c r="I63" s="73">
        <v>11</v>
      </c>
      <c r="J63" s="73">
        <v>9</v>
      </c>
      <c r="K63" s="73">
        <v>0</v>
      </c>
      <c r="L63" s="73">
        <v>1</v>
      </c>
      <c r="M63" s="74">
        <v>1</v>
      </c>
      <c r="N63" s="75">
        <v>0</v>
      </c>
    </row>
    <row r="64" spans="1:14" ht="19.5" x14ac:dyDescent="0.3">
      <c r="A64" s="71" t="s">
        <v>164</v>
      </c>
      <c r="B64" s="67">
        <v>21</v>
      </c>
      <c r="C64" s="67">
        <v>1427</v>
      </c>
      <c r="D64" s="67">
        <v>1536</v>
      </c>
      <c r="E64" s="67">
        <v>1678</v>
      </c>
      <c r="F64" s="67">
        <f t="shared" si="1"/>
        <v>3214</v>
      </c>
      <c r="G64" s="72">
        <v>14</v>
      </c>
      <c r="H64" s="73">
        <v>23</v>
      </c>
      <c r="I64" s="73">
        <v>11</v>
      </c>
      <c r="J64" s="73">
        <v>10</v>
      </c>
      <c r="K64" s="73">
        <v>3</v>
      </c>
      <c r="L64" s="73">
        <v>2</v>
      </c>
      <c r="M64" s="74">
        <v>2</v>
      </c>
      <c r="N64" s="75">
        <v>1</v>
      </c>
    </row>
    <row r="65" spans="1:14" ht="19.5" x14ac:dyDescent="0.3">
      <c r="A65" s="69" t="s">
        <v>165</v>
      </c>
      <c r="B65" s="67">
        <v>25</v>
      </c>
      <c r="C65" s="67">
        <v>2510</v>
      </c>
      <c r="D65" s="67">
        <v>2749</v>
      </c>
      <c r="E65" s="67">
        <v>3092</v>
      </c>
      <c r="F65" s="67">
        <f t="shared" si="1"/>
        <v>5841</v>
      </c>
      <c r="G65" s="72">
        <v>19</v>
      </c>
      <c r="H65" s="73">
        <v>51</v>
      </c>
      <c r="I65" s="73">
        <v>12</v>
      </c>
      <c r="J65" s="73">
        <v>14</v>
      </c>
      <c r="K65" s="73">
        <v>3</v>
      </c>
      <c r="L65" s="73">
        <v>4</v>
      </c>
      <c r="M65" s="74">
        <v>3</v>
      </c>
      <c r="N65" s="75">
        <v>1</v>
      </c>
    </row>
    <row r="66" spans="1:14" ht="19.5" x14ac:dyDescent="0.3">
      <c r="A66" s="71" t="s">
        <v>166</v>
      </c>
      <c r="B66" s="67">
        <v>31</v>
      </c>
      <c r="C66" s="67">
        <v>1792</v>
      </c>
      <c r="D66" s="67">
        <v>2087</v>
      </c>
      <c r="E66" s="67">
        <v>2135</v>
      </c>
      <c r="F66" s="67">
        <f t="shared" si="1"/>
        <v>4222</v>
      </c>
      <c r="G66" s="72">
        <v>11</v>
      </c>
      <c r="H66" s="73">
        <v>13</v>
      </c>
      <c r="I66" s="73">
        <v>5</v>
      </c>
      <c r="J66" s="73">
        <v>6</v>
      </c>
      <c r="K66" s="73">
        <v>3</v>
      </c>
      <c r="L66" s="73">
        <v>4</v>
      </c>
      <c r="M66" s="74">
        <v>0</v>
      </c>
      <c r="N66" s="75">
        <v>2</v>
      </c>
    </row>
    <row r="67" spans="1:14" ht="19.5" x14ac:dyDescent="0.3">
      <c r="A67" s="69" t="s">
        <v>167</v>
      </c>
      <c r="B67" s="67">
        <v>26</v>
      </c>
      <c r="C67" s="67">
        <v>1655</v>
      </c>
      <c r="D67" s="67">
        <v>2022</v>
      </c>
      <c r="E67" s="67">
        <v>2074</v>
      </c>
      <c r="F67" s="67">
        <f t="shared" si="1"/>
        <v>4096</v>
      </c>
      <c r="G67" s="72">
        <v>17</v>
      </c>
      <c r="H67" s="73">
        <v>23</v>
      </c>
      <c r="I67" s="73">
        <v>3</v>
      </c>
      <c r="J67" s="73">
        <v>4</v>
      </c>
      <c r="K67" s="73">
        <v>2</v>
      </c>
      <c r="L67" s="73">
        <v>2</v>
      </c>
      <c r="M67" s="74">
        <v>2</v>
      </c>
      <c r="N67" s="75">
        <v>1</v>
      </c>
    </row>
    <row r="68" spans="1:14" ht="19.5" x14ac:dyDescent="0.3">
      <c r="A68" s="71" t="s">
        <v>168</v>
      </c>
      <c r="B68" s="67">
        <v>25</v>
      </c>
      <c r="C68" s="67">
        <v>1927</v>
      </c>
      <c r="D68" s="67">
        <v>2269</v>
      </c>
      <c r="E68" s="67">
        <v>2523</v>
      </c>
      <c r="F68" s="67">
        <f t="shared" si="1"/>
        <v>4792</v>
      </c>
      <c r="G68" s="72">
        <v>22</v>
      </c>
      <c r="H68" s="73">
        <v>23</v>
      </c>
      <c r="I68" s="73">
        <v>9</v>
      </c>
      <c r="J68" s="73">
        <v>2</v>
      </c>
      <c r="K68" s="73">
        <v>8</v>
      </c>
      <c r="L68" s="73">
        <v>5</v>
      </c>
      <c r="M68" s="74">
        <v>3</v>
      </c>
      <c r="N68" s="75">
        <v>1</v>
      </c>
    </row>
    <row r="69" spans="1:14" ht="19.5" x14ac:dyDescent="0.3">
      <c r="A69" s="69" t="s">
        <v>169</v>
      </c>
      <c r="B69" s="67">
        <v>15</v>
      </c>
      <c r="C69" s="67">
        <v>1117</v>
      </c>
      <c r="D69" s="67">
        <v>1518</v>
      </c>
      <c r="E69" s="67">
        <v>1458</v>
      </c>
      <c r="F69" s="67">
        <f>SUM(D69:E69)</f>
        <v>2976</v>
      </c>
      <c r="G69" s="72">
        <v>18</v>
      </c>
      <c r="H69" s="73">
        <v>23</v>
      </c>
      <c r="I69" s="73">
        <v>3</v>
      </c>
      <c r="J69" s="73">
        <v>2</v>
      </c>
      <c r="K69" s="73">
        <v>3</v>
      </c>
      <c r="L69" s="73">
        <v>2</v>
      </c>
      <c r="M69" s="74">
        <v>0</v>
      </c>
      <c r="N69" s="75">
        <v>0</v>
      </c>
    </row>
    <row r="70" spans="1:14" ht="19.5" x14ac:dyDescent="0.3">
      <c r="A70" s="71" t="s">
        <v>170</v>
      </c>
      <c r="B70" s="67">
        <v>15</v>
      </c>
      <c r="C70" s="67">
        <v>1166</v>
      </c>
      <c r="D70" s="67">
        <v>1434</v>
      </c>
      <c r="E70" s="67">
        <v>1555</v>
      </c>
      <c r="F70" s="67">
        <f>SUM(D70:E70)</f>
        <v>2989</v>
      </c>
      <c r="G70" s="72">
        <v>9</v>
      </c>
      <c r="H70" s="73">
        <v>13</v>
      </c>
      <c r="I70" s="73">
        <v>3</v>
      </c>
      <c r="J70" s="73">
        <v>4</v>
      </c>
      <c r="K70" s="73">
        <v>0</v>
      </c>
      <c r="L70" s="73">
        <v>3</v>
      </c>
      <c r="M70" s="74">
        <v>2</v>
      </c>
      <c r="N70" s="75">
        <v>1</v>
      </c>
    </row>
    <row r="71" spans="1:14" ht="18" customHeight="1" x14ac:dyDescent="0.3">
      <c r="A71" s="69" t="s">
        <v>171</v>
      </c>
      <c r="B71" s="67">
        <v>23</v>
      </c>
      <c r="C71" s="67">
        <v>1666</v>
      </c>
      <c r="D71" s="67">
        <v>2150</v>
      </c>
      <c r="E71" s="67">
        <v>2282</v>
      </c>
      <c r="F71" s="67">
        <f>SUM(D71:E71)</f>
        <v>4432</v>
      </c>
      <c r="G71" s="72">
        <v>22</v>
      </c>
      <c r="H71" s="73">
        <v>21</v>
      </c>
      <c r="I71" s="73">
        <v>5</v>
      </c>
      <c r="J71" s="73">
        <v>4</v>
      </c>
      <c r="K71" s="73">
        <v>3</v>
      </c>
      <c r="L71" s="73">
        <v>5</v>
      </c>
      <c r="M71" s="74">
        <v>1</v>
      </c>
      <c r="N71" s="75">
        <v>3</v>
      </c>
    </row>
    <row r="72" spans="1:14" ht="19.5" x14ac:dyDescent="0.3">
      <c r="A72" s="71" t="s">
        <v>172</v>
      </c>
      <c r="B72" s="67">
        <v>12</v>
      </c>
      <c r="C72" s="67">
        <v>845</v>
      </c>
      <c r="D72" s="67">
        <v>1206</v>
      </c>
      <c r="E72" s="67">
        <v>1130</v>
      </c>
      <c r="F72" s="67">
        <f>SUM(D72:E72)</f>
        <v>2336</v>
      </c>
      <c r="G72" s="72">
        <v>5</v>
      </c>
      <c r="H72" s="73">
        <v>7</v>
      </c>
      <c r="I72" s="73">
        <v>1</v>
      </c>
      <c r="J72" s="73">
        <v>0</v>
      </c>
      <c r="K72" s="73">
        <v>0</v>
      </c>
      <c r="L72" s="73">
        <v>1</v>
      </c>
      <c r="M72" s="74">
        <v>0</v>
      </c>
      <c r="N72" s="75">
        <v>0</v>
      </c>
    </row>
    <row r="73" spans="1:14" ht="19.5" x14ac:dyDescent="0.3">
      <c r="A73" s="69" t="s">
        <v>173</v>
      </c>
      <c r="B73" s="67">
        <v>19</v>
      </c>
      <c r="C73" s="67">
        <v>974</v>
      </c>
      <c r="D73" s="67">
        <v>1153</v>
      </c>
      <c r="E73" s="67">
        <v>1152</v>
      </c>
      <c r="F73" s="67">
        <f>SUM(D73:E73)</f>
        <v>2305</v>
      </c>
      <c r="G73" s="72">
        <v>4</v>
      </c>
      <c r="H73" s="73">
        <v>8</v>
      </c>
      <c r="I73" s="73">
        <v>6</v>
      </c>
      <c r="J73" s="73">
        <v>6</v>
      </c>
      <c r="K73" s="73">
        <v>0</v>
      </c>
      <c r="L73" s="73">
        <v>0</v>
      </c>
      <c r="M73" s="74">
        <v>2</v>
      </c>
      <c r="N73" s="75">
        <v>0</v>
      </c>
    </row>
    <row r="74" spans="1:14" ht="19.5" x14ac:dyDescent="0.3">
      <c r="A74" s="71" t="s">
        <v>9</v>
      </c>
      <c r="B74" s="67">
        <f t="shared" ref="B74:N74" si="2">SUM(B5:B73)</f>
        <v>1240</v>
      </c>
      <c r="C74" s="67">
        <f t="shared" si="2"/>
        <v>72236</v>
      </c>
      <c r="D74" s="67">
        <f t="shared" si="2"/>
        <v>83743</v>
      </c>
      <c r="E74" s="67">
        <f t="shared" si="2"/>
        <v>89694</v>
      </c>
      <c r="F74" s="67">
        <f t="shared" si="2"/>
        <v>173437</v>
      </c>
      <c r="G74" s="67">
        <f t="shared" si="2"/>
        <v>778</v>
      </c>
      <c r="H74" s="67">
        <f t="shared" si="2"/>
        <v>928</v>
      </c>
      <c r="I74" s="67">
        <f t="shared" si="2"/>
        <v>393</v>
      </c>
      <c r="J74" s="67">
        <f t="shared" si="2"/>
        <v>393</v>
      </c>
      <c r="K74" s="67">
        <f t="shared" si="2"/>
        <v>100</v>
      </c>
      <c r="L74" s="67">
        <f t="shared" si="2"/>
        <v>118</v>
      </c>
      <c r="M74" s="67">
        <f t="shared" si="2"/>
        <v>36</v>
      </c>
      <c r="N74" s="67">
        <f t="shared" si="2"/>
        <v>25</v>
      </c>
    </row>
    <row r="75" spans="1:14" s="230" customFormat="1" ht="26.25" customHeight="1" x14ac:dyDescent="0.3">
      <c r="A75" s="318" t="s">
        <v>10</v>
      </c>
      <c r="B75" s="319"/>
      <c r="C75" s="158">
        <f>C74</f>
        <v>72236</v>
      </c>
      <c r="D75" s="158" t="s">
        <v>0</v>
      </c>
      <c r="E75" s="158" t="s">
        <v>11</v>
      </c>
      <c r="F75" s="158"/>
      <c r="G75" s="158">
        <f>F74</f>
        <v>173437</v>
      </c>
      <c r="H75" s="158" t="s">
        <v>12</v>
      </c>
      <c r="I75" s="158"/>
      <c r="J75" s="158"/>
      <c r="K75" s="159" t="s">
        <v>21</v>
      </c>
      <c r="L75" s="159"/>
      <c r="M75" s="160"/>
      <c r="N75" s="161"/>
    </row>
    <row r="76" spans="1:14" s="230" customFormat="1" ht="26.25" customHeight="1" x14ac:dyDescent="0.3">
      <c r="A76" s="261" t="s">
        <v>216</v>
      </c>
      <c r="B76" s="262"/>
      <c r="C76" s="83" t="str">
        <f ca="1">INDIRECT(H76,TRUE)</f>
        <v>正大</v>
      </c>
      <c r="D76" s="208" t="s">
        <v>218</v>
      </c>
      <c r="E76" s="209">
        <f>MAX(C5:C73)</f>
        <v>2510</v>
      </c>
      <c r="F76" s="210">
        <f>MAX(F5:F73)</f>
        <v>5841</v>
      </c>
      <c r="G76" s="129"/>
      <c r="H76" s="213" t="str">
        <f>ADDRESS(MATCH(MAX(F5:F73),F5:F73,0)+4,1)</f>
        <v>$A$65</v>
      </c>
      <c r="I76" s="129"/>
      <c r="J76" s="129"/>
      <c r="K76" s="129"/>
      <c r="L76" s="129"/>
      <c r="M76" s="206"/>
      <c r="N76" s="207"/>
    </row>
    <row r="77" spans="1:14" s="230" customFormat="1" ht="26.25" customHeight="1" x14ac:dyDescent="0.3">
      <c r="A77" s="261" t="s">
        <v>217</v>
      </c>
      <c r="B77" s="262"/>
      <c r="C77" s="239" t="str">
        <f ca="1">INDIRECT(H77,TRUE)</f>
        <v>城西</v>
      </c>
      <c r="D77" s="240" t="s">
        <v>218</v>
      </c>
      <c r="E77" s="211">
        <f>MIN(C5:C73)</f>
        <v>271</v>
      </c>
      <c r="F77" s="212">
        <f>MIN(F5:F73)</f>
        <v>659</v>
      </c>
      <c r="G77" s="129"/>
      <c r="H77" s="213" t="str">
        <f>ADDRESS(MATCH(MIN(F5:F73),F5:F73,0)+4,1)</f>
        <v>$A$12</v>
      </c>
      <c r="I77" s="129"/>
      <c r="J77" s="129"/>
      <c r="K77" s="129"/>
      <c r="L77" s="129"/>
      <c r="M77" s="206"/>
      <c r="N77" s="207"/>
    </row>
    <row r="78" spans="1:14" s="231" customFormat="1" ht="19.5" x14ac:dyDescent="0.3">
      <c r="A78" s="306" t="s">
        <v>13</v>
      </c>
      <c r="B78" s="307"/>
      <c r="C78" s="276">
        <f>SUM(G78,G79)</f>
        <v>654</v>
      </c>
      <c r="D78" s="278" t="s">
        <v>12</v>
      </c>
      <c r="E78" s="103" t="s">
        <v>14</v>
      </c>
      <c r="F78" s="103"/>
      <c r="G78" s="103">
        <v>348</v>
      </c>
      <c r="H78" s="103" t="s">
        <v>12</v>
      </c>
      <c r="I78" s="103"/>
      <c r="J78" s="103"/>
      <c r="K78" s="104"/>
      <c r="L78" s="104"/>
      <c r="M78" s="105"/>
      <c r="N78" s="106"/>
    </row>
    <row r="79" spans="1:14" s="232" customFormat="1" ht="22.5" customHeight="1" x14ac:dyDescent="0.3">
      <c r="A79" s="286"/>
      <c r="B79" s="287"/>
      <c r="C79" s="277"/>
      <c r="D79" s="279"/>
      <c r="E79" s="107" t="s">
        <v>15</v>
      </c>
      <c r="F79" s="107"/>
      <c r="G79" s="107">
        <v>306</v>
      </c>
      <c r="H79" s="107" t="s">
        <v>12</v>
      </c>
      <c r="I79" s="107"/>
      <c r="J79" s="107"/>
      <c r="K79" s="108"/>
      <c r="L79" s="108"/>
      <c r="M79" s="109"/>
      <c r="N79" s="110"/>
    </row>
    <row r="80" spans="1:14" s="233" customFormat="1" ht="50.25" customHeight="1" x14ac:dyDescent="0.3">
      <c r="A80" s="261" t="s">
        <v>22</v>
      </c>
      <c r="B80" s="262"/>
      <c r="C80" s="82">
        <f>K74</f>
        <v>100</v>
      </c>
      <c r="D80" s="82" t="s">
        <v>12</v>
      </c>
      <c r="E80" s="267" t="s">
        <v>252</v>
      </c>
      <c r="F80" s="267"/>
      <c r="G80" s="267"/>
      <c r="H80" s="267"/>
      <c r="I80" s="267"/>
      <c r="J80" s="267"/>
      <c r="K80" s="267"/>
      <c r="L80" s="267"/>
      <c r="M80" s="267"/>
      <c r="N80" s="268"/>
    </row>
    <row r="81" spans="1:14" s="234" customFormat="1" ht="24.75" customHeight="1" x14ac:dyDescent="0.3">
      <c r="A81" s="318" t="s">
        <v>19</v>
      </c>
      <c r="B81" s="319"/>
      <c r="C81" s="158">
        <f>L74</f>
        <v>118</v>
      </c>
      <c r="D81" s="158" t="s">
        <v>12</v>
      </c>
      <c r="E81" s="158"/>
      <c r="F81" s="158"/>
      <c r="G81" s="166"/>
      <c r="H81" s="158"/>
      <c r="I81" s="158"/>
      <c r="J81" s="158"/>
      <c r="K81" s="167"/>
      <c r="L81" s="167"/>
      <c r="M81" s="168"/>
      <c r="N81" s="169"/>
    </row>
    <row r="82" spans="1:14" s="235" customFormat="1" ht="27" customHeight="1" x14ac:dyDescent="0.3">
      <c r="A82" s="318" t="s">
        <v>16</v>
      </c>
      <c r="B82" s="319"/>
      <c r="C82" s="158">
        <f>M74</f>
        <v>36</v>
      </c>
      <c r="D82" s="158" t="s">
        <v>58</v>
      </c>
      <c r="E82" s="158" t="s">
        <v>253</v>
      </c>
      <c r="F82" s="158"/>
      <c r="G82" s="158"/>
      <c r="H82" s="158"/>
      <c r="I82" s="158"/>
      <c r="J82" s="158"/>
      <c r="K82" s="170"/>
      <c r="L82" s="170"/>
      <c r="M82" s="171"/>
      <c r="N82" s="172"/>
    </row>
    <row r="83" spans="1:14" s="236" customFormat="1" ht="27.75" customHeight="1" x14ac:dyDescent="0.3">
      <c r="A83" s="318" t="s">
        <v>17</v>
      </c>
      <c r="B83" s="319"/>
      <c r="C83" s="158">
        <f>N74</f>
        <v>25</v>
      </c>
      <c r="D83" s="158" t="s">
        <v>58</v>
      </c>
      <c r="E83" s="158" t="s">
        <v>241</v>
      </c>
      <c r="F83" s="158"/>
      <c r="G83" s="158"/>
      <c r="H83" s="158"/>
      <c r="I83" s="158"/>
      <c r="J83" s="158"/>
      <c r="K83" s="173"/>
      <c r="L83" s="173"/>
      <c r="M83" s="174"/>
      <c r="N83" s="175"/>
    </row>
    <row r="84" spans="1:14" s="234" customFormat="1" ht="26.25" customHeight="1" x14ac:dyDescent="0.3">
      <c r="A84" s="176" t="s">
        <v>18</v>
      </c>
      <c r="B84" s="177"/>
      <c r="C84" s="162">
        <f>G74</f>
        <v>778</v>
      </c>
      <c r="D84" s="178" t="s">
        <v>12</v>
      </c>
      <c r="E84" s="162" t="s">
        <v>20</v>
      </c>
      <c r="F84" s="162"/>
      <c r="G84" s="162">
        <f>H74</f>
        <v>928</v>
      </c>
      <c r="H84" s="178" t="s">
        <v>12</v>
      </c>
      <c r="I84" s="162"/>
      <c r="J84" s="162"/>
      <c r="K84" s="179"/>
      <c r="L84" s="179"/>
      <c r="M84" s="180"/>
      <c r="N84" s="181"/>
    </row>
    <row r="85" spans="1:14" s="237" customFormat="1" ht="27.75" customHeight="1" thickBot="1" x14ac:dyDescent="0.35">
      <c r="A85" s="328" t="str">
        <f>IF(C85&gt;0," 本月戶數增加","本月戶數減少")</f>
        <v xml:space="preserve"> 本月戶數增加</v>
      </c>
      <c r="B85" s="329"/>
      <c r="C85" s="182">
        <f>C74-'10507'!C74</f>
        <v>24</v>
      </c>
      <c r="D85" s="241" t="str">
        <f>IF(E85&gt;0,"男增加","男減少")</f>
        <v>男減少</v>
      </c>
      <c r="E85" s="183">
        <f>D74-'10507'!D74</f>
        <v>-95</v>
      </c>
      <c r="F85" s="184" t="str">
        <f>IF(G85&gt;0,"女增加","女減少")</f>
        <v>女減少</v>
      </c>
      <c r="G85" s="183">
        <f>E74-'10507'!E74</f>
        <v>-73</v>
      </c>
      <c r="H85" s="185"/>
      <c r="I85" s="329" t="str">
        <f>IF(K85&gt;0,"總人口數增加","總人口數減少")</f>
        <v>總人口數減少</v>
      </c>
      <c r="J85" s="329"/>
      <c r="K85" s="183">
        <f>F74-'10507'!F74</f>
        <v>-168</v>
      </c>
      <c r="L85" s="186"/>
      <c r="M85" s="187"/>
      <c r="N85" s="188"/>
    </row>
    <row r="86" spans="1:14" x14ac:dyDescent="0.25">
      <c r="C86" s="238"/>
      <c r="L86" s="238"/>
    </row>
  </sheetData>
  <mergeCells count="27">
    <mergeCell ref="A76:B76"/>
    <mergeCell ref="A77:B77"/>
    <mergeCell ref="A85:B85"/>
    <mergeCell ref="I85:J85"/>
    <mergeCell ref="A83:B83"/>
    <mergeCell ref="A80:B80"/>
    <mergeCell ref="A81:B81"/>
    <mergeCell ref="A82:B82"/>
    <mergeCell ref="E80:N80"/>
    <mergeCell ref="A78:B79"/>
    <mergeCell ref="C78:C79"/>
    <mergeCell ref="D78:D79"/>
    <mergeCell ref="A75:B75"/>
    <mergeCell ref="A3:A4"/>
    <mergeCell ref="L3:L4"/>
    <mergeCell ref="K2:N2"/>
    <mergeCell ref="M3:M4"/>
    <mergeCell ref="N3:N4"/>
    <mergeCell ref="K3:K4"/>
    <mergeCell ref="J3:J4"/>
    <mergeCell ref="D3:F3"/>
    <mergeCell ref="C3:C4"/>
    <mergeCell ref="A1:L1"/>
    <mergeCell ref="I3:I4"/>
    <mergeCell ref="B3:B4"/>
    <mergeCell ref="G3:G4"/>
    <mergeCell ref="H3:H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="125" zoomScaleNormal="125" workbookViewId="0">
      <pane ySplit="4" topLeftCell="A69" activePane="bottomLeft" state="frozen"/>
      <selection pane="bottomLeft" activeCell="C51" sqref="C51:E73"/>
    </sheetView>
  </sheetViews>
  <sheetFormatPr defaultRowHeight="16.5" x14ac:dyDescent="0.25"/>
  <cols>
    <col min="1" max="1" width="9.625" style="1" customWidth="1"/>
    <col min="2" max="2" width="13.5" customWidth="1"/>
    <col min="3" max="3" width="11.375" customWidth="1"/>
    <col min="4" max="6" width="9.625" customWidth="1"/>
    <col min="7" max="10" width="8.625" customWidth="1"/>
    <col min="11" max="12" width="7.625" customWidth="1"/>
    <col min="13" max="14" width="7.625" style="12" customWidth="1"/>
  </cols>
  <sheetData>
    <row r="1" spans="1:14" ht="44.25" customHeight="1" x14ac:dyDescent="0.25">
      <c r="A1" s="310" t="s">
        <v>77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28.5" customHeight="1" thickBot="1" x14ac:dyDescent="0.3">
      <c r="A2" s="57"/>
      <c r="B2" s="58"/>
      <c r="C2" s="56"/>
      <c r="D2" s="58"/>
      <c r="E2" s="58"/>
      <c r="F2" s="58"/>
      <c r="G2" s="58"/>
      <c r="H2" s="58"/>
      <c r="I2" s="58"/>
      <c r="J2" s="62"/>
      <c r="K2" s="315" t="s">
        <v>229</v>
      </c>
      <c r="L2" s="315"/>
      <c r="M2" s="315"/>
      <c r="N2" s="315"/>
    </row>
    <row r="3" spans="1:14" ht="19.5" x14ac:dyDescent="0.3">
      <c r="A3" s="298" t="s">
        <v>175</v>
      </c>
      <c r="B3" s="300" t="s">
        <v>176</v>
      </c>
      <c r="C3" s="300" t="s">
        <v>59</v>
      </c>
      <c r="D3" s="311" t="s">
        <v>210</v>
      </c>
      <c r="E3" s="312"/>
      <c r="F3" s="312"/>
      <c r="G3" s="300" t="s">
        <v>60</v>
      </c>
      <c r="H3" s="300" t="s">
        <v>61</v>
      </c>
      <c r="I3" s="300" t="s">
        <v>62</v>
      </c>
      <c r="J3" s="300" t="s">
        <v>63</v>
      </c>
      <c r="K3" s="300" t="s">
        <v>64</v>
      </c>
      <c r="L3" s="300" t="s">
        <v>65</v>
      </c>
      <c r="M3" s="302" t="s">
        <v>79</v>
      </c>
      <c r="N3" s="304" t="s">
        <v>80</v>
      </c>
    </row>
    <row r="4" spans="1:14" s="1" customFormat="1" ht="19.5" x14ac:dyDescent="0.3">
      <c r="A4" s="299"/>
      <c r="B4" s="301"/>
      <c r="C4" s="301"/>
      <c r="D4" s="59" t="s">
        <v>66</v>
      </c>
      <c r="E4" s="59" t="s">
        <v>67</v>
      </c>
      <c r="F4" s="59" t="s">
        <v>211</v>
      </c>
      <c r="G4" s="301"/>
      <c r="H4" s="301"/>
      <c r="I4" s="301"/>
      <c r="J4" s="301"/>
      <c r="K4" s="301"/>
      <c r="L4" s="301"/>
      <c r="M4" s="303"/>
      <c r="N4" s="305"/>
    </row>
    <row r="5" spans="1:14" ht="19.5" x14ac:dyDescent="0.3">
      <c r="A5" s="63" t="s">
        <v>105</v>
      </c>
      <c r="B5" s="60">
        <v>6</v>
      </c>
      <c r="C5" s="60">
        <v>377</v>
      </c>
      <c r="D5" s="60">
        <v>372</v>
      </c>
      <c r="E5" s="60">
        <v>435</v>
      </c>
      <c r="F5" s="60">
        <f t="shared" ref="F5:F36" si="0">SUM(D5:E5)</f>
        <v>807</v>
      </c>
      <c r="G5" s="242">
        <v>1</v>
      </c>
      <c r="H5" s="243">
        <v>4</v>
      </c>
      <c r="I5" s="243">
        <v>1</v>
      </c>
      <c r="J5" s="243">
        <v>0</v>
      </c>
      <c r="K5" s="243">
        <v>0</v>
      </c>
      <c r="L5" s="243">
        <v>0</v>
      </c>
      <c r="M5" s="244">
        <v>0</v>
      </c>
      <c r="N5" s="245">
        <v>0</v>
      </c>
    </row>
    <row r="6" spans="1:14" ht="19.5" x14ac:dyDescent="0.3">
      <c r="A6" s="65" t="s">
        <v>106</v>
      </c>
      <c r="B6" s="60">
        <v>14</v>
      </c>
      <c r="C6" s="60">
        <v>817</v>
      </c>
      <c r="D6" s="60">
        <v>774</v>
      </c>
      <c r="E6" s="60">
        <v>883</v>
      </c>
      <c r="F6" s="60">
        <f t="shared" si="0"/>
        <v>1657</v>
      </c>
      <c r="G6" s="242">
        <v>14</v>
      </c>
      <c r="H6" s="243">
        <v>4</v>
      </c>
      <c r="I6" s="243">
        <v>5</v>
      </c>
      <c r="J6" s="243">
        <v>1</v>
      </c>
      <c r="K6" s="243">
        <v>1</v>
      </c>
      <c r="L6" s="243">
        <v>0</v>
      </c>
      <c r="M6" s="244">
        <v>1</v>
      </c>
      <c r="N6" s="245">
        <v>0</v>
      </c>
    </row>
    <row r="7" spans="1:14" ht="19.5" x14ac:dyDescent="0.3">
      <c r="A7" s="63" t="s">
        <v>107</v>
      </c>
      <c r="B7" s="60">
        <v>13</v>
      </c>
      <c r="C7" s="60">
        <v>599</v>
      </c>
      <c r="D7" s="60">
        <v>705</v>
      </c>
      <c r="E7" s="60">
        <v>709</v>
      </c>
      <c r="F7" s="60">
        <f t="shared" si="0"/>
        <v>1414</v>
      </c>
      <c r="G7" s="242">
        <v>5</v>
      </c>
      <c r="H7" s="243">
        <v>4</v>
      </c>
      <c r="I7" s="243">
        <v>1</v>
      </c>
      <c r="J7" s="243">
        <v>0</v>
      </c>
      <c r="K7" s="243">
        <v>1</v>
      </c>
      <c r="L7" s="243">
        <v>2</v>
      </c>
      <c r="M7" s="244">
        <v>0</v>
      </c>
      <c r="N7" s="245">
        <v>0</v>
      </c>
    </row>
    <row r="8" spans="1:14" ht="19.5" x14ac:dyDescent="0.3">
      <c r="A8" s="65" t="s">
        <v>108</v>
      </c>
      <c r="B8" s="60">
        <v>10</v>
      </c>
      <c r="C8" s="60">
        <v>787</v>
      </c>
      <c r="D8" s="60">
        <v>869</v>
      </c>
      <c r="E8" s="60">
        <v>993</v>
      </c>
      <c r="F8" s="60">
        <f t="shared" si="0"/>
        <v>1862</v>
      </c>
      <c r="G8" s="242">
        <v>8</v>
      </c>
      <c r="H8" s="243">
        <v>11</v>
      </c>
      <c r="I8" s="243">
        <v>0</v>
      </c>
      <c r="J8" s="243">
        <v>6</v>
      </c>
      <c r="K8" s="243">
        <v>2</v>
      </c>
      <c r="L8" s="243">
        <v>2</v>
      </c>
      <c r="M8" s="244">
        <v>1</v>
      </c>
      <c r="N8" s="245">
        <v>1</v>
      </c>
    </row>
    <row r="9" spans="1:14" ht="19.5" x14ac:dyDescent="0.3">
      <c r="A9" s="63" t="s">
        <v>109</v>
      </c>
      <c r="B9" s="60">
        <v>7</v>
      </c>
      <c r="C9" s="60">
        <v>723</v>
      </c>
      <c r="D9" s="60">
        <v>777</v>
      </c>
      <c r="E9" s="60">
        <v>874</v>
      </c>
      <c r="F9" s="60">
        <f t="shared" si="0"/>
        <v>1651</v>
      </c>
      <c r="G9" s="242">
        <v>4</v>
      </c>
      <c r="H9" s="243">
        <v>9</v>
      </c>
      <c r="I9" s="243">
        <v>5</v>
      </c>
      <c r="J9" s="243">
        <v>10</v>
      </c>
      <c r="K9" s="243">
        <v>2</v>
      </c>
      <c r="L9" s="243">
        <v>0</v>
      </c>
      <c r="M9" s="244">
        <v>1</v>
      </c>
      <c r="N9" s="245">
        <v>0</v>
      </c>
    </row>
    <row r="10" spans="1:14" ht="19.5" x14ac:dyDescent="0.3">
      <c r="A10" s="65" t="s">
        <v>110</v>
      </c>
      <c r="B10" s="60">
        <v>11</v>
      </c>
      <c r="C10" s="60">
        <v>733</v>
      </c>
      <c r="D10" s="60">
        <v>817</v>
      </c>
      <c r="E10" s="60">
        <v>847</v>
      </c>
      <c r="F10" s="60">
        <f t="shared" si="0"/>
        <v>1664</v>
      </c>
      <c r="G10" s="242">
        <v>4</v>
      </c>
      <c r="H10" s="243">
        <v>11</v>
      </c>
      <c r="I10" s="243">
        <v>1</v>
      </c>
      <c r="J10" s="243">
        <v>1</v>
      </c>
      <c r="K10" s="243">
        <v>1</v>
      </c>
      <c r="L10" s="243">
        <v>1</v>
      </c>
      <c r="M10" s="244">
        <v>0</v>
      </c>
      <c r="N10" s="245">
        <v>0</v>
      </c>
    </row>
    <row r="11" spans="1:14" ht="19.5" x14ac:dyDescent="0.3">
      <c r="A11" s="63" t="s">
        <v>111</v>
      </c>
      <c r="B11" s="60">
        <v>13</v>
      </c>
      <c r="C11" s="60">
        <v>727</v>
      </c>
      <c r="D11" s="60">
        <v>781</v>
      </c>
      <c r="E11" s="60">
        <v>915</v>
      </c>
      <c r="F11" s="60">
        <f t="shared" si="0"/>
        <v>1696</v>
      </c>
      <c r="G11" s="242">
        <v>9</v>
      </c>
      <c r="H11" s="243">
        <v>6</v>
      </c>
      <c r="I11" s="243">
        <v>4</v>
      </c>
      <c r="J11" s="243">
        <v>2</v>
      </c>
      <c r="K11" s="243">
        <v>0</v>
      </c>
      <c r="L11" s="243">
        <v>1</v>
      </c>
      <c r="M11" s="244">
        <v>1</v>
      </c>
      <c r="N11" s="245">
        <v>0</v>
      </c>
    </row>
    <row r="12" spans="1:14" ht="19.5" x14ac:dyDescent="0.3">
      <c r="A12" s="65" t="s">
        <v>112</v>
      </c>
      <c r="B12" s="60">
        <v>8</v>
      </c>
      <c r="C12" s="60">
        <v>272</v>
      </c>
      <c r="D12" s="60">
        <v>324</v>
      </c>
      <c r="E12" s="60">
        <v>334</v>
      </c>
      <c r="F12" s="60">
        <f t="shared" si="0"/>
        <v>658</v>
      </c>
      <c r="G12" s="242">
        <v>3</v>
      </c>
      <c r="H12" s="243">
        <v>3</v>
      </c>
      <c r="I12" s="243">
        <v>1</v>
      </c>
      <c r="J12" s="243">
        <v>1</v>
      </c>
      <c r="K12" s="243">
        <v>0</v>
      </c>
      <c r="L12" s="243">
        <v>1</v>
      </c>
      <c r="M12" s="244">
        <v>0</v>
      </c>
      <c r="N12" s="245">
        <v>0</v>
      </c>
    </row>
    <row r="13" spans="1:14" ht="19.5" x14ac:dyDescent="0.3">
      <c r="A13" s="63" t="s">
        <v>113</v>
      </c>
      <c r="B13" s="60">
        <v>14</v>
      </c>
      <c r="C13" s="60">
        <v>1056</v>
      </c>
      <c r="D13" s="60">
        <v>1076</v>
      </c>
      <c r="E13" s="60">
        <v>1165</v>
      </c>
      <c r="F13" s="60">
        <f t="shared" si="0"/>
        <v>2241</v>
      </c>
      <c r="G13" s="242">
        <v>15</v>
      </c>
      <c r="H13" s="243">
        <v>11</v>
      </c>
      <c r="I13" s="243">
        <v>6</v>
      </c>
      <c r="J13" s="243">
        <v>12</v>
      </c>
      <c r="K13" s="243">
        <v>0</v>
      </c>
      <c r="L13" s="243">
        <v>2</v>
      </c>
      <c r="M13" s="244">
        <v>0</v>
      </c>
      <c r="N13" s="245">
        <v>0</v>
      </c>
    </row>
    <row r="14" spans="1:14" ht="19.5" x14ac:dyDescent="0.3">
      <c r="A14" s="65" t="s">
        <v>114</v>
      </c>
      <c r="B14" s="60">
        <v>19</v>
      </c>
      <c r="C14" s="60">
        <v>2119</v>
      </c>
      <c r="D14" s="60">
        <v>1951</v>
      </c>
      <c r="E14" s="60">
        <v>2199</v>
      </c>
      <c r="F14" s="60">
        <f t="shared" si="0"/>
        <v>4150</v>
      </c>
      <c r="G14" s="242">
        <v>24</v>
      </c>
      <c r="H14" s="243">
        <v>16</v>
      </c>
      <c r="I14" s="243">
        <v>10</v>
      </c>
      <c r="J14" s="243">
        <v>9</v>
      </c>
      <c r="K14" s="243">
        <v>3</v>
      </c>
      <c r="L14" s="243">
        <v>0</v>
      </c>
      <c r="M14" s="244">
        <v>2</v>
      </c>
      <c r="N14" s="245">
        <v>0</v>
      </c>
    </row>
    <row r="15" spans="1:14" ht="19.5" x14ac:dyDescent="0.3">
      <c r="A15" s="63" t="s">
        <v>115</v>
      </c>
      <c r="B15" s="60">
        <v>10</v>
      </c>
      <c r="C15" s="60">
        <v>471</v>
      </c>
      <c r="D15" s="60">
        <v>557</v>
      </c>
      <c r="E15" s="60">
        <v>557</v>
      </c>
      <c r="F15" s="60">
        <f t="shared" si="0"/>
        <v>1114</v>
      </c>
      <c r="G15" s="242">
        <v>1</v>
      </c>
      <c r="H15" s="243">
        <v>2</v>
      </c>
      <c r="I15" s="243">
        <v>1</v>
      </c>
      <c r="J15" s="243">
        <v>3</v>
      </c>
      <c r="K15" s="243">
        <v>0</v>
      </c>
      <c r="L15" s="243">
        <v>1</v>
      </c>
      <c r="M15" s="244">
        <v>0</v>
      </c>
      <c r="N15" s="245">
        <v>0</v>
      </c>
    </row>
    <row r="16" spans="1:14" ht="19.5" x14ac:dyDescent="0.3">
      <c r="A16" s="65" t="s">
        <v>116</v>
      </c>
      <c r="B16" s="60">
        <v>15</v>
      </c>
      <c r="C16" s="60">
        <v>637</v>
      </c>
      <c r="D16" s="60">
        <v>732</v>
      </c>
      <c r="E16" s="60">
        <v>755</v>
      </c>
      <c r="F16" s="60">
        <f t="shared" si="0"/>
        <v>1487</v>
      </c>
      <c r="G16" s="242">
        <v>3</v>
      </c>
      <c r="H16" s="243">
        <v>4</v>
      </c>
      <c r="I16" s="243">
        <v>3</v>
      </c>
      <c r="J16" s="243">
        <v>0</v>
      </c>
      <c r="K16" s="243">
        <v>1</v>
      </c>
      <c r="L16" s="243">
        <v>2</v>
      </c>
      <c r="M16" s="244">
        <v>0</v>
      </c>
      <c r="N16" s="245">
        <v>2</v>
      </c>
    </row>
    <row r="17" spans="1:14" ht="19.5" x14ac:dyDescent="0.3">
      <c r="A17" s="63" t="s">
        <v>117</v>
      </c>
      <c r="B17" s="60">
        <v>18</v>
      </c>
      <c r="C17" s="60">
        <v>944</v>
      </c>
      <c r="D17" s="60">
        <v>958</v>
      </c>
      <c r="E17" s="60">
        <v>1042</v>
      </c>
      <c r="F17" s="60">
        <f t="shared" si="0"/>
        <v>2000</v>
      </c>
      <c r="G17" s="242">
        <v>8</v>
      </c>
      <c r="H17" s="243">
        <v>8</v>
      </c>
      <c r="I17" s="243">
        <v>2</v>
      </c>
      <c r="J17" s="243">
        <v>3</v>
      </c>
      <c r="K17" s="243">
        <v>0</v>
      </c>
      <c r="L17" s="243">
        <v>2</v>
      </c>
      <c r="M17" s="244">
        <v>0</v>
      </c>
      <c r="N17" s="245">
        <v>0</v>
      </c>
    </row>
    <row r="18" spans="1:14" ht="19.5" x14ac:dyDescent="0.3">
      <c r="A18" s="65" t="s">
        <v>118</v>
      </c>
      <c r="B18" s="60">
        <v>16</v>
      </c>
      <c r="C18" s="60">
        <v>628</v>
      </c>
      <c r="D18" s="60">
        <v>659</v>
      </c>
      <c r="E18" s="60">
        <v>737</v>
      </c>
      <c r="F18" s="60">
        <f t="shared" si="0"/>
        <v>1396</v>
      </c>
      <c r="G18" s="242">
        <v>5</v>
      </c>
      <c r="H18" s="243">
        <v>8</v>
      </c>
      <c r="I18" s="243">
        <v>5</v>
      </c>
      <c r="J18" s="243">
        <v>3</v>
      </c>
      <c r="K18" s="243">
        <v>3</v>
      </c>
      <c r="L18" s="243">
        <v>0</v>
      </c>
      <c r="M18" s="244">
        <v>1</v>
      </c>
      <c r="N18" s="245">
        <v>0</v>
      </c>
    </row>
    <row r="19" spans="1:14" ht="19.5" x14ac:dyDescent="0.3">
      <c r="A19" s="63" t="s">
        <v>119</v>
      </c>
      <c r="B19" s="60">
        <v>23</v>
      </c>
      <c r="C19" s="60">
        <v>845</v>
      </c>
      <c r="D19" s="60">
        <v>1025</v>
      </c>
      <c r="E19" s="60">
        <v>982</v>
      </c>
      <c r="F19" s="60">
        <f t="shared" si="0"/>
        <v>2007</v>
      </c>
      <c r="G19" s="242">
        <v>4</v>
      </c>
      <c r="H19" s="243">
        <v>8</v>
      </c>
      <c r="I19" s="243">
        <v>3</v>
      </c>
      <c r="J19" s="243">
        <v>1</v>
      </c>
      <c r="K19" s="243">
        <v>2</v>
      </c>
      <c r="L19" s="243">
        <v>1</v>
      </c>
      <c r="M19" s="244">
        <v>1</v>
      </c>
      <c r="N19" s="245">
        <v>0</v>
      </c>
    </row>
    <row r="20" spans="1:14" ht="19.5" x14ac:dyDescent="0.3">
      <c r="A20" s="65" t="s">
        <v>120</v>
      </c>
      <c r="B20" s="60">
        <v>19</v>
      </c>
      <c r="C20" s="60">
        <v>576</v>
      </c>
      <c r="D20" s="60">
        <v>647</v>
      </c>
      <c r="E20" s="60">
        <v>677</v>
      </c>
      <c r="F20" s="60">
        <f t="shared" si="0"/>
        <v>1324</v>
      </c>
      <c r="G20" s="242">
        <v>7</v>
      </c>
      <c r="H20" s="243">
        <v>9</v>
      </c>
      <c r="I20" s="243">
        <v>9</v>
      </c>
      <c r="J20" s="243">
        <v>4</v>
      </c>
      <c r="K20" s="243">
        <v>0</v>
      </c>
      <c r="L20" s="243">
        <v>1</v>
      </c>
      <c r="M20" s="244">
        <v>0</v>
      </c>
      <c r="N20" s="245">
        <v>0</v>
      </c>
    </row>
    <row r="21" spans="1:14" ht="19.5" x14ac:dyDescent="0.3">
      <c r="A21" s="63" t="s">
        <v>121</v>
      </c>
      <c r="B21" s="60">
        <v>25</v>
      </c>
      <c r="C21" s="60">
        <v>1535</v>
      </c>
      <c r="D21" s="60">
        <v>1584</v>
      </c>
      <c r="E21" s="60">
        <v>1837</v>
      </c>
      <c r="F21" s="60">
        <f t="shared" si="0"/>
        <v>3421</v>
      </c>
      <c r="G21" s="242">
        <v>9</v>
      </c>
      <c r="H21" s="243">
        <v>15</v>
      </c>
      <c r="I21" s="243">
        <v>5</v>
      </c>
      <c r="J21" s="243">
        <v>12</v>
      </c>
      <c r="K21" s="243">
        <v>2</v>
      </c>
      <c r="L21" s="243">
        <v>3</v>
      </c>
      <c r="M21" s="244">
        <v>1</v>
      </c>
      <c r="N21" s="245">
        <v>1</v>
      </c>
    </row>
    <row r="22" spans="1:14" ht="19.5" x14ac:dyDescent="0.3">
      <c r="A22" s="65" t="s">
        <v>122</v>
      </c>
      <c r="B22" s="60">
        <v>22</v>
      </c>
      <c r="C22" s="60">
        <v>1062</v>
      </c>
      <c r="D22" s="60">
        <v>1157</v>
      </c>
      <c r="E22" s="60">
        <v>1269</v>
      </c>
      <c r="F22" s="60">
        <f t="shared" si="0"/>
        <v>2426</v>
      </c>
      <c r="G22" s="242">
        <v>3</v>
      </c>
      <c r="H22" s="243">
        <v>5</v>
      </c>
      <c r="I22" s="243">
        <v>2</v>
      </c>
      <c r="J22" s="243">
        <v>4</v>
      </c>
      <c r="K22" s="243">
        <v>1</v>
      </c>
      <c r="L22" s="243">
        <v>3</v>
      </c>
      <c r="M22" s="244">
        <v>1</v>
      </c>
      <c r="N22" s="245">
        <v>0</v>
      </c>
    </row>
    <row r="23" spans="1:14" ht="19.5" x14ac:dyDescent="0.3">
      <c r="A23" s="63" t="s">
        <v>123</v>
      </c>
      <c r="B23" s="60">
        <v>29</v>
      </c>
      <c r="C23" s="60">
        <v>1526</v>
      </c>
      <c r="D23" s="60">
        <v>1648</v>
      </c>
      <c r="E23" s="60">
        <v>1807</v>
      </c>
      <c r="F23" s="60">
        <f t="shared" si="0"/>
        <v>3455</v>
      </c>
      <c r="G23" s="242">
        <v>14</v>
      </c>
      <c r="H23" s="243">
        <v>18</v>
      </c>
      <c r="I23" s="243">
        <v>10</v>
      </c>
      <c r="J23" s="243">
        <v>0</v>
      </c>
      <c r="K23" s="243">
        <v>4</v>
      </c>
      <c r="L23" s="243">
        <v>1</v>
      </c>
      <c r="M23" s="244">
        <v>2</v>
      </c>
      <c r="N23" s="245">
        <v>0</v>
      </c>
    </row>
    <row r="24" spans="1:14" ht="19.5" x14ac:dyDescent="0.3">
      <c r="A24" s="65" t="s">
        <v>124</v>
      </c>
      <c r="B24" s="60">
        <v>20</v>
      </c>
      <c r="C24" s="60">
        <v>973</v>
      </c>
      <c r="D24" s="60">
        <v>1187</v>
      </c>
      <c r="E24" s="60">
        <v>1184</v>
      </c>
      <c r="F24" s="60">
        <f t="shared" si="0"/>
        <v>2371</v>
      </c>
      <c r="G24" s="242">
        <v>9</v>
      </c>
      <c r="H24" s="243">
        <v>12</v>
      </c>
      <c r="I24" s="243">
        <v>3</v>
      </c>
      <c r="J24" s="243">
        <v>9</v>
      </c>
      <c r="K24" s="243">
        <v>0</v>
      </c>
      <c r="L24" s="243">
        <v>0</v>
      </c>
      <c r="M24" s="244">
        <v>2</v>
      </c>
      <c r="N24" s="245">
        <v>1</v>
      </c>
    </row>
    <row r="25" spans="1:14" ht="19.5" x14ac:dyDescent="0.3">
      <c r="A25" s="63" t="s">
        <v>125</v>
      </c>
      <c r="B25" s="60">
        <v>9</v>
      </c>
      <c r="C25" s="60">
        <v>1352</v>
      </c>
      <c r="D25" s="60">
        <v>1333</v>
      </c>
      <c r="E25" s="60">
        <v>1016</v>
      </c>
      <c r="F25" s="60">
        <f t="shared" si="0"/>
        <v>2349</v>
      </c>
      <c r="G25" s="242">
        <v>4</v>
      </c>
      <c r="H25" s="243">
        <v>23</v>
      </c>
      <c r="I25" s="243">
        <v>18</v>
      </c>
      <c r="J25" s="243">
        <v>0</v>
      </c>
      <c r="K25" s="243">
        <v>0</v>
      </c>
      <c r="L25" s="243">
        <v>1</v>
      </c>
      <c r="M25" s="244">
        <v>0</v>
      </c>
      <c r="N25" s="245">
        <v>2</v>
      </c>
    </row>
    <row r="26" spans="1:14" ht="19.5" x14ac:dyDescent="0.3">
      <c r="A26" s="65" t="s">
        <v>126</v>
      </c>
      <c r="B26" s="60">
        <v>21</v>
      </c>
      <c r="C26" s="60">
        <v>1579</v>
      </c>
      <c r="D26" s="60">
        <v>1751</v>
      </c>
      <c r="E26" s="60">
        <v>1930</v>
      </c>
      <c r="F26" s="60">
        <f t="shared" si="0"/>
        <v>3681</v>
      </c>
      <c r="G26" s="242">
        <v>21</v>
      </c>
      <c r="H26" s="243">
        <v>18</v>
      </c>
      <c r="I26" s="243">
        <v>6</v>
      </c>
      <c r="J26" s="243">
        <v>8</v>
      </c>
      <c r="K26" s="243">
        <v>3</v>
      </c>
      <c r="L26" s="243">
        <v>2</v>
      </c>
      <c r="M26" s="244">
        <v>3</v>
      </c>
      <c r="N26" s="245">
        <v>0</v>
      </c>
    </row>
    <row r="27" spans="1:14" ht="19.5" x14ac:dyDescent="0.3">
      <c r="A27" s="63" t="s">
        <v>127</v>
      </c>
      <c r="B27" s="60">
        <v>13</v>
      </c>
      <c r="C27" s="60">
        <v>914</v>
      </c>
      <c r="D27" s="60">
        <v>1108</v>
      </c>
      <c r="E27" s="60">
        <v>1311</v>
      </c>
      <c r="F27" s="60">
        <f>D27+E27</f>
        <v>2419</v>
      </c>
      <c r="G27" s="242">
        <v>8</v>
      </c>
      <c r="H27" s="243">
        <v>12</v>
      </c>
      <c r="I27" s="243">
        <v>0</v>
      </c>
      <c r="J27" s="243">
        <v>6</v>
      </c>
      <c r="K27" s="243">
        <v>2</v>
      </c>
      <c r="L27" s="243">
        <v>1</v>
      </c>
      <c r="M27" s="244">
        <v>3</v>
      </c>
      <c r="N27" s="245">
        <v>1</v>
      </c>
    </row>
    <row r="28" spans="1:14" ht="19.5" x14ac:dyDescent="0.3">
      <c r="A28" s="65" t="s">
        <v>128</v>
      </c>
      <c r="B28" s="60">
        <v>16</v>
      </c>
      <c r="C28" s="60">
        <v>1147</v>
      </c>
      <c r="D28" s="60">
        <v>1395</v>
      </c>
      <c r="E28" s="60">
        <v>1706</v>
      </c>
      <c r="F28" s="60">
        <f t="shared" si="0"/>
        <v>3101</v>
      </c>
      <c r="G28" s="242">
        <v>9</v>
      </c>
      <c r="H28" s="243">
        <v>23</v>
      </c>
      <c r="I28" s="243">
        <v>1</v>
      </c>
      <c r="J28" s="243">
        <v>14</v>
      </c>
      <c r="K28" s="243">
        <v>2</v>
      </c>
      <c r="L28" s="243">
        <v>1</v>
      </c>
      <c r="M28" s="244">
        <v>0</v>
      </c>
      <c r="N28" s="245">
        <v>0</v>
      </c>
    </row>
    <row r="29" spans="1:14" ht="19.5" x14ac:dyDescent="0.3">
      <c r="A29" s="63" t="s">
        <v>129</v>
      </c>
      <c r="B29" s="60">
        <v>13</v>
      </c>
      <c r="C29" s="60">
        <v>788</v>
      </c>
      <c r="D29" s="60">
        <v>883</v>
      </c>
      <c r="E29" s="60">
        <v>1076</v>
      </c>
      <c r="F29" s="60">
        <f t="shared" si="0"/>
        <v>1959</v>
      </c>
      <c r="G29" s="242">
        <v>8</v>
      </c>
      <c r="H29" s="243">
        <v>15</v>
      </c>
      <c r="I29" s="243">
        <v>6</v>
      </c>
      <c r="J29" s="243">
        <v>10</v>
      </c>
      <c r="K29" s="243">
        <v>0</v>
      </c>
      <c r="L29" s="243">
        <v>1</v>
      </c>
      <c r="M29" s="244">
        <v>2</v>
      </c>
      <c r="N29" s="245">
        <v>0</v>
      </c>
    </row>
    <row r="30" spans="1:14" ht="19.5" x14ac:dyDescent="0.3">
      <c r="A30" s="65" t="s">
        <v>130</v>
      </c>
      <c r="B30" s="60">
        <v>10</v>
      </c>
      <c r="C30" s="60">
        <v>321</v>
      </c>
      <c r="D30" s="60">
        <v>408</v>
      </c>
      <c r="E30" s="60">
        <v>394</v>
      </c>
      <c r="F30" s="60">
        <f t="shared" si="0"/>
        <v>802</v>
      </c>
      <c r="G30" s="242">
        <v>1</v>
      </c>
      <c r="H30" s="243">
        <v>2</v>
      </c>
      <c r="I30" s="243">
        <v>5</v>
      </c>
      <c r="J30" s="243">
        <v>3</v>
      </c>
      <c r="K30" s="243">
        <v>0</v>
      </c>
      <c r="L30" s="243">
        <v>1</v>
      </c>
      <c r="M30" s="244">
        <v>0</v>
      </c>
      <c r="N30" s="245">
        <v>0</v>
      </c>
    </row>
    <row r="31" spans="1:14" ht="19.5" x14ac:dyDescent="0.3">
      <c r="A31" s="63" t="s">
        <v>131</v>
      </c>
      <c r="B31" s="60">
        <v>18</v>
      </c>
      <c r="C31" s="60">
        <v>646</v>
      </c>
      <c r="D31" s="60">
        <v>750</v>
      </c>
      <c r="E31" s="60">
        <v>801</v>
      </c>
      <c r="F31" s="60">
        <f t="shared" si="0"/>
        <v>1551</v>
      </c>
      <c r="G31" s="242">
        <v>4</v>
      </c>
      <c r="H31" s="243">
        <v>2</v>
      </c>
      <c r="I31" s="243">
        <v>2</v>
      </c>
      <c r="J31" s="243">
        <v>1</v>
      </c>
      <c r="K31" s="243">
        <v>0</v>
      </c>
      <c r="L31" s="243">
        <v>1</v>
      </c>
      <c r="M31" s="244">
        <v>0</v>
      </c>
      <c r="N31" s="245">
        <v>0</v>
      </c>
    </row>
    <row r="32" spans="1:14" ht="19.5" x14ac:dyDescent="0.3">
      <c r="A32" s="65" t="s">
        <v>132</v>
      </c>
      <c r="B32" s="60">
        <v>25</v>
      </c>
      <c r="C32" s="60">
        <v>1247</v>
      </c>
      <c r="D32" s="60">
        <v>1544</v>
      </c>
      <c r="E32" s="60">
        <v>1676</v>
      </c>
      <c r="F32" s="60">
        <f t="shared" si="0"/>
        <v>3220</v>
      </c>
      <c r="G32" s="242">
        <v>10</v>
      </c>
      <c r="H32" s="243">
        <v>13</v>
      </c>
      <c r="I32" s="243">
        <v>7</v>
      </c>
      <c r="J32" s="243">
        <v>9</v>
      </c>
      <c r="K32" s="243">
        <v>2</v>
      </c>
      <c r="L32" s="243">
        <v>1</v>
      </c>
      <c r="M32" s="244">
        <v>3</v>
      </c>
      <c r="N32" s="245">
        <v>1</v>
      </c>
    </row>
    <row r="33" spans="1:14" ht="19.5" x14ac:dyDescent="0.3">
      <c r="A33" s="63" t="s">
        <v>133</v>
      </c>
      <c r="B33" s="60">
        <v>16</v>
      </c>
      <c r="C33" s="60">
        <v>764</v>
      </c>
      <c r="D33" s="60">
        <v>859</v>
      </c>
      <c r="E33" s="60">
        <v>921</v>
      </c>
      <c r="F33" s="60">
        <f t="shared" si="0"/>
        <v>1780</v>
      </c>
      <c r="G33" s="242">
        <v>5</v>
      </c>
      <c r="H33" s="243">
        <v>5</v>
      </c>
      <c r="I33" s="243">
        <v>0</v>
      </c>
      <c r="J33" s="243">
        <v>2</v>
      </c>
      <c r="K33" s="243">
        <v>3</v>
      </c>
      <c r="L33" s="243">
        <v>1</v>
      </c>
      <c r="M33" s="244">
        <v>0</v>
      </c>
      <c r="N33" s="245">
        <v>1</v>
      </c>
    </row>
    <row r="34" spans="1:14" ht="19.5" x14ac:dyDescent="0.3">
      <c r="A34" s="65" t="s">
        <v>134</v>
      </c>
      <c r="B34" s="60">
        <v>24</v>
      </c>
      <c r="C34" s="60">
        <v>1361</v>
      </c>
      <c r="D34" s="60">
        <v>1563</v>
      </c>
      <c r="E34" s="60">
        <v>1617</v>
      </c>
      <c r="F34" s="60">
        <f t="shared" si="0"/>
        <v>3180</v>
      </c>
      <c r="G34" s="242">
        <v>8</v>
      </c>
      <c r="H34" s="243">
        <v>13</v>
      </c>
      <c r="I34" s="243">
        <v>11</v>
      </c>
      <c r="J34" s="243">
        <v>17</v>
      </c>
      <c r="K34" s="243">
        <v>1</v>
      </c>
      <c r="L34" s="243">
        <v>2</v>
      </c>
      <c r="M34" s="244">
        <v>1</v>
      </c>
      <c r="N34" s="245">
        <v>1</v>
      </c>
    </row>
    <row r="35" spans="1:14" ht="19.5" x14ac:dyDescent="0.3">
      <c r="A35" s="63" t="s">
        <v>135</v>
      </c>
      <c r="B35" s="60">
        <v>16</v>
      </c>
      <c r="C35" s="60">
        <v>980</v>
      </c>
      <c r="D35" s="60">
        <v>1153</v>
      </c>
      <c r="E35" s="60">
        <v>1307</v>
      </c>
      <c r="F35" s="60">
        <f t="shared" si="0"/>
        <v>2460</v>
      </c>
      <c r="G35" s="242">
        <v>15</v>
      </c>
      <c r="H35" s="243">
        <v>14</v>
      </c>
      <c r="I35" s="243">
        <v>0</v>
      </c>
      <c r="J35" s="243">
        <v>5</v>
      </c>
      <c r="K35" s="243">
        <v>2</v>
      </c>
      <c r="L35" s="243">
        <v>0</v>
      </c>
      <c r="M35" s="244">
        <v>0</v>
      </c>
      <c r="N35" s="245">
        <v>0</v>
      </c>
    </row>
    <row r="36" spans="1:14" ht="19.5" x14ac:dyDescent="0.3">
      <c r="A36" s="65" t="s">
        <v>136</v>
      </c>
      <c r="B36" s="60">
        <v>24</v>
      </c>
      <c r="C36" s="60">
        <v>1551</v>
      </c>
      <c r="D36" s="60">
        <v>1686</v>
      </c>
      <c r="E36" s="60">
        <v>2006</v>
      </c>
      <c r="F36" s="60">
        <f t="shared" si="0"/>
        <v>3692</v>
      </c>
      <c r="G36" s="242">
        <v>22</v>
      </c>
      <c r="H36" s="243">
        <v>29</v>
      </c>
      <c r="I36" s="243">
        <v>14</v>
      </c>
      <c r="J36" s="243">
        <v>19</v>
      </c>
      <c r="K36" s="243">
        <v>0</v>
      </c>
      <c r="L36" s="243">
        <v>4</v>
      </c>
      <c r="M36" s="244">
        <v>1</v>
      </c>
      <c r="N36" s="245">
        <v>0</v>
      </c>
    </row>
    <row r="37" spans="1:14" ht="19.5" x14ac:dyDescent="0.3">
      <c r="A37" s="63" t="s">
        <v>137</v>
      </c>
      <c r="B37" s="60">
        <v>22</v>
      </c>
      <c r="C37" s="60">
        <v>1414</v>
      </c>
      <c r="D37" s="60">
        <v>1659</v>
      </c>
      <c r="E37" s="60">
        <v>1969</v>
      </c>
      <c r="F37" s="60">
        <f t="shared" ref="F37:F68" si="1">SUM(D37:E37)</f>
        <v>3628</v>
      </c>
      <c r="G37" s="242">
        <v>10</v>
      </c>
      <c r="H37" s="243">
        <v>35</v>
      </c>
      <c r="I37" s="243">
        <v>23</v>
      </c>
      <c r="J37" s="243">
        <v>7</v>
      </c>
      <c r="K37" s="243">
        <v>2</v>
      </c>
      <c r="L37" s="243">
        <v>0</v>
      </c>
      <c r="M37" s="244">
        <v>1</v>
      </c>
      <c r="N37" s="245">
        <v>0</v>
      </c>
    </row>
    <row r="38" spans="1:14" ht="19.5" x14ac:dyDescent="0.3">
      <c r="A38" s="65" t="s">
        <v>138</v>
      </c>
      <c r="B38" s="60">
        <v>18</v>
      </c>
      <c r="C38" s="60">
        <v>826</v>
      </c>
      <c r="D38" s="60">
        <v>894</v>
      </c>
      <c r="E38" s="60">
        <v>1006</v>
      </c>
      <c r="F38" s="60">
        <f t="shared" si="1"/>
        <v>1900</v>
      </c>
      <c r="G38" s="242">
        <v>7</v>
      </c>
      <c r="H38" s="243">
        <v>10</v>
      </c>
      <c r="I38" s="243">
        <v>6</v>
      </c>
      <c r="J38" s="243">
        <v>2</v>
      </c>
      <c r="K38" s="243">
        <v>0</v>
      </c>
      <c r="L38" s="243">
        <v>0</v>
      </c>
      <c r="M38" s="244">
        <v>0</v>
      </c>
      <c r="N38" s="245">
        <v>0</v>
      </c>
    </row>
    <row r="39" spans="1:14" ht="19.5" x14ac:dyDescent="0.3">
      <c r="A39" s="63" t="s">
        <v>139</v>
      </c>
      <c r="B39" s="60">
        <v>14</v>
      </c>
      <c r="C39" s="60">
        <v>1246</v>
      </c>
      <c r="D39" s="60">
        <v>1531</v>
      </c>
      <c r="E39" s="60">
        <v>1840</v>
      </c>
      <c r="F39" s="60">
        <f t="shared" si="1"/>
        <v>3371</v>
      </c>
      <c r="G39" s="242">
        <v>33</v>
      </c>
      <c r="H39" s="243">
        <v>32</v>
      </c>
      <c r="I39" s="243">
        <v>5</v>
      </c>
      <c r="J39" s="243">
        <v>12</v>
      </c>
      <c r="K39" s="243">
        <v>2</v>
      </c>
      <c r="L39" s="243">
        <v>1</v>
      </c>
      <c r="M39" s="244">
        <v>2</v>
      </c>
      <c r="N39" s="245">
        <v>0</v>
      </c>
    </row>
    <row r="40" spans="1:14" ht="19.5" x14ac:dyDescent="0.3">
      <c r="A40" s="65" t="s">
        <v>140</v>
      </c>
      <c r="B40" s="60">
        <v>17</v>
      </c>
      <c r="C40" s="60">
        <v>1040</v>
      </c>
      <c r="D40" s="60">
        <v>1286</v>
      </c>
      <c r="E40" s="60">
        <v>1360</v>
      </c>
      <c r="F40" s="60">
        <f t="shared" si="1"/>
        <v>2646</v>
      </c>
      <c r="G40" s="242">
        <v>9</v>
      </c>
      <c r="H40" s="243">
        <v>16</v>
      </c>
      <c r="I40" s="243">
        <v>7</v>
      </c>
      <c r="J40" s="243">
        <v>8</v>
      </c>
      <c r="K40" s="243">
        <v>1</v>
      </c>
      <c r="L40" s="243">
        <v>1</v>
      </c>
      <c r="M40" s="244">
        <v>1</v>
      </c>
      <c r="N40" s="245">
        <v>0</v>
      </c>
    </row>
    <row r="41" spans="1:14" ht="19.5" x14ac:dyDescent="0.3">
      <c r="A41" s="63" t="s">
        <v>141</v>
      </c>
      <c r="B41" s="60">
        <v>19</v>
      </c>
      <c r="C41" s="60">
        <v>1124</v>
      </c>
      <c r="D41" s="60">
        <v>1276</v>
      </c>
      <c r="E41" s="60">
        <v>1430</v>
      </c>
      <c r="F41" s="60">
        <f t="shared" si="1"/>
        <v>2706</v>
      </c>
      <c r="G41" s="242">
        <v>6</v>
      </c>
      <c r="H41" s="243">
        <v>17</v>
      </c>
      <c r="I41" s="243">
        <v>4</v>
      </c>
      <c r="J41" s="243">
        <v>9</v>
      </c>
      <c r="K41" s="243">
        <v>3</v>
      </c>
      <c r="L41" s="243">
        <v>1</v>
      </c>
      <c r="M41" s="244">
        <v>0</v>
      </c>
      <c r="N41" s="245">
        <v>0</v>
      </c>
    </row>
    <row r="42" spans="1:14" ht="19.5" x14ac:dyDescent="0.3">
      <c r="A42" s="65" t="s">
        <v>142</v>
      </c>
      <c r="B42" s="60">
        <v>15</v>
      </c>
      <c r="C42" s="60">
        <v>753</v>
      </c>
      <c r="D42" s="60">
        <v>866</v>
      </c>
      <c r="E42" s="60">
        <v>973</v>
      </c>
      <c r="F42" s="60">
        <f t="shared" si="1"/>
        <v>1839</v>
      </c>
      <c r="G42" s="242">
        <v>1</v>
      </c>
      <c r="H42" s="243">
        <v>7</v>
      </c>
      <c r="I42" s="243">
        <v>3</v>
      </c>
      <c r="J42" s="243">
        <v>3</v>
      </c>
      <c r="K42" s="243">
        <v>0</v>
      </c>
      <c r="L42" s="243">
        <v>0</v>
      </c>
      <c r="M42" s="244">
        <v>0</v>
      </c>
      <c r="N42" s="245">
        <v>1</v>
      </c>
    </row>
    <row r="43" spans="1:14" ht="19.5" x14ac:dyDescent="0.3">
      <c r="A43" s="63" t="s">
        <v>143</v>
      </c>
      <c r="B43" s="60">
        <v>20</v>
      </c>
      <c r="C43" s="60">
        <v>667</v>
      </c>
      <c r="D43" s="60">
        <v>838</v>
      </c>
      <c r="E43" s="60">
        <v>818</v>
      </c>
      <c r="F43" s="60">
        <f t="shared" si="1"/>
        <v>1656</v>
      </c>
      <c r="G43" s="242">
        <v>2</v>
      </c>
      <c r="H43" s="243">
        <v>3</v>
      </c>
      <c r="I43" s="243">
        <v>4</v>
      </c>
      <c r="J43" s="243">
        <v>4</v>
      </c>
      <c r="K43" s="243">
        <v>0</v>
      </c>
      <c r="L43" s="243">
        <v>4</v>
      </c>
      <c r="M43" s="244">
        <v>0</v>
      </c>
      <c r="N43" s="245">
        <v>0</v>
      </c>
    </row>
    <row r="44" spans="1:14" ht="19.5" x14ac:dyDescent="0.3">
      <c r="A44" s="65" t="s">
        <v>144</v>
      </c>
      <c r="B44" s="60">
        <v>21</v>
      </c>
      <c r="C44" s="60">
        <v>817</v>
      </c>
      <c r="D44" s="60">
        <v>1038</v>
      </c>
      <c r="E44" s="60">
        <v>971</v>
      </c>
      <c r="F44" s="60">
        <f t="shared" si="1"/>
        <v>2009</v>
      </c>
      <c r="G44" s="242">
        <v>3</v>
      </c>
      <c r="H44" s="243">
        <v>4</v>
      </c>
      <c r="I44" s="243">
        <v>3</v>
      </c>
      <c r="J44" s="243">
        <v>5</v>
      </c>
      <c r="K44" s="243">
        <v>0</v>
      </c>
      <c r="L44" s="243">
        <v>1</v>
      </c>
      <c r="M44" s="244">
        <v>0</v>
      </c>
      <c r="N44" s="245">
        <v>0</v>
      </c>
    </row>
    <row r="45" spans="1:14" ht="19.5" x14ac:dyDescent="0.3">
      <c r="A45" s="63" t="s">
        <v>145</v>
      </c>
      <c r="B45" s="60">
        <v>16</v>
      </c>
      <c r="C45" s="60">
        <v>1013</v>
      </c>
      <c r="D45" s="60">
        <v>1084</v>
      </c>
      <c r="E45" s="60">
        <v>1217</v>
      </c>
      <c r="F45" s="60">
        <f t="shared" si="1"/>
        <v>2301</v>
      </c>
      <c r="G45" s="242">
        <v>18</v>
      </c>
      <c r="H45" s="243">
        <v>15</v>
      </c>
      <c r="I45" s="243">
        <v>7</v>
      </c>
      <c r="J45" s="243">
        <v>7</v>
      </c>
      <c r="K45" s="243">
        <v>0</v>
      </c>
      <c r="L45" s="243">
        <v>1</v>
      </c>
      <c r="M45" s="244">
        <v>2</v>
      </c>
      <c r="N45" s="245">
        <v>1</v>
      </c>
    </row>
    <row r="46" spans="1:14" ht="19.5" x14ac:dyDescent="0.3">
      <c r="A46" s="65" t="s">
        <v>146</v>
      </c>
      <c r="B46" s="60">
        <v>22</v>
      </c>
      <c r="C46" s="60">
        <v>1807</v>
      </c>
      <c r="D46" s="60">
        <v>2119</v>
      </c>
      <c r="E46" s="60">
        <v>2174</v>
      </c>
      <c r="F46" s="60">
        <f t="shared" si="1"/>
        <v>4293</v>
      </c>
      <c r="G46" s="242">
        <v>13</v>
      </c>
      <c r="H46" s="243">
        <v>22</v>
      </c>
      <c r="I46" s="243">
        <v>2</v>
      </c>
      <c r="J46" s="243">
        <v>2</v>
      </c>
      <c r="K46" s="243">
        <v>1</v>
      </c>
      <c r="L46" s="243">
        <v>2</v>
      </c>
      <c r="M46" s="244">
        <v>1</v>
      </c>
      <c r="N46" s="245">
        <v>1</v>
      </c>
    </row>
    <row r="47" spans="1:14" ht="19.5" x14ac:dyDescent="0.3">
      <c r="A47" s="63" t="s">
        <v>147</v>
      </c>
      <c r="B47" s="60">
        <v>20</v>
      </c>
      <c r="C47" s="60">
        <v>895</v>
      </c>
      <c r="D47" s="60">
        <v>963</v>
      </c>
      <c r="E47" s="60">
        <v>1075</v>
      </c>
      <c r="F47" s="60">
        <f t="shared" si="1"/>
        <v>2038</v>
      </c>
      <c r="G47" s="242">
        <v>6</v>
      </c>
      <c r="H47" s="243">
        <v>6</v>
      </c>
      <c r="I47" s="243">
        <v>2</v>
      </c>
      <c r="J47" s="243">
        <v>0</v>
      </c>
      <c r="K47" s="243">
        <v>1</v>
      </c>
      <c r="L47" s="243">
        <v>2</v>
      </c>
      <c r="M47" s="244">
        <v>0</v>
      </c>
      <c r="N47" s="245">
        <v>0</v>
      </c>
    </row>
    <row r="48" spans="1:14" ht="19.5" x14ac:dyDescent="0.3">
      <c r="A48" s="65" t="s">
        <v>148</v>
      </c>
      <c r="B48" s="60">
        <v>11</v>
      </c>
      <c r="C48" s="60">
        <v>816</v>
      </c>
      <c r="D48" s="60">
        <v>1023</v>
      </c>
      <c r="E48" s="60">
        <v>1114</v>
      </c>
      <c r="F48" s="60">
        <f t="shared" si="1"/>
        <v>2137</v>
      </c>
      <c r="G48" s="242">
        <v>4</v>
      </c>
      <c r="H48" s="243">
        <v>5</v>
      </c>
      <c r="I48" s="243">
        <v>7</v>
      </c>
      <c r="J48" s="243">
        <v>1</v>
      </c>
      <c r="K48" s="243">
        <v>0</v>
      </c>
      <c r="L48" s="243">
        <v>1</v>
      </c>
      <c r="M48" s="244">
        <v>1</v>
      </c>
      <c r="N48" s="245">
        <v>2</v>
      </c>
    </row>
    <row r="49" spans="1:14" ht="19.5" x14ac:dyDescent="0.3">
      <c r="A49" s="63" t="s">
        <v>149</v>
      </c>
      <c r="B49" s="60">
        <v>30</v>
      </c>
      <c r="C49" s="60">
        <v>1858</v>
      </c>
      <c r="D49" s="60">
        <v>2220</v>
      </c>
      <c r="E49" s="60">
        <v>2378</v>
      </c>
      <c r="F49" s="60">
        <f t="shared" si="1"/>
        <v>4598</v>
      </c>
      <c r="G49" s="242">
        <v>14</v>
      </c>
      <c r="H49" s="243">
        <v>28</v>
      </c>
      <c r="I49" s="243">
        <v>4</v>
      </c>
      <c r="J49" s="243">
        <v>4</v>
      </c>
      <c r="K49" s="243">
        <v>0</v>
      </c>
      <c r="L49" s="243">
        <v>1</v>
      </c>
      <c r="M49" s="244">
        <v>1</v>
      </c>
      <c r="N49" s="245">
        <v>1</v>
      </c>
    </row>
    <row r="50" spans="1:14" ht="19.5" x14ac:dyDescent="0.3">
      <c r="A50" s="65" t="s">
        <v>150</v>
      </c>
      <c r="B50" s="60">
        <v>20</v>
      </c>
      <c r="C50" s="60">
        <v>886</v>
      </c>
      <c r="D50" s="60">
        <v>1084</v>
      </c>
      <c r="E50" s="60">
        <v>1190</v>
      </c>
      <c r="F50" s="60">
        <f t="shared" si="1"/>
        <v>2274</v>
      </c>
      <c r="G50" s="242">
        <v>16</v>
      </c>
      <c r="H50" s="243">
        <v>14</v>
      </c>
      <c r="I50" s="243">
        <v>1</v>
      </c>
      <c r="J50" s="243">
        <v>3</v>
      </c>
      <c r="K50" s="243">
        <v>1</v>
      </c>
      <c r="L50" s="243">
        <v>0</v>
      </c>
      <c r="M50" s="244">
        <v>1</v>
      </c>
      <c r="N50" s="245">
        <v>1</v>
      </c>
    </row>
    <row r="51" spans="1:14" ht="19.5" x14ac:dyDescent="0.3">
      <c r="A51" s="63" t="s">
        <v>151</v>
      </c>
      <c r="B51" s="60">
        <v>14</v>
      </c>
      <c r="C51" s="60">
        <v>747</v>
      </c>
      <c r="D51" s="60">
        <v>857</v>
      </c>
      <c r="E51" s="60">
        <v>896</v>
      </c>
      <c r="F51" s="60">
        <f t="shared" si="1"/>
        <v>1753</v>
      </c>
      <c r="G51" s="242">
        <v>3</v>
      </c>
      <c r="H51" s="243">
        <v>7</v>
      </c>
      <c r="I51" s="243">
        <v>4</v>
      </c>
      <c r="J51" s="243">
        <v>1</v>
      </c>
      <c r="K51" s="243">
        <v>1</v>
      </c>
      <c r="L51" s="243">
        <v>1</v>
      </c>
      <c r="M51" s="244">
        <v>0</v>
      </c>
      <c r="N51" s="245">
        <v>0</v>
      </c>
    </row>
    <row r="52" spans="1:14" ht="19.5" x14ac:dyDescent="0.3">
      <c r="A52" s="65" t="s">
        <v>152</v>
      </c>
      <c r="B52" s="60">
        <v>15</v>
      </c>
      <c r="C52" s="60">
        <v>677</v>
      </c>
      <c r="D52" s="60">
        <v>844</v>
      </c>
      <c r="E52" s="60">
        <v>896</v>
      </c>
      <c r="F52" s="60">
        <f t="shared" si="1"/>
        <v>1740</v>
      </c>
      <c r="G52" s="242">
        <v>6</v>
      </c>
      <c r="H52" s="243">
        <v>9</v>
      </c>
      <c r="I52" s="243">
        <v>7</v>
      </c>
      <c r="J52" s="243">
        <v>0</v>
      </c>
      <c r="K52" s="243">
        <v>2</v>
      </c>
      <c r="L52" s="243">
        <v>0</v>
      </c>
      <c r="M52" s="244">
        <v>0</v>
      </c>
      <c r="N52" s="245">
        <v>0</v>
      </c>
    </row>
    <row r="53" spans="1:14" ht="19.5" x14ac:dyDescent="0.3">
      <c r="A53" s="63" t="s">
        <v>153</v>
      </c>
      <c r="B53" s="60">
        <v>25</v>
      </c>
      <c r="C53" s="60">
        <v>1166</v>
      </c>
      <c r="D53" s="60">
        <v>1435</v>
      </c>
      <c r="E53" s="60">
        <v>1508</v>
      </c>
      <c r="F53" s="60">
        <f t="shared" si="1"/>
        <v>2943</v>
      </c>
      <c r="G53" s="242">
        <v>6</v>
      </c>
      <c r="H53" s="243">
        <v>5</v>
      </c>
      <c r="I53" s="243">
        <v>1</v>
      </c>
      <c r="J53" s="243">
        <v>2</v>
      </c>
      <c r="K53" s="243">
        <v>2</v>
      </c>
      <c r="L53" s="243">
        <v>3</v>
      </c>
      <c r="M53" s="244">
        <v>2</v>
      </c>
      <c r="N53" s="245">
        <v>0</v>
      </c>
    </row>
    <row r="54" spans="1:14" ht="19.5" x14ac:dyDescent="0.3">
      <c r="A54" s="65" t="s">
        <v>154</v>
      </c>
      <c r="B54" s="60">
        <v>12</v>
      </c>
      <c r="C54" s="60">
        <v>545</v>
      </c>
      <c r="D54" s="60">
        <v>706</v>
      </c>
      <c r="E54" s="60">
        <v>684</v>
      </c>
      <c r="F54" s="60">
        <f t="shared" si="1"/>
        <v>1390</v>
      </c>
      <c r="G54" s="242">
        <v>2</v>
      </c>
      <c r="H54" s="243">
        <v>7</v>
      </c>
      <c r="I54" s="243">
        <v>5</v>
      </c>
      <c r="J54" s="243">
        <v>2</v>
      </c>
      <c r="K54" s="243">
        <v>2</v>
      </c>
      <c r="L54" s="243">
        <v>1</v>
      </c>
      <c r="M54" s="244">
        <v>1</v>
      </c>
      <c r="N54" s="245">
        <v>0</v>
      </c>
    </row>
    <row r="55" spans="1:14" ht="19.5" x14ac:dyDescent="0.3">
      <c r="A55" s="63" t="s">
        <v>155</v>
      </c>
      <c r="B55" s="60">
        <v>14</v>
      </c>
      <c r="C55" s="60">
        <v>488</v>
      </c>
      <c r="D55" s="60">
        <v>600</v>
      </c>
      <c r="E55" s="60">
        <v>616</v>
      </c>
      <c r="F55" s="60">
        <f t="shared" si="1"/>
        <v>1216</v>
      </c>
      <c r="G55" s="242">
        <v>2</v>
      </c>
      <c r="H55" s="243">
        <v>2</v>
      </c>
      <c r="I55" s="243">
        <v>5</v>
      </c>
      <c r="J55" s="243">
        <v>5</v>
      </c>
      <c r="K55" s="243">
        <v>0</v>
      </c>
      <c r="L55" s="243">
        <v>2</v>
      </c>
      <c r="M55" s="244">
        <v>1</v>
      </c>
      <c r="N55" s="245">
        <v>0</v>
      </c>
    </row>
    <row r="56" spans="1:14" ht="19.5" x14ac:dyDescent="0.3">
      <c r="A56" s="65" t="s">
        <v>156</v>
      </c>
      <c r="B56" s="60">
        <v>20</v>
      </c>
      <c r="C56" s="60">
        <v>877</v>
      </c>
      <c r="D56" s="60">
        <v>1102</v>
      </c>
      <c r="E56" s="60">
        <v>1082</v>
      </c>
      <c r="F56" s="60">
        <f t="shared" si="1"/>
        <v>2184</v>
      </c>
      <c r="G56" s="242">
        <v>5</v>
      </c>
      <c r="H56" s="243">
        <v>8</v>
      </c>
      <c r="I56" s="243">
        <v>0</v>
      </c>
      <c r="J56" s="243">
        <v>1</v>
      </c>
      <c r="K56" s="243">
        <v>0</v>
      </c>
      <c r="L56" s="243">
        <v>1</v>
      </c>
      <c r="M56" s="244">
        <v>0</v>
      </c>
      <c r="N56" s="245">
        <v>0</v>
      </c>
    </row>
    <row r="57" spans="1:14" ht="19.5" x14ac:dyDescent="0.3">
      <c r="A57" s="63" t="s">
        <v>157</v>
      </c>
      <c r="B57" s="60">
        <v>22</v>
      </c>
      <c r="C57" s="60">
        <v>929</v>
      </c>
      <c r="D57" s="60">
        <v>1188</v>
      </c>
      <c r="E57" s="60">
        <v>1192</v>
      </c>
      <c r="F57" s="60">
        <f t="shared" si="1"/>
        <v>2380</v>
      </c>
      <c r="G57" s="242">
        <v>4</v>
      </c>
      <c r="H57" s="243">
        <v>9</v>
      </c>
      <c r="I57" s="243">
        <v>6</v>
      </c>
      <c r="J57" s="243">
        <v>2</v>
      </c>
      <c r="K57" s="243">
        <v>2</v>
      </c>
      <c r="L57" s="243">
        <v>1</v>
      </c>
      <c r="M57" s="244">
        <v>0</v>
      </c>
      <c r="N57" s="245">
        <v>1</v>
      </c>
    </row>
    <row r="58" spans="1:14" ht="19.5" x14ac:dyDescent="0.3">
      <c r="A58" s="65" t="s">
        <v>158</v>
      </c>
      <c r="B58" s="60">
        <v>27</v>
      </c>
      <c r="C58" s="60">
        <v>1257</v>
      </c>
      <c r="D58" s="60">
        <v>1543</v>
      </c>
      <c r="E58" s="60">
        <v>1554</v>
      </c>
      <c r="F58" s="60">
        <f t="shared" si="1"/>
        <v>3097</v>
      </c>
      <c r="G58" s="242">
        <v>10</v>
      </c>
      <c r="H58" s="243">
        <v>14</v>
      </c>
      <c r="I58" s="243">
        <v>1</v>
      </c>
      <c r="J58" s="243">
        <v>14</v>
      </c>
      <c r="K58" s="243">
        <v>0</v>
      </c>
      <c r="L58" s="243">
        <v>2</v>
      </c>
      <c r="M58" s="244">
        <v>1</v>
      </c>
      <c r="N58" s="245">
        <v>0</v>
      </c>
    </row>
    <row r="59" spans="1:14" ht="19.5" x14ac:dyDescent="0.3">
      <c r="A59" s="63" t="s">
        <v>159</v>
      </c>
      <c r="B59" s="60">
        <v>35</v>
      </c>
      <c r="C59" s="60">
        <v>1192</v>
      </c>
      <c r="D59" s="60">
        <v>1574</v>
      </c>
      <c r="E59" s="60">
        <v>1530</v>
      </c>
      <c r="F59" s="60">
        <f t="shared" si="1"/>
        <v>3104</v>
      </c>
      <c r="G59" s="242">
        <v>10</v>
      </c>
      <c r="H59" s="243">
        <v>20</v>
      </c>
      <c r="I59" s="243">
        <v>6</v>
      </c>
      <c r="J59" s="243">
        <v>4</v>
      </c>
      <c r="K59" s="243">
        <v>0</v>
      </c>
      <c r="L59" s="243">
        <v>2</v>
      </c>
      <c r="M59" s="244">
        <v>1</v>
      </c>
      <c r="N59" s="245">
        <v>0</v>
      </c>
    </row>
    <row r="60" spans="1:14" ht="19.5" x14ac:dyDescent="0.3">
      <c r="A60" s="65" t="s">
        <v>160</v>
      </c>
      <c r="B60" s="60">
        <v>15</v>
      </c>
      <c r="C60" s="60">
        <v>1175</v>
      </c>
      <c r="D60" s="60">
        <v>1465</v>
      </c>
      <c r="E60" s="60">
        <v>1553</v>
      </c>
      <c r="F60" s="60">
        <f t="shared" si="1"/>
        <v>3018</v>
      </c>
      <c r="G60" s="242">
        <v>16</v>
      </c>
      <c r="H60" s="243">
        <v>14</v>
      </c>
      <c r="I60" s="243">
        <v>13</v>
      </c>
      <c r="J60" s="243">
        <v>6</v>
      </c>
      <c r="K60" s="243">
        <v>0</v>
      </c>
      <c r="L60" s="243">
        <v>1</v>
      </c>
      <c r="M60" s="244">
        <v>2</v>
      </c>
      <c r="N60" s="245">
        <v>0</v>
      </c>
    </row>
    <row r="61" spans="1:14" ht="19.5" x14ac:dyDescent="0.3">
      <c r="A61" s="63" t="s">
        <v>161</v>
      </c>
      <c r="B61" s="60">
        <v>16</v>
      </c>
      <c r="C61" s="60">
        <v>866</v>
      </c>
      <c r="D61" s="60">
        <v>1025</v>
      </c>
      <c r="E61" s="60">
        <v>1037</v>
      </c>
      <c r="F61" s="60">
        <f t="shared" si="1"/>
        <v>2062</v>
      </c>
      <c r="G61" s="242">
        <v>3</v>
      </c>
      <c r="H61" s="243">
        <v>7</v>
      </c>
      <c r="I61" s="243">
        <v>1</v>
      </c>
      <c r="J61" s="243">
        <v>4</v>
      </c>
      <c r="K61" s="243">
        <v>2</v>
      </c>
      <c r="L61" s="243">
        <v>1</v>
      </c>
      <c r="M61" s="244">
        <v>1</v>
      </c>
      <c r="N61" s="245">
        <v>0</v>
      </c>
    </row>
    <row r="62" spans="1:14" ht="19.5" x14ac:dyDescent="0.3">
      <c r="A62" s="65" t="s">
        <v>162</v>
      </c>
      <c r="B62" s="60">
        <v>16</v>
      </c>
      <c r="C62" s="60">
        <v>1047</v>
      </c>
      <c r="D62" s="60">
        <v>1232</v>
      </c>
      <c r="E62" s="60">
        <v>1282</v>
      </c>
      <c r="F62" s="60">
        <f t="shared" si="1"/>
        <v>2514</v>
      </c>
      <c r="G62" s="242">
        <v>7</v>
      </c>
      <c r="H62" s="243">
        <v>13</v>
      </c>
      <c r="I62" s="243">
        <v>13</v>
      </c>
      <c r="J62" s="243">
        <v>11</v>
      </c>
      <c r="K62" s="243">
        <v>2</v>
      </c>
      <c r="L62" s="243">
        <v>2</v>
      </c>
      <c r="M62" s="244">
        <v>0</v>
      </c>
      <c r="N62" s="245">
        <v>0</v>
      </c>
    </row>
    <row r="63" spans="1:14" ht="19.5" x14ac:dyDescent="0.3">
      <c r="A63" s="63" t="s">
        <v>163</v>
      </c>
      <c r="B63" s="60">
        <v>15</v>
      </c>
      <c r="C63" s="60">
        <v>996</v>
      </c>
      <c r="D63" s="60">
        <v>1066</v>
      </c>
      <c r="E63" s="60">
        <v>1190</v>
      </c>
      <c r="F63" s="60">
        <f t="shared" si="1"/>
        <v>2256</v>
      </c>
      <c r="G63" s="242">
        <v>11</v>
      </c>
      <c r="H63" s="243">
        <v>8</v>
      </c>
      <c r="I63" s="243">
        <v>11</v>
      </c>
      <c r="J63" s="243">
        <v>1</v>
      </c>
      <c r="K63" s="243">
        <v>2</v>
      </c>
      <c r="L63" s="243">
        <v>0</v>
      </c>
      <c r="M63" s="244">
        <v>2</v>
      </c>
      <c r="N63" s="245">
        <v>0</v>
      </c>
    </row>
    <row r="64" spans="1:14" ht="19.5" x14ac:dyDescent="0.3">
      <c r="A64" s="65" t="s">
        <v>164</v>
      </c>
      <c r="B64" s="60">
        <v>21</v>
      </c>
      <c r="C64" s="60">
        <v>1425</v>
      </c>
      <c r="D64" s="60">
        <v>1520</v>
      </c>
      <c r="E64" s="60">
        <v>1679</v>
      </c>
      <c r="F64" s="60">
        <f t="shared" si="1"/>
        <v>3199</v>
      </c>
      <c r="G64" s="242">
        <v>6</v>
      </c>
      <c r="H64" s="243">
        <v>20</v>
      </c>
      <c r="I64" s="243">
        <v>6</v>
      </c>
      <c r="J64" s="243">
        <v>7</v>
      </c>
      <c r="K64" s="243">
        <v>3</v>
      </c>
      <c r="L64" s="243">
        <v>3</v>
      </c>
      <c r="M64" s="244">
        <v>2</v>
      </c>
      <c r="N64" s="245">
        <v>1</v>
      </c>
    </row>
    <row r="65" spans="1:14" ht="19.5" x14ac:dyDescent="0.3">
      <c r="A65" s="63" t="s">
        <v>165</v>
      </c>
      <c r="B65" s="60">
        <v>25</v>
      </c>
      <c r="C65" s="60">
        <v>2505</v>
      </c>
      <c r="D65" s="60">
        <v>2738</v>
      </c>
      <c r="E65" s="60">
        <v>3079</v>
      </c>
      <c r="F65" s="60">
        <f t="shared" si="1"/>
        <v>5817</v>
      </c>
      <c r="G65" s="242">
        <v>18</v>
      </c>
      <c r="H65" s="243">
        <v>38</v>
      </c>
      <c r="I65" s="243">
        <v>7</v>
      </c>
      <c r="J65" s="243">
        <v>11</v>
      </c>
      <c r="K65" s="243">
        <v>4</v>
      </c>
      <c r="L65" s="243">
        <v>4</v>
      </c>
      <c r="M65" s="244">
        <v>4</v>
      </c>
      <c r="N65" s="245">
        <v>0</v>
      </c>
    </row>
    <row r="66" spans="1:14" ht="19.5" x14ac:dyDescent="0.3">
      <c r="A66" s="65" t="s">
        <v>166</v>
      </c>
      <c r="B66" s="60">
        <v>31</v>
      </c>
      <c r="C66" s="60">
        <v>1794</v>
      </c>
      <c r="D66" s="60">
        <v>2086</v>
      </c>
      <c r="E66" s="60">
        <v>2128</v>
      </c>
      <c r="F66" s="60">
        <f t="shared" si="1"/>
        <v>4214</v>
      </c>
      <c r="G66" s="242">
        <v>10</v>
      </c>
      <c r="H66" s="243">
        <v>18</v>
      </c>
      <c r="I66" s="243">
        <v>2</v>
      </c>
      <c r="J66" s="243">
        <v>1</v>
      </c>
      <c r="K66" s="243">
        <v>2</v>
      </c>
      <c r="L66" s="243">
        <v>3</v>
      </c>
      <c r="M66" s="244">
        <v>1</v>
      </c>
      <c r="N66" s="245">
        <v>0</v>
      </c>
    </row>
    <row r="67" spans="1:14" ht="19.5" x14ac:dyDescent="0.3">
      <c r="A67" s="63" t="s">
        <v>167</v>
      </c>
      <c r="B67" s="60">
        <v>26</v>
      </c>
      <c r="C67" s="60">
        <v>1656</v>
      </c>
      <c r="D67" s="60">
        <v>2014</v>
      </c>
      <c r="E67" s="60">
        <v>2075</v>
      </c>
      <c r="F67" s="60">
        <f t="shared" si="1"/>
        <v>4089</v>
      </c>
      <c r="G67" s="242">
        <v>9</v>
      </c>
      <c r="H67" s="243">
        <v>15</v>
      </c>
      <c r="I67" s="243">
        <v>7</v>
      </c>
      <c r="J67" s="243">
        <v>6</v>
      </c>
      <c r="K67" s="243">
        <v>0</v>
      </c>
      <c r="L67" s="243">
        <v>2</v>
      </c>
      <c r="M67" s="244">
        <v>2</v>
      </c>
      <c r="N67" s="245">
        <v>1</v>
      </c>
    </row>
    <row r="68" spans="1:14" ht="19.5" x14ac:dyDescent="0.3">
      <c r="A68" s="65" t="s">
        <v>168</v>
      </c>
      <c r="B68" s="60">
        <v>25</v>
      </c>
      <c r="C68" s="60">
        <v>1925</v>
      </c>
      <c r="D68" s="60">
        <v>2268</v>
      </c>
      <c r="E68" s="60">
        <v>2520</v>
      </c>
      <c r="F68" s="60">
        <f t="shared" si="1"/>
        <v>4788</v>
      </c>
      <c r="G68" s="242">
        <v>14</v>
      </c>
      <c r="H68" s="243">
        <v>17</v>
      </c>
      <c r="I68" s="243">
        <v>7</v>
      </c>
      <c r="J68" s="243">
        <v>10</v>
      </c>
      <c r="K68" s="243">
        <v>3</v>
      </c>
      <c r="L68" s="243">
        <v>1</v>
      </c>
      <c r="M68" s="244">
        <v>2</v>
      </c>
      <c r="N68" s="245">
        <v>0</v>
      </c>
    </row>
    <row r="69" spans="1:14" ht="19.5" x14ac:dyDescent="0.3">
      <c r="A69" s="63" t="s">
        <v>169</v>
      </c>
      <c r="B69" s="60">
        <v>15</v>
      </c>
      <c r="C69" s="60">
        <v>1119</v>
      </c>
      <c r="D69" s="60">
        <v>1518</v>
      </c>
      <c r="E69" s="60">
        <v>1454</v>
      </c>
      <c r="F69" s="60">
        <f>SUM(D69:E69)</f>
        <v>2972</v>
      </c>
      <c r="G69" s="242">
        <v>15</v>
      </c>
      <c r="H69" s="243">
        <v>19</v>
      </c>
      <c r="I69" s="243">
        <v>1</v>
      </c>
      <c r="J69" s="243">
        <v>2</v>
      </c>
      <c r="K69" s="243">
        <v>1</v>
      </c>
      <c r="L69" s="243">
        <v>0</v>
      </c>
      <c r="M69" s="244">
        <v>0</v>
      </c>
      <c r="N69" s="245">
        <v>1</v>
      </c>
    </row>
    <row r="70" spans="1:14" ht="19.5" x14ac:dyDescent="0.3">
      <c r="A70" s="65" t="s">
        <v>170</v>
      </c>
      <c r="B70" s="60">
        <v>15</v>
      </c>
      <c r="C70" s="60">
        <v>1163</v>
      </c>
      <c r="D70" s="60">
        <v>1432</v>
      </c>
      <c r="E70" s="60">
        <v>1557</v>
      </c>
      <c r="F70" s="60">
        <f>SUM(D70:E70)</f>
        <v>2989</v>
      </c>
      <c r="G70" s="242">
        <v>8</v>
      </c>
      <c r="H70" s="243">
        <v>12</v>
      </c>
      <c r="I70" s="243">
        <v>4</v>
      </c>
      <c r="J70" s="243">
        <v>2</v>
      </c>
      <c r="K70" s="243">
        <v>3</v>
      </c>
      <c r="L70" s="243">
        <v>1</v>
      </c>
      <c r="M70" s="244">
        <v>2</v>
      </c>
      <c r="N70" s="245">
        <v>1</v>
      </c>
    </row>
    <row r="71" spans="1:14" ht="19.5" x14ac:dyDescent="0.3">
      <c r="A71" s="63" t="s">
        <v>171</v>
      </c>
      <c r="B71" s="60">
        <v>23</v>
      </c>
      <c r="C71" s="60">
        <v>1665</v>
      </c>
      <c r="D71" s="60">
        <v>2145</v>
      </c>
      <c r="E71" s="60">
        <v>2284</v>
      </c>
      <c r="F71" s="60">
        <f>SUM(D71:E71)</f>
        <v>4429</v>
      </c>
      <c r="G71" s="242">
        <v>12</v>
      </c>
      <c r="H71" s="243">
        <v>19</v>
      </c>
      <c r="I71" s="243">
        <v>4</v>
      </c>
      <c r="J71" s="243">
        <v>2</v>
      </c>
      <c r="K71" s="243">
        <v>4</v>
      </c>
      <c r="L71" s="243">
        <v>2</v>
      </c>
      <c r="M71" s="244">
        <v>3</v>
      </c>
      <c r="N71" s="245">
        <v>0</v>
      </c>
    </row>
    <row r="72" spans="1:14" ht="19.5" x14ac:dyDescent="0.3">
      <c r="A72" s="65" t="s">
        <v>172</v>
      </c>
      <c r="B72" s="60">
        <v>12</v>
      </c>
      <c r="C72" s="60">
        <v>845</v>
      </c>
      <c r="D72" s="60">
        <v>1208</v>
      </c>
      <c r="E72" s="60">
        <v>1128</v>
      </c>
      <c r="F72" s="60">
        <f>SUM(D72:E72)</f>
        <v>2336</v>
      </c>
      <c r="G72" s="242">
        <v>3</v>
      </c>
      <c r="H72" s="243">
        <v>7</v>
      </c>
      <c r="I72" s="243">
        <v>0</v>
      </c>
      <c r="J72" s="243">
        <v>0</v>
      </c>
      <c r="K72" s="243">
        <v>4</v>
      </c>
      <c r="L72" s="243">
        <v>0</v>
      </c>
      <c r="M72" s="244">
        <v>1</v>
      </c>
      <c r="N72" s="245">
        <v>2</v>
      </c>
    </row>
    <row r="73" spans="1:14" ht="19.5" x14ac:dyDescent="0.3">
      <c r="A73" s="63" t="s">
        <v>173</v>
      </c>
      <c r="B73" s="60">
        <v>19</v>
      </c>
      <c r="C73" s="60">
        <v>975</v>
      </c>
      <c r="D73" s="60">
        <v>1151</v>
      </c>
      <c r="E73" s="60">
        <v>1152</v>
      </c>
      <c r="F73" s="60">
        <f>SUM(D73:E73)</f>
        <v>2303</v>
      </c>
      <c r="G73" s="242">
        <v>4</v>
      </c>
      <c r="H73" s="243">
        <v>5</v>
      </c>
      <c r="I73" s="243">
        <v>2</v>
      </c>
      <c r="J73" s="243">
        <v>2</v>
      </c>
      <c r="K73" s="243">
        <v>0</v>
      </c>
      <c r="L73" s="243">
        <v>1</v>
      </c>
      <c r="M73" s="244">
        <v>1</v>
      </c>
      <c r="N73" s="245">
        <v>0</v>
      </c>
    </row>
    <row r="74" spans="1:14" ht="19.5" x14ac:dyDescent="0.3">
      <c r="A74" s="65" t="s">
        <v>68</v>
      </c>
      <c r="B74" s="60">
        <f t="shared" ref="B74:L74" si="2">SUM(B5:B73)</f>
        <v>1240</v>
      </c>
      <c r="C74" s="60">
        <f t="shared" si="2"/>
        <v>72253</v>
      </c>
      <c r="D74" s="60">
        <f t="shared" si="2"/>
        <v>83631</v>
      </c>
      <c r="E74" s="60">
        <f t="shared" si="2"/>
        <v>89553</v>
      </c>
      <c r="F74" s="60">
        <f t="shared" si="2"/>
        <v>173184</v>
      </c>
      <c r="G74" s="60">
        <f t="shared" si="2"/>
        <v>591</v>
      </c>
      <c r="H74" s="60">
        <f t="shared" si="2"/>
        <v>844</v>
      </c>
      <c r="I74" s="60">
        <f t="shared" si="2"/>
        <v>338</v>
      </c>
      <c r="J74" s="60">
        <f t="shared" si="2"/>
        <v>338</v>
      </c>
      <c r="K74" s="60">
        <f t="shared" si="2"/>
        <v>88</v>
      </c>
      <c r="L74" s="60">
        <f t="shared" si="2"/>
        <v>88</v>
      </c>
      <c r="M74" s="61">
        <f>SUM(M5:M73)</f>
        <v>66</v>
      </c>
      <c r="N74" s="64">
        <f>SUM(N5:N73)</f>
        <v>25</v>
      </c>
    </row>
    <row r="75" spans="1:14" s="3" customFormat="1" ht="26.25" customHeight="1" x14ac:dyDescent="0.3">
      <c r="A75" s="313" t="s">
        <v>69</v>
      </c>
      <c r="B75" s="314"/>
      <c r="C75" s="134">
        <f>C74</f>
        <v>72253</v>
      </c>
      <c r="D75" s="134" t="s">
        <v>70</v>
      </c>
      <c r="E75" s="134" t="s">
        <v>71</v>
      </c>
      <c r="F75" s="134"/>
      <c r="G75" s="134">
        <f>F74</f>
        <v>173184</v>
      </c>
      <c r="H75" s="134" t="s">
        <v>72</v>
      </c>
      <c r="I75" s="134"/>
      <c r="J75" s="134"/>
      <c r="K75" s="134" t="s">
        <v>73</v>
      </c>
      <c r="L75" s="134"/>
      <c r="M75" s="135"/>
      <c r="N75" s="136"/>
    </row>
    <row r="76" spans="1:14" s="3" customFormat="1" ht="26.25" customHeight="1" x14ac:dyDescent="0.3">
      <c r="A76" s="261" t="s">
        <v>216</v>
      </c>
      <c r="B76" s="262"/>
      <c r="C76" s="83" t="str">
        <f ca="1">INDIRECT(H76,TRUE)</f>
        <v>正大</v>
      </c>
      <c r="D76" s="208" t="s">
        <v>218</v>
      </c>
      <c r="E76" s="209">
        <f>MAX(C5:C73)</f>
        <v>2505</v>
      </c>
      <c r="F76" s="210">
        <f>MAX(F5:F73)</f>
        <v>5817</v>
      </c>
      <c r="G76" s="129"/>
      <c r="H76" s="213" t="str">
        <f>ADDRESS(MATCH(MAX(F5:F73),F5:F73,0)+4,1)</f>
        <v>$A$65</v>
      </c>
      <c r="I76" s="129"/>
      <c r="J76" s="129"/>
      <c r="K76" s="129"/>
      <c r="L76" s="129"/>
      <c r="M76" s="206"/>
      <c r="N76" s="207"/>
    </row>
    <row r="77" spans="1:14" s="3" customFormat="1" ht="26.25" customHeight="1" x14ac:dyDescent="0.3">
      <c r="A77" s="261" t="s">
        <v>217</v>
      </c>
      <c r="B77" s="262"/>
      <c r="C77" s="246" t="str">
        <f ca="1">INDIRECT(H77,TRUE)</f>
        <v>城西</v>
      </c>
      <c r="D77" s="247" t="s">
        <v>218</v>
      </c>
      <c r="E77" s="211">
        <f>MIN(C5:C73)</f>
        <v>272</v>
      </c>
      <c r="F77" s="212">
        <f>MIN(F5:F73)</f>
        <v>658</v>
      </c>
      <c r="G77" s="129"/>
      <c r="H77" s="213" t="str">
        <f>ADDRESS(MATCH(MIN(F5:F73),F5:F73,0)+4,1)</f>
        <v>$A$12</v>
      </c>
      <c r="I77" s="129"/>
      <c r="J77" s="129"/>
      <c r="K77" s="129"/>
      <c r="L77" s="129"/>
      <c r="M77" s="206"/>
      <c r="N77" s="207"/>
    </row>
    <row r="78" spans="1:14" s="4" customFormat="1" ht="19.5" x14ac:dyDescent="0.3">
      <c r="A78" s="306" t="s">
        <v>13</v>
      </c>
      <c r="B78" s="307"/>
      <c r="C78" s="276">
        <f>SUM(G78:G79)</f>
        <v>657</v>
      </c>
      <c r="D78" s="278" t="s">
        <v>12</v>
      </c>
      <c r="E78" s="103" t="s">
        <v>14</v>
      </c>
      <c r="F78" s="103"/>
      <c r="G78" s="103">
        <v>346</v>
      </c>
      <c r="H78" s="103" t="s">
        <v>12</v>
      </c>
      <c r="I78" s="103"/>
      <c r="J78" s="103"/>
      <c r="K78" s="104"/>
      <c r="L78" s="104"/>
      <c r="M78" s="105"/>
      <c r="N78" s="106"/>
    </row>
    <row r="79" spans="1:14" s="5" customFormat="1" ht="22.5" customHeight="1" x14ac:dyDescent="0.3">
      <c r="A79" s="286"/>
      <c r="B79" s="287"/>
      <c r="C79" s="277"/>
      <c r="D79" s="279"/>
      <c r="E79" s="107" t="s">
        <v>15</v>
      </c>
      <c r="F79" s="107"/>
      <c r="G79" s="107">
        <v>311</v>
      </c>
      <c r="H79" s="107" t="s">
        <v>12</v>
      </c>
      <c r="I79" s="107"/>
      <c r="J79" s="107"/>
      <c r="K79" s="108"/>
      <c r="L79" s="108"/>
      <c r="M79" s="109"/>
      <c r="N79" s="110"/>
    </row>
    <row r="80" spans="1:14" s="6" customFormat="1" ht="50.25" customHeight="1" x14ac:dyDescent="0.3">
      <c r="A80" s="261" t="s">
        <v>22</v>
      </c>
      <c r="B80" s="262"/>
      <c r="C80" s="82">
        <f>K74</f>
        <v>88</v>
      </c>
      <c r="D80" s="82" t="s">
        <v>12</v>
      </c>
      <c r="E80" s="330" t="s">
        <v>254</v>
      </c>
      <c r="F80" s="330"/>
      <c r="G80" s="330"/>
      <c r="H80" s="330"/>
      <c r="I80" s="330"/>
      <c r="J80" s="330"/>
      <c r="K80" s="330"/>
      <c r="L80" s="330"/>
      <c r="M80" s="330"/>
      <c r="N80" s="331"/>
    </row>
    <row r="81" spans="1:14" s="7" customFormat="1" ht="24.75" customHeight="1" x14ac:dyDescent="0.3">
      <c r="A81" s="332" t="s">
        <v>74</v>
      </c>
      <c r="B81" s="333"/>
      <c r="C81" s="134">
        <f>L74</f>
        <v>88</v>
      </c>
      <c r="D81" s="134" t="s">
        <v>72</v>
      </c>
      <c r="E81" s="134"/>
      <c r="F81" s="134"/>
      <c r="G81" s="145"/>
      <c r="H81" s="134"/>
      <c r="I81" s="134"/>
      <c r="J81" s="134"/>
      <c r="K81" s="146"/>
      <c r="L81" s="146"/>
      <c r="M81" s="147"/>
      <c r="N81" s="148"/>
    </row>
    <row r="82" spans="1:14" s="8" customFormat="1" ht="27" customHeight="1" x14ac:dyDescent="0.3">
      <c r="A82" s="313" t="s">
        <v>16</v>
      </c>
      <c r="B82" s="314"/>
      <c r="C82" s="134">
        <f>M74</f>
        <v>66</v>
      </c>
      <c r="D82" s="134" t="s">
        <v>75</v>
      </c>
      <c r="E82" s="134" t="s">
        <v>255</v>
      </c>
      <c r="F82" s="134"/>
      <c r="G82" s="134"/>
      <c r="H82" s="134"/>
      <c r="I82" s="134"/>
      <c r="J82" s="134"/>
      <c r="K82" s="146"/>
      <c r="L82" s="146"/>
      <c r="M82" s="147"/>
      <c r="N82" s="148"/>
    </row>
    <row r="83" spans="1:14" s="9" customFormat="1" ht="27.75" customHeight="1" x14ac:dyDescent="0.3">
      <c r="A83" s="313" t="s">
        <v>17</v>
      </c>
      <c r="B83" s="314"/>
      <c r="C83" s="134">
        <f>N74</f>
        <v>25</v>
      </c>
      <c r="D83" s="134" t="s">
        <v>75</v>
      </c>
      <c r="E83" s="134" t="s">
        <v>241</v>
      </c>
      <c r="F83" s="134"/>
      <c r="G83" s="134"/>
      <c r="H83" s="134"/>
      <c r="I83" s="134"/>
      <c r="J83" s="134"/>
      <c r="K83" s="146"/>
      <c r="L83" s="146"/>
      <c r="M83" s="147"/>
      <c r="N83" s="148"/>
    </row>
    <row r="84" spans="1:14" s="7" customFormat="1" ht="26.25" customHeight="1" x14ac:dyDescent="0.3">
      <c r="A84" s="149" t="s">
        <v>18</v>
      </c>
      <c r="B84" s="134"/>
      <c r="C84" s="134">
        <f>G74</f>
        <v>591</v>
      </c>
      <c r="D84" s="150" t="s">
        <v>72</v>
      </c>
      <c r="E84" s="134" t="s">
        <v>76</v>
      </c>
      <c r="F84" s="134"/>
      <c r="G84" s="134">
        <f>H74</f>
        <v>844</v>
      </c>
      <c r="H84" s="150" t="s">
        <v>72</v>
      </c>
      <c r="I84" s="134"/>
      <c r="J84" s="134"/>
      <c r="K84" s="146"/>
      <c r="L84" s="146"/>
      <c r="M84" s="147"/>
      <c r="N84" s="148"/>
    </row>
    <row r="85" spans="1:14" s="10" customFormat="1" ht="27.75" customHeight="1" thickBot="1" x14ac:dyDescent="0.35">
      <c r="A85" s="308" t="str">
        <f>IF(C85&gt;0," 本月戶數增加","本月戶數減少")</f>
        <v xml:space="preserve"> 本月戶數增加</v>
      </c>
      <c r="B85" s="309"/>
      <c r="C85" s="189">
        <f>C74-'10508'!C74</f>
        <v>17</v>
      </c>
      <c r="D85" s="248" t="str">
        <f>IF(E85&gt;0,"男增加","男減少")</f>
        <v>男減少</v>
      </c>
      <c r="E85" s="153">
        <f>D74-'10508'!D74</f>
        <v>-112</v>
      </c>
      <c r="F85" s="154" t="str">
        <f>IF(G85&gt;0,"女增加","女減少")</f>
        <v>女減少</v>
      </c>
      <c r="G85" s="153">
        <f>E74-'10508'!E74</f>
        <v>-141</v>
      </c>
      <c r="H85" s="155"/>
      <c r="I85" s="309" t="str">
        <f>IF(K85&gt;0,"總人口數增加","總人口數減少")</f>
        <v>總人口數減少</v>
      </c>
      <c r="J85" s="309"/>
      <c r="K85" s="153">
        <f>F74-'10508'!F74</f>
        <v>-253</v>
      </c>
      <c r="L85" s="155"/>
      <c r="M85" s="156"/>
      <c r="N85" s="157"/>
    </row>
    <row r="86" spans="1:14" x14ac:dyDescent="0.25">
      <c r="C86" s="2"/>
      <c r="K86" s="11"/>
      <c r="M86" s="13"/>
    </row>
  </sheetData>
  <mergeCells count="27">
    <mergeCell ref="E80:N80"/>
    <mergeCell ref="A85:B85"/>
    <mergeCell ref="I85:J85"/>
    <mergeCell ref="I3:I4"/>
    <mergeCell ref="B3:B4"/>
    <mergeCell ref="C3:C4"/>
    <mergeCell ref="G3:G4"/>
    <mergeCell ref="H3:H4"/>
    <mergeCell ref="A83:B83"/>
    <mergeCell ref="A80:B80"/>
    <mergeCell ref="A81:B81"/>
    <mergeCell ref="A82:B82"/>
    <mergeCell ref="A76:B76"/>
    <mergeCell ref="A77:B77"/>
    <mergeCell ref="A75:B75"/>
    <mergeCell ref="A78:B79"/>
    <mergeCell ref="C78:C79"/>
    <mergeCell ref="D78:D79"/>
    <mergeCell ref="A1:N1"/>
    <mergeCell ref="D3:F3"/>
    <mergeCell ref="J3:J4"/>
    <mergeCell ref="A3:A4"/>
    <mergeCell ref="K3:K4"/>
    <mergeCell ref="L3:L4"/>
    <mergeCell ref="M3:M4"/>
    <mergeCell ref="N3:N4"/>
    <mergeCell ref="K2:N2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10501</vt:lpstr>
      <vt:lpstr>10502</vt:lpstr>
      <vt:lpstr>10503</vt:lpstr>
      <vt:lpstr>10504</vt:lpstr>
      <vt:lpstr>10505</vt:lpstr>
      <vt:lpstr>10506</vt:lpstr>
      <vt:lpstr>10507</vt:lpstr>
      <vt:lpstr>10508</vt:lpstr>
      <vt:lpstr>10509</vt:lpstr>
      <vt:lpstr>10510</vt:lpstr>
      <vt:lpstr>10511</vt:lpstr>
      <vt:lpstr>10512</vt:lpstr>
      <vt:lpstr>'10501'!Print_Titles</vt:lpstr>
      <vt:lpstr>'10502'!Print_Titles</vt:lpstr>
      <vt:lpstr>'10503'!Print_Titles</vt:lpstr>
      <vt:lpstr>'10504'!Print_Titles</vt:lpstr>
      <vt:lpstr>'10505'!Print_Titles</vt:lpstr>
      <vt:lpstr>'10506'!Print_Titles</vt:lpstr>
      <vt:lpstr>'10507'!Print_Titles</vt:lpstr>
      <vt:lpstr>'10508'!Print_Titles</vt:lpstr>
      <vt:lpstr>'10509'!Print_Titles</vt:lpstr>
      <vt:lpstr>'10510'!Print_Titles</vt:lpstr>
      <vt:lpstr>'10511'!Print_Titles</vt:lpstr>
      <vt:lpstr>'10512'!Print_Titles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pc206</cp:lastModifiedBy>
  <cp:lastPrinted>2016-10-31T23:51:42Z</cp:lastPrinted>
  <dcterms:created xsi:type="dcterms:W3CDTF">1999-11-05T01:57:00Z</dcterms:created>
  <dcterms:modified xsi:type="dcterms:W3CDTF">2017-01-02T23:33:15Z</dcterms:modified>
</cp:coreProperties>
</file>