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11"/>
  </bookViews>
  <sheets>
    <sheet name="11201" sheetId="6" r:id="rId1"/>
    <sheet name="11202" sheetId="28" r:id="rId2"/>
    <sheet name="11203" sheetId="29" r:id="rId3"/>
    <sheet name="11204" sheetId="11" r:id="rId4"/>
    <sheet name="11205" sheetId="12" r:id="rId5"/>
    <sheet name="11206" sheetId="13" r:id="rId6"/>
    <sheet name="11207" sheetId="15" r:id="rId7"/>
    <sheet name="11208" sheetId="16" r:id="rId8"/>
    <sheet name="11209" sheetId="17" r:id="rId9"/>
    <sheet name="11210" sheetId="21" r:id="rId10"/>
    <sheet name="11211" sheetId="24" r:id="rId11"/>
    <sheet name="11212" sheetId="30" r:id="rId12"/>
  </sheets>
  <definedNames>
    <definedName name="_xlnm.Print_Titles" localSheetId="0">'11201'!$1:$4</definedName>
    <definedName name="_xlnm.Print_Titles" localSheetId="1">'11202'!$1:$4</definedName>
    <definedName name="_xlnm.Print_Titles" localSheetId="2">'11203'!$1:$4</definedName>
    <definedName name="_xlnm.Print_Titles" localSheetId="3">'11204'!$1:$4</definedName>
    <definedName name="_xlnm.Print_Titles" localSheetId="4">'11205'!$1:$4</definedName>
    <definedName name="_xlnm.Print_Titles" localSheetId="5">'11206'!$1:$4</definedName>
    <definedName name="_xlnm.Print_Titles" localSheetId="6">'11207'!$1:$4</definedName>
    <definedName name="_xlnm.Print_Titles" localSheetId="7">'11208'!$1:$4</definedName>
    <definedName name="_xlnm.Print_Titles" localSheetId="8">'11209'!$1:$4</definedName>
    <definedName name="_xlnm.Print_Titles" localSheetId="9">'11210'!$1:$4</definedName>
    <definedName name="_xlnm.Print_Titles" localSheetId="10">'11211'!$1:$4</definedName>
    <definedName name="_xlnm.Print_Titles" localSheetId="11">'11212'!$1:$4</definedName>
  </definedNames>
  <calcPr calcId="124519"/>
</workbook>
</file>

<file path=xl/calcChain.xml><?xml version="1.0" encoding="utf-8"?>
<calcChain xmlns="http://schemas.openxmlformats.org/spreadsheetml/2006/main">
  <c r="F39" i="15"/>
  <c r="C41" i="30"/>
  <c r="E40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39" i="15"/>
  <c r="C38" i="30" l="1"/>
  <c r="F40"/>
  <c r="H40"/>
  <c r="F39"/>
  <c r="H39"/>
  <c r="F37"/>
  <c r="C41" i="2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40" i="30"/>
  <c r="C39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39" i="29"/>
  <c r="C40"/>
  <c r="C39" i="28"/>
  <c r="C40"/>
  <c r="K49" i="29" l="1"/>
  <c r="I49" s="1"/>
  <c r="G38"/>
  <c r="G38" i="28"/>
  <c r="F12" i="16"/>
  <c r="F13"/>
  <c r="F20" i="15" l="1"/>
  <c r="C41" i="6" l="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40" i="21"/>
  <c r="E40" i="17"/>
  <c r="E40" i="16"/>
  <c r="H40" i="15"/>
  <c r="F40"/>
  <c r="E40"/>
  <c r="H39"/>
  <c r="E40" i="11"/>
  <c r="E40" i="13"/>
  <c r="C40" i="15"/>
  <c r="E40" i="12" l="1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40" i="21"/>
  <c r="C39" i="12"/>
  <c r="C40" i="16"/>
  <c r="C39" i="13"/>
  <c r="C40"/>
  <c r="C40" i="12"/>
  <c r="C39" i="17"/>
  <c r="C40"/>
  <c r="C40" i="24"/>
  <c r="C39" i="16"/>
  <c r="C39" i="6"/>
  <c r="C40"/>
  <c r="C40" i="11"/>
  <c r="C39" i="21"/>
  <c r="C39" i="11"/>
  <c r="C39" i="24"/>
  <c r="G38" i="6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<sst xmlns="http://schemas.openxmlformats.org/spreadsheetml/2006/main" count="1000" uniqueCount="191">
  <si>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</si>
  <si>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</si>
  <si>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</si>
  <si>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</si>
  <si>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</si>
  <si>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</si>
  <si>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</si>
  <si>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</si>
  <si>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</si>
  <si>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</si>
  <si>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</si>
  <si>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</si>
  <si>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</si>
  <si>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</si>
  <si>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</si>
  <si>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</si>
  <si>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</si>
  <si>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</si>
  <si>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</si>
  <si>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</si>
  <si>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</si>
  <si>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</si>
  <si>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</si>
  <si>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</si>
  <si>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</si>
  <si>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</si>
  <si>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</si>
  <si>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</si>
  <si>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</si>
  <si>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</si>
  <si>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</si>
  <si>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</si>
  <si>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</si>
  <si>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</si>
  <si>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</si>
  <si>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</si>
  <si>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</si>
  <si>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</si>
  <si>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</si>
  <si>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</si>
  <si>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</si>
  <si>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</si>
  <si>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</si>
  <si>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</si>
  <si>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</si>
  <si>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</si>
  <si>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</si>
  <si>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</si>
  <si>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</si>
  <si>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</si>
  <si>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</si>
  <si>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</si>
  <si>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</si>
  <si>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</si>
  <si>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</si>
  <si>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</si>
  <si>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</si>
  <si>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</si>
  <si>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</si>
  <si>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</si>
  <si>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</si>
  <si>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</si>
  <si>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</si>
  <si>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</si>
  <si>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</si>
  <si>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</si>
  <si>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</si>
  <si>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</si>
  <si>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</si>
  <si>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</si>
  <si>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</si>
  <si>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</si>
  <si>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</si>
  <si>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</si>
  <si>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</si>
  <si>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</si>
  <si>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</si>
  <si>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</si>
  <si>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</si>
  <si>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</si>
  <si>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</si>
  <si>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</si>
  <si>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</si>
  <si>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</si>
  <si>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</si>
  <si>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</si>
  <si>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</si>
  <si>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</si>
  <si>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</si>
  <si>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>共32里</t>
    <phoneticPr fontId="1" type="noConversion"/>
  </si>
  <si>
    <t>共32里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</si>
  <si>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</si>
  <si>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</si>
  <si>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</si>
  <si>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</si>
  <si>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</si>
  <si>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</si>
  <si>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</si>
  <si>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</si>
  <si>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</si>
  <si>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</si>
  <si>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</si>
  <si>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</si>
  <si>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</si>
  <si>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</si>
  <si>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</si>
  <si>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</si>
  <si>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</si>
  <si>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</si>
  <si>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</si>
  <si>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</si>
  <si>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</si>
  <si>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</si>
  <si>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</si>
  <si>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</si>
  <si>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</si>
  <si>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</si>
  <si>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</si>
  <si>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</si>
  <si>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</si>
  <si>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</si>
  <si>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</si>
  <si>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</si>
  <si>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</si>
  <si>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</si>
  <si>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</si>
  <si>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</si>
  <si>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</si>
  <si>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</si>
  <si>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</si>
  <si>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</si>
  <si>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</si>
  <si>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</si>
  <si>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</si>
  <si>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</si>
  <si>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</si>
  <si>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</si>
  <si>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</si>
  <si>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</si>
  <si>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（配偶國籍：大陸港澳地區0人；外國籍0人）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</si>
  <si>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</si>
  <si>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</si>
  <si>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</si>
  <si>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</si>
  <si>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結婚對數(含相同性別)</t>
  </si>
  <si>
    <t>結婚對數(含相同性別)</t>
    <phoneticPr fontId="1" type="noConversion"/>
  </si>
  <si>
    <t>離婚/
終止結婚
對數</t>
  </si>
  <si>
    <t>離婚/
終止結婚
對數</t>
    <phoneticPr fontId="1" type="noConversion"/>
  </si>
  <si>
    <t>離婚/終止結婚對數：</t>
  </si>
  <si>
    <t>離婚/終止結婚對數：</t>
    <phoneticPr fontId="1" type="noConversion"/>
  </si>
  <si>
    <t>離婚/終止結婚對數：</t>
    <phoneticPr fontId="7" type="noConversion"/>
  </si>
  <si>
    <t>結婚對數(含相同性別)</t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</si>
  <si>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</si>
  <si>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</si>
  <si>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</si>
  <si>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</si>
  <si>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</si>
  <si>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</si>
  <si>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</si>
  <si>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</si>
  <si>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</si>
  <si>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</si>
  <si>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</si>
  <si>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</si>
  <si>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t>（配偶國籍：大陸港澳地區4人；外國籍0人）</t>
    <phoneticPr fontId="1" type="noConversion"/>
  </si>
  <si>
    <t xml:space="preserve"> 本月戶數增加</t>
    <phoneticPr fontId="1" type="noConversion"/>
  </si>
  <si>
    <t>男增加</t>
    <phoneticPr fontId="1" type="noConversion"/>
  </si>
  <si>
    <t>女增加</t>
    <phoneticPr fontId="1" type="noConversion"/>
  </si>
  <si>
    <t>總人口數增加</t>
    <phoneticPr fontId="1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</si>
  <si>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</si>
  <si>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（配偶國籍：大陸港澳地區1人；外國籍3人）</t>
    <phoneticPr fontId="1" type="noConversion"/>
  </si>
  <si>
    <t>（配偶國籍：大陸港澳地區2人；外國籍0人）</t>
    <phoneticPr fontId="1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</si>
  <si>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</si>
  <si>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（配偶國籍：大陸港澳地區4人；外國籍2人）</t>
    <phoneticPr fontId="1" type="noConversion"/>
  </si>
  <si>
    <t>（配偶國籍：大陸港澳地區1人；外國籍1人）</t>
    <phoneticPr fontId="1" type="noConversion"/>
  </si>
  <si>
    <t>（配偶國籍：大陸港澳地區3人；外國籍2人）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</si>
  <si>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</si>
  <si>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</si>
  <si>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（配偶國籍：大陸港澳地區1人；外國籍2人）</t>
    <phoneticPr fontId="1" type="noConversion"/>
  </si>
  <si>
    <t>（配偶國籍：大陸港澳地區2人；外國籍1人）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</si>
  <si>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</si>
  <si>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（配偶國籍：大陸港澳地區3人；外國籍1人）</t>
    <phoneticPr fontId="1" type="noConversion"/>
  </si>
  <si>
    <t>（配偶國籍：大陸港澳地區1人；外國籍0人）</t>
    <phoneticPr fontId="1" type="noConversion"/>
  </si>
  <si>
    <t>（配偶國籍：大陸港澳地區2人；外國籍0人）</t>
    <phoneticPr fontId="1" type="noConversion"/>
  </si>
  <si>
    <t>（配偶國籍：大陸港澳地區3人；外國籍0人）</t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</si>
  <si>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</si>
  <si>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（配偶國籍：大陸港澳地區6人；外國籍1人）</t>
    <phoneticPr fontId="1" type="noConversion"/>
  </si>
  <si>
    <t>（配偶國籍：大陸港澳地區3人；外國籍2人）</t>
    <phoneticPr fontId="1" type="noConversion"/>
  </si>
  <si>
    <t>（配偶國籍：大陸港澳地區1人；外國籍1人）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</si>
  <si>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</si>
  <si>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（生父國籍：大陸港澳地區3人；外國籍0人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</si>
</sst>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8"/>
      <c r="N1" s="38"/>
    </row>
    <row r="2" spans="1:14" ht="28.5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234" t="s">
        <v>152</v>
      </c>
      <c r="L2" s="234"/>
      <c r="M2" s="234"/>
      <c r="N2" s="234"/>
    </row>
    <row r="3" spans="1:14" ht="19.8">
      <c r="A3" s="258" t="s">
        <v>19</v>
      </c>
      <c r="B3" s="235" t="s">
        <v>20</v>
      </c>
      <c r="C3" s="235" t="s">
        <v>21</v>
      </c>
      <c r="D3" s="192" t="s">
        <v>91</v>
      </c>
      <c r="E3" s="193" t="s">
        <v>92</v>
      </c>
      <c r="F3" s="194" t="s">
        <v>93</v>
      </c>
      <c r="G3" s="235" t="s">
        <v>5</v>
      </c>
      <c r="H3" s="235" t="s">
        <v>4</v>
      </c>
      <c r="I3" s="235" t="s">
        <v>6</v>
      </c>
      <c r="J3" s="235" t="s">
        <v>7</v>
      </c>
      <c r="K3" s="235" t="s">
        <v>22</v>
      </c>
      <c r="L3" s="235" t="s">
        <v>23</v>
      </c>
      <c r="M3" s="230" t="s">
        <v>145</v>
      </c>
      <c r="N3" s="232" t="s">
        <v>147</v>
      </c>
    </row>
    <row r="4" spans="1:14" s="1" customFormat="1" ht="19.8">
      <c r="A4" s="259"/>
      <c r="B4" s="236"/>
      <c r="C4" s="236"/>
      <c r="D4" s="21" t="s">
        <v>1</v>
      </c>
      <c r="E4" s="21" t="s">
        <v>2</v>
      </c>
      <c r="F4" s="21" t="s">
        <v>100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1" t="s">
        <v>104</v>
      </c>
      <c r="B5" s="195">
        <v>15</v>
      </c>
      <c r="C5" s="197">
        <v>936</v>
      </c>
      <c r="D5" s="197">
        <v>878</v>
      </c>
      <c r="E5" s="197">
        <v>1002</v>
      </c>
      <c r="F5" s="22">
        <f>SUM(D5:E5)</f>
        <v>1880</v>
      </c>
      <c r="G5" s="43">
        <v>8</v>
      </c>
      <c r="H5" s="44">
        <v>3</v>
      </c>
      <c r="I5" s="44">
        <v>0</v>
      </c>
      <c r="J5" s="44">
        <v>0</v>
      </c>
      <c r="K5" s="44">
        <v>0</v>
      </c>
      <c r="L5" s="44">
        <v>4</v>
      </c>
      <c r="M5" s="45">
        <v>0</v>
      </c>
      <c r="N5" s="46">
        <v>0</v>
      </c>
    </row>
    <row r="6" spans="1:14" ht="19.8">
      <c r="A6" s="221" t="s">
        <v>105</v>
      </c>
      <c r="B6" s="196">
        <v>11</v>
      </c>
      <c r="C6" s="197">
        <v>574</v>
      </c>
      <c r="D6" s="197">
        <v>503</v>
      </c>
      <c r="E6" s="197">
        <v>559</v>
      </c>
      <c r="F6" s="22">
        <f t="shared" ref="F6:F36" si="0">SUM(D6:E6)</f>
        <v>1062</v>
      </c>
      <c r="G6" s="43">
        <v>8</v>
      </c>
      <c r="H6" s="44">
        <v>5</v>
      </c>
      <c r="I6" s="44">
        <v>0</v>
      </c>
      <c r="J6" s="44">
        <v>1</v>
      </c>
      <c r="K6" s="44">
        <v>0</v>
      </c>
      <c r="L6" s="44">
        <v>0</v>
      </c>
      <c r="M6" s="45">
        <v>1</v>
      </c>
      <c r="N6" s="46">
        <v>0</v>
      </c>
    </row>
    <row r="7" spans="1:14" ht="19.8">
      <c r="A7" s="221" t="s">
        <v>106</v>
      </c>
      <c r="B7" s="196">
        <v>17</v>
      </c>
      <c r="C7" s="197">
        <v>1512</v>
      </c>
      <c r="D7" s="197">
        <v>1478</v>
      </c>
      <c r="E7" s="197">
        <v>1792</v>
      </c>
      <c r="F7" s="22">
        <f t="shared" si="0"/>
        <v>3270</v>
      </c>
      <c r="G7" s="43">
        <v>19</v>
      </c>
      <c r="H7" s="44">
        <v>9</v>
      </c>
      <c r="I7" s="44">
        <v>1</v>
      </c>
      <c r="J7" s="44">
        <v>3</v>
      </c>
      <c r="K7" s="44">
        <v>1</v>
      </c>
      <c r="L7" s="44">
        <v>6</v>
      </c>
      <c r="M7" s="45">
        <v>1</v>
      </c>
      <c r="N7" s="46">
        <v>0</v>
      </c>
    </row>
    <row r="8" spans="1:14" ht="19.8">
      <c r="A8" s="221" t="s">
        <v>107</v>
      </c>
      <c r="B8" s="196">
        <v>15</v>
      </c>
      <c r="C8" s="197">
        <v>532</v>
      </c>
      <c r="D8" s="197">
        <v>520</v>
      </c>
      <c r="E8" s="197">
        <v>577</v>
      </c>
      <c r="F8" s="22">
        <f t="shared" si="0"/>
        <v>1097</v>
      </c>
      <c r="G8" s="43">
        <v>7</v>
      </c>
      <c r="H8" s="44">
        <v>9</v>
      </c>
      <c r="I8" s="44">
        <v>0</v>
      </c>
      <c r="J8" s="44">
        <v>0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1" t="s">
        <v>108</v>
      </c>
      <c r="B9" s="196">
        <v>17</v>
      </c>
      <c r="C9" s="197">
        <v>666</v>
      </c>
      <c r="D9" s="197">
        <v>638</v>
      </c>
      <c r="E9" s="197">
        <v>722</v>
      </c>
      <c r="F9" s="22">
        <f t="shared" si="0"/>
        <v>1360</v>
      </c>
      <c r="G9" s="43">
        <v>10</v>
      </c>
      <c r="H9" s="44">
        <v>1</v>
      </c>
      <c r="I9" s="44">
        <v>0</v>
      </c>
      <c r="J9" s="44">
        <v>1</v>
      </c>
      <c r="K9" s="44">
        <v>0</v>
      </c>
      <c r="L9" s="44">
        <v>1</v>
      </c>
      <c r="M9" s="45">
        <v>0</v>
      </c>
      <c r="N9" s="46">
        <v>0</v>
      </c>
    </row>
    <row r="10" spans="1:14" ht="19.8">
      <c r="A10" s="221" t="s">
        <v>109</v>
      </c>
      <c r="B10" s="196">
        <v>7</v>
      </c>
      <c r="C10" s="197">
        <v>336</v>
      </c>
      <c r="D10" s="197">
        <v>317</v>
      </c>
      <c r="E10" s="197">
        <v>365</v>
      </c>
      <c r="F10" s="22">
        <f t="shared" si="0"/>
        <v>682</v>
      </c>
      <c r="G10" s="43">
        <v>6</v>
      </c>
      <c r="H10" s="44">
        <v>6</v>
      </c>
      <c r="I10" s="44">
        <v>0</v>
      </c>
      <c r="J10" s="44">
        <v>0</v>
      </c>
      <c r="K10" s="44">
        <v>0</v>
      </c>
      <c r="L10" s="44">
        <v>0</v>
      </c>
      <c r="M10" s="45">
        <v>1</v>
      </c>
      <c r="N10" s="46">
        <v>0</v>
      </c>
    </row>
    <row r="11" spans="1:14" ht="19.8">
      <c r="A11" s="221" t="s">
        <v>110</v>
      </c>
      <c r="B11" s="196">
        <v>7</v>
      </c>
      <c r="C11" s="197">
        <v>600</v>
      </c>
      <c r="D11" s="197">
        <v>480</v>
      </c>
      <c r="E11" s="197">
        <v>594</v>
      </c>
      <c r="F11" s="22">
        <f t="shared" si="0"/>
        <v>1074</v>
      </c>
      <c r="G11" s="43">
        <v>10</v>
      </c>
      <c r="H11" s="44">
        <v>4</v>
      </c>
      <c r="I11" s="44">
        <v>1</v>
      </c>
      <c r="J11" s="44">
        <v>3</v>
      </c>
      <c r="K11" s="44">
        <v>0</v>
      </c>
      <c r="L11" s="44">
        <v>2</v>
      </c>
      <c r="M11" s="45">
        <v>0</v>
      </c>
      <c r="N11" s="46">
        <v>0</v>
      </c>
    </row>
    <row r="12" spans="1:14" ht="19.8">
      <c r="A12" s="221" t="s">
        <v>111</v>
      </c>
      <c r="B12" s="196">
        <v>15</v>
      </c>
      <c r="C12" s="197">
        <v>926</v>
      </c>
      <c r="D12" s="197">
        <v>945</v>
      </c>
      <c r="E12" s="197">
        <v>1002</v>
      </c>
      <c r="F12" s="22">
        <f t="shared" si="0"/>
        <v>1947</v>
      </c>
      <c r="G12" s="43">
        <v>19</v>
      </c>
      <c r="H12" s="44">
        <v>8</v>
      </c>
      <c r="I12" s="44">
        <v>2</v>
      </c>
      <c r="J12" s="44">
        <v>2</v>
      </c>
      <c r="K12" s="44">
        <v>0</v>
      </c>
      <c r="L12" s="44">
        <v>1</v>
      </c>
      <c r="M12" s="45">
        <v>1</v>
      </c>
      <c r="N12" s="46">
        <v>0</v>
      </c>
    </row>
    <row r="13" spans="1:14" ht="19.8">
      <c r="A13" s="221" t="s">
        <v>112</v>
      </c>
      <c r="B13" s="196">
        <v>12</v>
      </c>
      <c r="C13" s="197">
        <v>466</v>
      </c>
      <c r="D13" s="197">
        <v>478</v>
      </c>
      <c r="E13" s="197">
        <v>491</v>
      </c>
      <c r="F13" s="22">
        <f t="shared" si="0"/>
        <v>969</v>
      </c>
      <c r="G13" s="43">
        <v>7</v>
      </c>
      <c r="H13" s="44">
        <v>4</v>
      </c>
      <c r="I13" s="44">
        <v>2</v>
      </c>
      <c r="J13" s="44">
        <v>2</v>
      </c>
      <c r="K13" s="44">
        <v>0</v>
      </c>
      <c r="L13" s="44">
        <v>0</v>
      </c>
      <c r="M13" s="45">
        <v>0</v>
      </c>
      <c r="N13" s="46">
        <v>0</v>
      </c>
    </row>
    <row r="14" spans="1:14" ht="19.8">
      <c r="A14" s="221" t="s">
        <v>113</v>
      </c>
      <c r="B14" s="196">
        <v>8</v>
      </c>
      <c r="C14" s="197">
        <v>348</v>
      </c>
      <c r="D14" s="197">
        <v>399</v>
      </c>
      <c r="E14" s="197">
        <v>360</v>
      </c>
      <c r="F14" s="22">
        <f t="shared" si="0"/>
        <v>759</v>
      </c>
      <c r="G14" s="43">
        <v>2</v>
      </c>
      <c r="H14" s="44">
        <v>9</v>
      </c>
      <c r="I14" s="44">
        <v>0</v>
      </c>
      <c r="J14" s="44">
        <v>0</v>
      </c>
      <c r="K14" s="44">
        <v>1</v>
      </c>
      <c r="L14" s="44">
        <v>0</v>
      </c>
      <c r="M14" s="45">
        <v>0</v>
      </c>
      <c r="N14" s="46">
        <v>0</v>
      </c>
    </row>
    <row r="15" spans="1:14" ht="19.8">
      <c r="A15" s="221" t="s">
        <v>114</v>
      </c>
      <c r="B15" s="196">
        <v>17</v>
      </c>
      <c r="C15" s="197">
        <v>745</v>
      </c>
      <c r="D15" s="197">
        <v>717</v>
      </c>
      <c r="E15" s="197">
        <v>785</v>
      </c>
      <c r="F15" s="22">
        <f t="shared" si="0"/>
        <v>1502</v>
      </c>
      <c r="G15" s="43">
        <v>12</v>
      </c>
      <c r="H15" s="44">
        <v>4</v>
      </c>
      <c r="I15" s="44">
        <v>0</v>
      </c>
      <c r="J15" s="44">
        <v>1</v>
      </c>
      <c r="K15" s="44">
        <v>0</v>
      </c>
      <c r="L15" s="44">
        <v>6</v>
      </c>
      <c r="M15" s="45">
        <v>0</v>
      </c>
      <c r="N15" s="46">
        <v>0</v>
      </c>
    </row>
    <row r="16" spans="1:14" ht="19.8">
      <c r="A16" s="221" t="s">
        <v>115</v>
      </c>
      <c r="B16" s="196">
        <v>14</v>
      </c>
      <c r="C16" s="197">
        <v>385</v>
      </c>
      <c r="D16" s="197">
        <v>377</v>
      </c>
      <c r="E16" s="197">
        <v>376</v>
      </c>
      <c r="F16" s="22">
        <f t="shared" si="0"/>
        <v>753</v>
      </c>
      <c r="G16" s="43">
        <v>4</v>
      </c>
      <c r="H16" s="44">
        <v>2</v>
      </c>
      <c r="I16" s="44">
        <v>1</v>
      </c>
      <c r="J16" s="44">
        <v>2</v>
      </c>
      <c r="K16" s="44">
        <v>0</v>
      </c>
      <c r="L16" s="44">
        <v>1</v>
      </c>
      <c r="M16" s="45">
        <v>0</v>
      </c>
      <c r="N16" s="46">
        <v>0</v>
      </c>
    </row>
    <row r="17" spans="1:14" ht="19.8">
      <c r="A17" s="221" t="s">
        <v>116</v>
      </c>
      <c r="B17" s="196">
        <v>22</v>
      </c>
      <c r="C17" s="197">
        <v>1170</v>
      </c>
      <c r="D17" s="197">
        <v>1243</v>
      </c>
      <c r="E17" s="197">
        <v>1374</v>
      </c>
      <c r="F17" s="22">
        <f t="shared" si="0"/>
        <v>2617</v>
      </c>
      <c r="G17" s="43">
        <v>12</v>
      </c>
      <c r="H17" s="44">
        <v>6</v>
      </c>
      <c r="I17" s="44">
        <v>0</v>
      </c>
      <c r="J17" s="44">
        <v>0</v>
      </c>
      <c r="K17" s="44">
        <v>2</v>
      </c>
      <c r="L17" s="44">
        <v>0</v>
      </c>
      <c r="M17" s="45">
        <v>0</v>
      </c>
      <c r="N17" s="46">
        <v>0</v>
      </c>
    </row>
    <row r="18" spans="1:14" ht="19.8">
      <c r="A18" s="221" t="s">
        <v>117</v>
      </c>
      <c r="B18" s="196">
        <v>20</v>
      </c>
      <c r="C18" s="197">
        <v>1530</v>
      </c>
      <c r="D18" s="197">
        <v>1716</v>
      </c>
      <c r="E18" s="197">
        <v>1875</v>
      </c>
      <c r="F18" s="22">
        <f t="shared" si="0"/>
        <v>3591</v>
      </c>
      <c r="G18" s="43">
        <v>33</v>
      </c>
      <c r="H18" s="44">
        <v>15</v>
      </c>
      <c r="I18" s="44">
        <v>2</v>
      </c>
      <c r="J18" s="44">
        <v>2</v>
      </c>
      <c r="K18" s="44">
        <v>2</v>
      </c>
      <c r="L18" s="44">
        <v>1</v>
      </c>
      <c r="M18" s="45">
        <v>1</v>
      </c>
      <c r="N18" s="46">
        <v>1</v>
      </c>
    </row>
    <row r="19" spans="1:14" ht="19.8">
      <c r="A19" s="221" t="s">
        <v>118</v>
      </c>
      <c r="B19" s="196">
        <v>22</v>
      </c>
      <c r="C19" s="197">
        <v>1125</v>
      </c>
      <c r="D19" s="197">
        <v>1277</v>
      </c>
      <c r="E19" s="197">
        <v>1397</v>
      </c>
      <c r="F19" s="22">
        <f t="shared" si="0"/>
        <v>2674</v>
      </c>
      <c r="G19" s="43">
        <v>6</v>
      </c>
      <c r="H19" s="44">
        <v>7</v>
      </c>
      <c r="I19" s="44">
        <v>6</v>
      </c>
      <c r="J19" s="44">
        <v>3</v>
      </c>
      <c r="K19" s="44">
        <v>1</v>
      </c>
      <c r="L19" s="44">
        <v>1</v>
      </c>
      <c r="M19" s="45">
        <v>0</v>
      </c>
      <c r="N19" s="46">
        <v>0</v>
      </c>
    </row>
    <row r="20" spans="1:14" ht="19.8">
      <c r="A20" s="221" t="s">
        <v>119</v>
      </c>
      <c r="B20" s="196">
        <v>19</v>
      </c>
      <c r="C20" s="197">
        <v>774</v>
      </c>
      <c r="D20" s="197">
        <v>870</v>
      </c>
      <c r="E20" s="197">
        <v>1010</v>
      </c>
      <c r="F20" s="22">
        <f t="shared" si="0"/>
        <v>1880</v>
      </c>
      <c r="G20" s="43">
        <v>8</v>
      </c>
      <c r="H20" s="44">
        <v>8</v>
      </c>
      <c r="I20" s="44">
        <v>6</v>
      </c>
      <c r="J20" s="44">
        <v>0</v>
      </c>
      <c r="K20" s="44">
        <v>0</v>
      </c>
      <c r="L20" s="44">
        <v>1</v>
      </c>
      <c r="M20" s="45">
        <v>0</v>
      </c>
      <c r="N20" s="46">
        <v>0</v>
      </c>
    </row>
    <row r="21" spans="1:14" ht="19.8">
      <c r="A21" s="221" t="s">
        <v>120</v>
      </c>
      <c r="B21" s="196">
        <v>21</v>
      </c>
      <c r="C21" s="197">
        <v>1567</v>
      </c>
      <c r="D21" s="197">
        <v>1806</v>
      </c>
      <c r="E21" s="197">
        <v>2098</v>
      </c>
      <c r="F21" s="22">
        <f t="shared" si="0"/>
        <v>3904</v>
      </c>
      <c r="G21" s="43">
        <v>39</v>
      </c>
      <c r="H21" s="44">
        <v>17</v>
      </c>
      <c r="I21" s="44">
        <v>3</v>
      </c>
      <c r="J21" s="44">
        <v>5</v>
      </c>
      <c r="K21" s="44">
        <v>2</v>
      </c>
      <c r="L21" s="44">
        <v>2</v>
      </c>
      <c r="M21" s="45">
        <v>1</v>
      </c>
      <c r="N21" s="46">
        <v>0</v>
      </c>
    </row>
    <row r="22" spans="1:14" ht="19.8">
      <c r="A22" s="221" t="s">
        <v>121</v>
      </c>
      <c r="B22" s="196">
        <v>11</v>
      </c>
      <c r="C22" s="197">
        <v>761</v>
      </c>
      <c r="D22" s="197">
        <v>688</v>
      </c>
      <c r="E22" s="197">
        <v>766</v>
      </c>
      <c r="F22" s="22">
        <f t="shared" si="0"/>
        <v>1454</v>
      </c>
      <c r="G22" s="43">
        <v>14</v>
      </c>
      <c r="H22" s="44">
        <v>9</v>
      </c>
      <c r="I22" s="44">
        <v>2</v>
      </c>
      <c r="J22" s="44">
        <v>1</v>
      </c>
      <c r="K22" s="44">
        <v>3</v>
      </c>
      <c r="L22" s="44">
        <v>3</v>
      </c>
      <c r="M22" s="45">
        <v>1</v>
      </c>
      <c r="N22" s="46">
        <v>1</v>
      </c>
    </row>
    <row r="23" spans="1:14" ht="19.8">
      <c r="A23" s="221" t="s">
        <v>122</v>
      </c>
      <c r="B23" s="196">
        <v>12</v>
      </c>
      <c r="C23" s="197">
        <v>573</v>
      </c>
      <c r="D23" s="197">
        <v>554</v>
      </c>
      <c r="E23" s="197">
        <v>603</v>
      </c>
      <c r="F23" s="22">
        <f t="shared" si="0"/>
        <v>1157</v>
      </c>
      <c r="G23" s="43">
        <v>8</v>
      </c>
      <c r="H23" s="44">
        <v>1</v>
      </c>
      <c r="I23" s="44">
        <v>1</v>
      </c>
      <c r="J23" s="44">
        <v>0</v>
      </c>
      <c r="K23" s="44">
        <v>0</v>
      </c>
      <c r="L23" s="44">
        <v>2</v>
      </c>
      <c r="M23" s="45">
        <v>0</v>
      </c>
      <c r="N23" s="46">
        <v>0</v>
      </c>
    </row>
    <row r="24" spans="1:14" ht="19.8">
      <c r="A24" s="221" t="s">
        <v>123</v>
      </c>
      <c r="B24" s="196">
        <v>12</v>
      </c>
      <c r="C24" s="197">
        <v>436</v>
      </c>
      <c r="D24" s="197">
        <v>430</v>
      </c>
      <c r="E24" s="197">
        <v>408</v>
      </c>
      <c r="F24" s="22">
        <f t="shared" si="0"/>
        <v>838</v>
      </c>
      <c r="G24" s="43">
        <v>2</v>
      </c>
      <c r="H24" s="44">
        <v>1</v>
      </c>
      <c r="I24" s="44">
        <v>0</v>
      </c>
      <c r="J24" s="44">
        <v>1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21" t="s">
        <v>124</v>
      </c>
      <c r="B25" s="196">
        <v>12</v>
      </c>
      <c r="C25" s="197">
        <v>536</v>
      </c>
      <c r="D25" s="197">
        <v>506</v>
      </c>
      <c r="E25" s="197">
        <v>550</v>
      </c>
      <c r="F25" s="22">
        <f t="shared" si="0"/>
        <v>1056</v>
      </c>
      <c r="G25" s="43">
        <v>5</v>
      </c>
      <c r="H25" s="44">
        <v>6</v>
      </c>
      <c r="I25" s="44">
        <v>1</v>
      </c>
      <c r="J25" s="44">
        <v>3</v>
      </c>
      <c r="K25" s="44">
        <v>0</v>
      </c>
      <c r="L25" s="44">
        <v>3</v>
      </c>
      <c r="M25" s="45">
        <v>0</v>
      </c>
      <c r="N25" s="46">
        <v>1</v>
      </c>
    </row>
    <row r="26" spans="1:14" ht="19.8">
      <c r="A26" s="221" t="s">
        <v>125</v>
      </c>
      <c r="B26" s="196">
        <v>22</v>
      </c>
      <c r="C26" s="197">
        <v>994</v>
      </c>
      <c r="D26" s="197">
        <v>1033</v>
      </c>
      <c r="E26" s="197">
        <v>1059</v>
      </c>
      <c r="F26" s="22">
        <f t="shared" si="0"/>
        <v>2092</v>
      </c>
      <c r="G26" s="43">
        <v>5</v>
      </c>
      <c r="H26" s="44">
        <v>8</v>
      </c>
      <c r="I26" s="44">
        <v>2</v>
      </c>
      <c r="J26" s="44">
        <v>0</v>
      </c>
      <c r="K26" s="44">
        <v>1</v>
      </c>
      <c r="L26" s="44">
        <v>3</v>
      </c>
      <c r="M26" s="45">
        <v>1</v>
      </c>
      <c r="N26" s="46">
        <v>0</v>
      </c>
    </row>
    <row r="27" spans="1:14" ht="19.8">
      <c r="A27" s="221" t="s">
        <v>126</v>
      </c>
      <c r="B27" s="196">
        <v>24</v>
      </c>
      <c r="C27" s="197">
        <v>1579</v>
      </c>
      <c r="D27" s="197">
        <v>1530</v>
      </c>
      <c r="E27" s="197">
        <v>1591</v>
      </c>
      <c r="F27" s="22">
        <f t="shared" si="0"/>
        <v>3121</v>
      </c>
      <c r="G27" s="43">
        <v>26</v>
      </c>
      <c r="H27" s="44">
        <v>15</v>
      </c>
      <c r="I27" s="44">
        <v>7</v>
      </c>
      <c r="J27" s="44">
        <v>1</v>
      </c>
      <c r="K27" s="44">
        <v>0</v>
      </c>
      <c r="L27" s="44">
        <v>2</v>
      </c>
      <c r="M27" s="45">
        <v>1</v>
      </c>
      <c r="N27" s="46">
        <v>0</v>
      </c>
    </row>
    <row r="28" spans="1:14" ht="19.8">
      <c r="A28" s="221" t="s">
        <v>127</v>
      </c>
      <c r="B28" s="196">
        <v>10</v>
      </c>
      <c r="C28" s="197">
        <v>352</v>
      </c>
      <c r="D28" s="197">
        <v>358</v>
      </c>
      <c r="E28" s="197">
        <v>375</v>
      </c>
      <c r="F28" s="22">
        <f t="shared" si="0"/>
        <v>733</v>
      </c>
      <c r="G28" s="43">
        <v>8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5">
        <v>0</v>
      </c>
      <c r="N28" s="46">
        <v>0</v>
      </c>
    </row>
    <row r="29" spans="1:14" ht="19.8">
      <c r="A29" s="221" t="s">
        <v>128</v>
      </c>
      <c r="B29" s="196">
        <v>13</v>
      </c>
      <c r="C29" s="197">
        <v>507</v>
      </c>
      <c r="D29" s="197">
        <v>515</v>
      </c>
      <c r="E29" s="197">
        <v>582</v>
      </c>
      <c r="F29" s="22">
        <f t="shared" si="0"/>
        <v>1097</v>
      </c>
      <c r="G29" s="43">
        <v>8</v>
      </c>
      <c r="H29" s="44">
        <v>8</v>
      </c>
      <c r="I29" s="44">
        <v>0</v>
      </c>
      <c r="J29" s="44">
        <v>1</v>
      </c>
      <c r="K29" s="44">
        <v>0</v>
      </c>
      <c r="L29" s="44">
        <v>0</v>
      </c>
      <c r="M29" s="45">
        <v>2</v>
      </c>
      <c r="N29" s="46">
        <v>0</v>
      </c>
    </row>
    <row r="30" spans="1:14" ht="19.8">
      <c r="A30" s="221" t="s">
        <v>129</v>
      </c>
      <c r="B30" s="196">
        <v>10</v>
      </c>
      <c r="C30" s="197">
        <v>587</v>
      </c>
      <c r="D30" s="197">
        <v>503</v>
      </c>
      <c r="E30" s="197">
        <v>527</v>
      </c>
      <c r="F30" s="22">
        <f t="shared" si="0"/>
        <v>1030</v>
      </c>
      <c r="G30" s="43">
        <v>9</v>
      </c>
      <c r="H30" s="44">
        <v>3</v>
      </c>
      <c r="I30" s="44">
        <v>0</v>
      </c>
      <c r="J30" s="44">
        <v>3</v>
      </c>
      <c r="K30" s="44">
        <v>0</v>
      </c>
      <c r="L30" s="44">
        <v>0</v>
      </c>
      <c r="M30" s="45">
        <v>0</v>
      </c>
      <c r="N30" s="46">
        <v>0</v>
      </c>
    </row>
    <row r="31" spans="1:14" ht="19.8">
      <c r="A31" s="221" t="s">
        <v>130</v>
      </c>
      <c r="B31" s="196">
        <v>10</v>
      </c>
      <c r="C31" s="197">
        <v>512</v>
      </c>
      <c r="D31" s="197">
        <v>471</v>
      </c>
      <c r="E31" s="197">
        <v>509</v>
      </c>
      <c r="F31" s="22">
        <f t="shared" si="0"/>
        <v>980</v>
      </c>
      <c r="G31" s="43">
        <v>6</v>
      </c>
      <c r="H31" s="44">
        <v>1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  <c r="N31" s="46">
        <v>0</v>
      </c>
    </row>
    <row r="32" spans="1:14" ht="19.8">
      <c r="A32" s="221" t="s">
        <v>131</v>
      </c>
      <c r="B32" s="196">
        <v>12</v>
      </c>
      <c r="C32" s="197">
        <v>481</v>
      </c>
      <c r="D32" s="197">
        <v>478</v>
      </c>
      <c r="E32" s="197">
        <v>500</v>
      </c>
      <c r="F32" s="22">
        <f t="shared" si="0"/>
        <v>978</v>
      </c>
      <c r="G32" s="43">
        <v>9</v>
      </c>
      <c r="H32" s="44">
        <v>2</v>
      </c>
      <c r="I32" s="44">
        <v>0</v>
      </c>
      <c r="J32" s="44">
        <v>0</v>
      </c>
      <c r="K32" s="44">
        <v>1</v>
      </c>
      <c r="L32" s="44">
        <v>0</v>
      </c>
      <c r="M32" s="45">
        <v>1</v>
      </c>
      <c r="N32" s="46">
        <v>0</v>
      </c>
    </row>
    <row r="33" spans="1:14" ht="19.8">
      <c r="A33" s="221" t="s">
        <v>132</v>
      </c>
      <c r="B33" s="196">
        <v>13</v>
      </c>
      <c r="C33" s="197">
        <v>486</v>
      </c>
      <c r="D33" s="197">
        <v>444</v>
      </c>
      <c r="E33" s="197">
        <v>444</v>
      </c>
      <c r="F33" s="22">
        <f t="shared" si="0"/>
        <v>888</v>
      </c>
      <c r="G33" s="43">
        <v>4</v>
      </c>
      <c r="H33" s="44">
        <v>1</v>
      </c>
      <c r="I33" s="44">
        <v>0</v>
      </c>
      <c r="J33" s="44">
        <v>0</v>
      </c>
      <c r="K33" s="44">
        <v>0</v>
      </c>
      <c r="L33" s="44">
        <v>0</v>
      </c>
      <c r="M33" s="45">
        <v>1</v>
      </c>
      <c r="N33" s="46">
        <v>0</v>
      </c>
    </row>
    <row r="34" spans="1:14" ht="19.8">
      <c r="A34" s="221" t="s">
        <v>133</v>
      </c>
      <c r="B34" s="196">
        <v>11</v>
      </c>
      <c r="C34" s="197">
        <v>385</v>
      </c>
      <c r="D34" s="197">
        <v>377</v>
      </c>
      <c r="E34" s="197">
        <v>422</v>
      </c>
      <c r="F34" s="22">
        <f t="shared" si="0"/>
        <v>799</v>
      </c>
      <c r="G34" s="43">
        <v>6</v>
      </c>
      <c r="H34" s="44">
        <v>1</v>
      </c>
      <c r="I34" s="44">
        <v>1</v>
      </c>
      <c r="J34" s="44">
        <v>0</v>
      </c>
      <c r="K34" s="44">
        <v>0</v>
      </c>
      <c r="L34" s="44">
        <v>1</v>
      </c>
      <c r="M34" s="45">
        <v>0</v>
      </c>
      <c r="N34" s="46">
        <v>0</v>
      </c>
    </row>
    <row r="35" spans="1:14" ht="19.8">
      <c r="A35" s="221" t="s">
        <v>134</v>
      </c>
      <c r="B35" s="196">
        <v>6</v>
      </c>
      <c r="C35" s="197">
        <v>330</v>
      </c>
      <c r="D35" s="197">
        <v>339</v>
      </c>
      <c r="E35" s="197">
        <v>383</v>
      </c>
      <c r="F35" s="22">
        <f t="shared" si="0"/>
        <v>722</v>
      </c>
      <c r="G35" s="43">
        <v>5</v>
      </c>
      <c r="H35" s="44">
        <v>0</v>
      </c>
      <c r="I35" s="44">
        <v>0</v>
      </c>
      <c r="J35" s="44">
        <v>1</v>
      </c>
      <c r="K35" s="44">
        <v>0</v>
      </c>
      <c r="L35" s="44">
        <v>1</v>
      </c>
      <c r="M35" s="45">
        <v>0</v>
      </c>
      <c r="N35" s="46">
        <v>0</v>
      </c>
    </row>
    <row r="36" spans="1:14" ht="19.8">
      <c r="A36" s="221" t="s">
        <v>135</v>
      </c>
      <c r="B36" s="196">
        <v>16</v>
      </c>
      <c r="C36" s="197">
        <v>611</v>
      </c>
      <c r="D36" s="197">
        <v>600</v>
      </c>
      <c r="E36" s="197">
        <v>631</v>
      </c>
      <c r="F36" s="22">
        <f t="shared" si="0"/>
        <v>1231</v>
      </c>
      <c r="G36" s="43">
        <v>16</v>
      </c>
      <c r="H36" s="44">
        <v>9</v>
      </c>
      <c r="I36" s="44">
        <v>0</v>
      </c>
      <c r="J36" s="44">
        <v>1</v>
      </c>
      <c r="K36" s="44">
        <v>0</v>
      </c>
      <c r="L36" s="44">
        <v>1</v>
      </c>
      <c r="M36" s="45">
        <v>1</v>
      </c>
      <c r="N36" s="46">
        <v>0</v>
      </c>
    </row>
    <row r="37" spans="1:14" ht="19.8">
      <c r="A37" s="220" t="s">
        <v>136</v>
      </c>
      <c r="B37" s="22">
        <f t="shared" ref="B37:N37" si="1">SUM(B5:B36)</f>
        <v>453</v>
      </c>
      <c r="C37" s="22">
        <f t="shared" si="1"/>
        <v>23322</v>
      </c>
      <c r="D37" s="22">
        <f t="shared" si="1"/>
        <v>23468</v>
      </c>
      <c r="E37" s="22">
        <f t="shared" si="1"/>
        <v>25729</v>
      </c>
      <c r="F37" s="22">
        <f t="shared" si="1"/>
        <v>49197</v>
      </c>
      <c r="G37" s="22">
        <f t="shared" si="1"/>
        <v>341</v>
      </c>
      <c r="H37" s="22">
        <f t="shared" si="1"/>
        <v>182</v>
      </c>
      <c r="I37" s="22">
        <f t="shared" si="1"/>
        <v>38</v>
      </c>
      <c r="J37" s="22">
        <f t="shared" si="1"/>
        <v>38</v>
      </c>
      <c r="K37" s="22">
        <f t="shared" si="1"/>
        <v>14</v>
      </c>
      <c r="L37" s="22">
        <f t="shared" si="1"/>
        <v>44</v>
      </c>
      <c r="M37" s="23">
        <f t="shared" si="1"/>
        <v>14</v>
      </c>
      <c r="N37" s="26">
        <f t="shared" si="1"/>
        <v>3</v>
      </c>
    </row>
    <row r="38" spans="1:14" s="70" customFormat="1" ht="26.25" customHeight="1">
      <c r="A38" s="245" t="s">
        <v>8</v>
      </c>
      <c r="B38" s="246"/>
      <c r="C38" s="61">
        <f>C37</f>
        <v>23322</v>
      </c>
      <c r="D38" s="61" t="s">
        <v>0</v>
      </c>
      <c r="E38" s="61" t="s">
        <v>9</v>
      </c>
      <c r="F38" s="61"/>
      <c r="G38" s="61">
        <f>F37</f>
        <v>49197</v>
      </c>
      <c r="H38" s="61" t="s">
        <v>10</v>
      </c>
      <c r="I38" s="61"/>
      <c r="J38" s="61"/>
      <c r="K38" s="61" t="s">
        <v>94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1567</v>
      </c>
      <c r="F39" s="146">
        <f>MAX(F5:F36)</f>
        <v>3904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83" t="str">
        <f ca="1">INDIRECT(H40,TRUE)</f>
        <v>德政</v>
      </c>
      <c r="D40" s="184" t="s">
        <v>88</v>
      </c>
      <c r="E40" s="147">
        <v>336</v>
      </c>
      <c r="F40" s="148">
        <f>MIN(F5:F36)</f>
        <v>682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11</v>
      </c>
      <c r="B41" s="242"/>
      <c r="C41" s="254">
        <f>SUM(G41:G42)</f>
        <v>238</v>
      </c>
      <c r="D41" s="256" t="s">
        <v>10</v>
      </c>
      <c r="E41" s="88" t="s">
        <v>12</v>
      </c>
      <c r="F41" s="200"/>
      <c r="G41" s="88">
        <v>117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121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" customHeight="1">
      <c r="A43" s="241" t="s">
        <v>17</v>
      </c>
      <c r="B43" s="247"/>
      <c r="C43" s="250">
        <f>K37</f>
        <v>14</v>
      </c>
      <c r="D43" s="250" t="s">
        <v>18</v>
      </c>
      <c r="E43" s="206" t="s">
        <v>137</v>
      </c>
      <c r="F43" s="88"/>
      <c r="G43" s="88"/>
      <c r="H43" s="88"/>
      <c r="I43" s="30"/>
      <c r="J43" s="30"/>
      <c r="K43" s="201"/>
      <c r="L43" s="201"/>
      <c r="M43" s="202"/>
      <c r="N43" s="203"/>
    </row>
    <row r="44" spans="1:14" s="6" customFormat="1" ht="24.9" customHeight="1">
      <c r="A44" s="248"/>
      <c r="B44" s="249"/>
      <c r="C44" s="251"/>
      <c r="D44" s="251"/>
      <c r="E44" s="70" t="s">
        <v>97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66" customFormat="1" ht="26.25" customHeight="1">
      <c r="A45" s="245" t="s">
        <v>15</v>
      </c>
      <c r="B45" s="246"/>
      <c r="C45" s="61">
        <f>L37</f>
        <v>44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45" t="s">
        <v>14</v>
      </c>
      <c r="B46" s="246"/>
      <c r="C46" s="61">
        <f>M37</f>
        <v>14</v>
      </c>
      <c r="D46" s="61" t="s">
        <v>24</v>
      </c>
      <c r="E46" s="61" t="s">
        <v>164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39" t="s">
        <v>149</v>
      </c>
      <c r="B47" s="240"/>
      <c r="C47" s="61">
        <f>N37</f>
        <v>3</v>
      </c>
      <c r="D47" s="61" t="s">
        <v>24</v>
      </c>
      <c r="E47" s="61" t="s">
        <v>139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45" t="s">
        <v>101</v>
      </c>
      <c r="B48" s="246"/>
      <c r="C48" s="61">
        <f>G37</f>
        <v>341</v>
      </c>
      <c r="D48" s="72" t="s">
        <v>10</v>
      </c>
      <c r="E48" s="61" t="s">
        <v>16</v>
      </c>
      <c r="F48" s="61"/>
      <c r="G48" s="61">
        <f>H37</f>
        <v>182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37" t="s">
        <v>165</v>
      </c>
      <c r="B49" s="238"/>
      <c r="C49" s="73">
        <v>20</v>
      </c>
      <c r="D49" s="229" t="s">
        <v>166</v>
      </c>
      <c r="E49" s="74">
        <v>53</v>
      </c>
      <c r="F49" s="75" t="s">
        <v>167</v>
      </c>
      <c r="G49" s="74">
        <v>76</v>
      </c>
      <c r="H49" s="76"/>
      <c r="I49" s="238" t="s">
        <v>168</v>
      </c>
      <c r="J49" s="238"/>
      <c r="K49" s="74">
        <v>129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161</v>
      </c>
      <c r="L2" s="284"/>
      <c r="M2" s="284"/>
      <c r="N2" s="284"/>
    </row>
    <row r="3" spans="1:14" ht="19.8">
      <c r="A3" s="285" t="s">
        <v>80</v>
      </c>
      <c r="B3" s="278" t="s">
        <v>81</v>
      </c>
      <c r="C3" s="278" t="s">
        <v>44</v>
      </c>
      <c r="D3" s="192" t="s">
        <v>10</v>
      </c>
      <c r="E3" s="193" t="s">
        <v>92</v>
      </c>
      <c r="F3" s="194" t="s">
        <v>93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45</v>
      </c>
      <c r="L3" s="278" t="s">
        <v>46</v>
      </c>
      <c r="M3" s="265" t="s">
        <v>144</v>
      </c>
      <c r="N3" s="267" t="s">
        <v>146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1" t="s">
        <v>104</v>
      </c>
      <c r="B5" s="51">
        <v>15</v>
      </c>
      <c r="C5" s="187">
        <v>945</v>
      </c>
      <c r="D5" s="187">
        <v>875</v>
      </c>
      <c r="E5" s="187">
        <v>1004</v>
      </c>
      <c r="F5" s="51">
        <f t="shared" ref="F5:F26" si="0">SUM(D5:E5)</f>
        <v>1879</v>
      </c>
      <c r="G5" s="176">
        <v>5</v>
      </c>
      <c r="H5" s="177">
        <v>10</v>
      </c>
      <c r="I5" s="177">
        <v>0</v>
      </c>
      <c r="J5" s="177">
        <v>0</v>
      </c>
      <c r="K5" s="177">
        <v>0</v>
      </c>
      <c r="L5" s="177">
        <v>3</v>
      </c>
      <c r="M5" s="178">
        <v>1</v>
      </c>
      <c r="N5" s="179">
        <v>0</v>
      </c>
    </row>
    <row r="6" spans="1:14" ht="19.8">
      <c r="A6" s="221" t="s">
        <v>105</v>
      </c>
      <c r="B6" s="51">
        <v>11</v>
      </c>
      <c r="C6" s="187">
        <v>569</v>
      </c>
      <c r="D6" s="187">
        <v>501</v>
      </c>
      <c r="E6" s="187">
        <v>563</v>
      </c>
      <c r="F6" s="51">
        <f t="shared" si="0"/>
        <v>1064</v>
      </c>
      <c r="G6" s="176">
        <v>8</v>
      </c>
      <c r="H6" s="177">
        <v>2</v>
      </c>
      <c r="I6" s="177">
        <v>0</v>
      </c>
      <c r="J6" s="177">
        <v>0</v>
      </c>
      <c r="K6" s="177">
        <v>0</v>
      </c>
      <c r="L6" s="177">
        <v>1</v>
      </c>
      <c r="M6" s="178">
        <v>1</v>
      </c>
      <c r="N6" s="179">
        <v>1</v>
      </c>
    </row>
    <row r="7" spans="1:14" ht="19.8">
      <c r="A7" s="221" t="s">
        <v>106</v>
      </c>
      <c r="B7" s="51">
        <v>17</v>
      </c>
      <c r="C7" s="187">
        <v>1517</v>
      </c>
      <c r="D7" s="187">
        <v>1475</v>
      </c>
      <c r="E7" s="187">
        <v>1813</v>
      </c>
      <c r="F7" s="51">
        <f t="shared" si="0"/>
        <v>3288</v>
      </c>
      <c r="G7" s="176">
        <v>15</v>
      </c>
      <c r="H7" s="177">
        <v>18</v>
      </c>
      <c r="I7" s="177">
        <v>1</v>
      </c>
      <c r="J7" s="177">
        <v>1</v>
      </c>
      <c r="K7" s="177">
        <v>5</v>
      </c>
      <c r="L7" s="177">
        <v>5</v>
      </c>
      <c r="M7" s="178">
        <v>0</v>
      </c>
      <c r="N7" s="179">
        <v>0</v>
      </c>
    </row>
    <row r="8" spans="1:14" ht="19.8">
      <c r="A8" s="221" t="s">
        <v>107</v>
      </c>
      <c r="B8" s="51">
        <v>15</v>
      </c>
      <c r="C8" s="187">
        <v>539</v>
      </c>
      <c r="D8" s="187">
        <v>534</v>
      </c>
      <c r="E8" s="187">
        <v>576</v>
      </c>
      <c r="F8" s="51">
        <f t="shared" si="0"/>
        <v>1110</v>
      </c>
      <c r="G8" s="176">
        <v>5</v>
      </c>
      <c r="H8" s="177">
        <v>2</v>
      </c>
      <c r="I8" s="177">
        <v>5</v>
      </c>
      <c r="J8" s="177">
        <v>1</v>
      </c>
      <c r="K8" s="177">
        <v>0</v>
      </c>
      <c r="L8" s="177">
        <v>1</v>
      </c>
      <c r="M8" s="178">
        <v>2</v>
      </c>
      <c r="N8" s="179">
        <v>0</v>
      </c>
    </row>
    <row r="9" spans="1:14" ht="19.8">
      <c r="A9" s="221" t="s">
        <v>108</v>
      </c>
      <c r="B9" s="51">
        <v>17</v>
      </c>
      <c r="C9" s="187">
        <v>675</v>
      </c>
      <c r="D9" s="187">
        <v>642</v>
      </c>
      <c r="E9" s="187">
        <v>733</v>
      </c>
      <c r="F9" s="51">
        <f t="shared" si="0"/>
        <v>1375</v>
      </c>
      <c r="G9" s="176">
        <v>15</v>
      </c>
      <c r="H9" s="177">
        <v>3</v>
      </c>
      <c r="I9" s="177">
        <v>1</v>
      </c>
      <c r="J9" s="177">
        <v>2</v>
      </c>
      <c r="K9" s="177">
        <v>0</v>
      </c>
      <c r="L9" s="177">
        <v>1</v>
      </c>
      <c r="M9" s="178">
        <v>2</v>
      </c>
      <c r="N9" s="179">
        <v>0</v>
      </c>
    </row>
    <row r="10" spans="1:14" ht="19.8">
      <c r="A10" s="221" t="s">
        <v>109</v>
      </c>
      <c r="B10" s="51">
        <v>7</v>
      </c>
      <c r="C10" s="187">
        <v>328</v>
      </c>
      <c r="D10" s="187">
        <v>304</v>
      </c>
      <c r="E10" s="187">
        <v>362</v>
      </c>
      <c r="F10" s="51">
        <f t="shared" si="0"/>
        <v>666</v>
      </c>
      <c r="G10" s="176">
        <v>1</v>
      </c>
      <c r="H10" s="177">
        <v>1</v>
      </c>
      <c r="I10" s="177">
        <v>0</v>
      </c>
      <c r="J10" s="177">
        <v>3</v>
      </c>
      <c r="K10" s="177">
        <v>0</v>
      </c>
      <c r="L10" s="177">
        <v>1</v>
      </c>
      <c r="M10" s="178">
        <v>0</v>
      </c>
      <c r="N10" s="179">
        <v>0</v>
      </c>
    </row>
    <row r="11" spans="1:14" ht="19.8">
      <c r="A11" s="221" t="s">
        <v>110</v>
      </c>
      <c r="B11" s="51">
        <v>7</v>
      </c>
      <c r="C11" s="187">
        <v>612</v>
      </c>
      <c r="D11" s="187">
        <v>480</v>
      </c>
      <c r="E11" s="187">
        <v>618</v>
      </c>
      <c r="F11" s="51">
        <f t="shared" si="0"/>
        <v>1098</v>
      </c>
      <c r="G11" s="176">
        <v>5</v>
      </c>
      <c r="H11" s="177">
        <v>3</v>
      </c>
      <c r="I11" s="177">
        <v>2</v>
      </c>
      <c r="J11" s="177">
        <v>3</v>
      </c>
      <c r="K11" s="177">
        <v>0</v>
      </c>
      <c r="L11" s="177">
        <v>2</v>
      </c>
      <c r="M11" s="178">
        <v>1</v>
      </c>
      <c r="N11" s="179">
        <v>0</v>
      </c>
    </row>
    <row r="12" spans="1:14" ht="19.8">
      <c r="A12" s="221" t="s">
        <v>111</v>
      </c>
      <c r="B12" s="51">
        <v>15</v>
      </c>
      <c r="C12" s="187">
        <v>946</v>
      </c>
      <c r="D12" s="187">
        <v>969</v>
      </c>
      <c r="E12" s="187">
        <v>1030</v>
      </c>
      <c r="F12" s="51">
        <f t="shared" si="0"/>
        <v>1999</v>
      </c>
      <c r="G12" s="176">
        <v>9</v>
      </c>
      <c r="H12" s="177">
        <v>9</v>
      </c>
      <c r="I12" s="177">
        <v>1</v>
      </c>
      <c r="J12" s="177">
        <v>1</v>
      </c>
      <c r="K12" s="177">
        <v>0</v>
      </c>
      <c r="L12" s="177">
        <v>2</v>
      </c>
      <c r="M12" s="178">
        <v>1</v>
      </c>
      <c r="N12" s="179">
        <v>0</v>
      </c>
    </row>
    <row r="13" spans="1:14" ht="19.8">
      <c r="A13" s="221" t="s">
        <v>112</v>
      </c>
      <c r="B13" s="51">
        <v>12</v>
      </c>
      <c r="C13" s="187">
        <v>461</v>
      </c>
      <c r="D13" s="187">
        <v>472</v>
      </c>
      <c r="E13" s="187">
        <v>482</v>
      </c>
      <c r="F13" s="51">
        <f t="shared" si="0"/>
        <v>954</v>
      </c>
      <c r="G13" s="176">
        <v>2</v>
      </c>
      <c r="H13" s="177">
        <v>7</v>
      </c>
      <c r="I13" s="177">
        <v>0</v>
      </c>
      <c r="J13" s="177">
        <v>0</v>
      </c>
      <c r="K13" s="177">
        <v>0</v>
      </c>
      <c r="L13" s="177">
        <v>0</v>
      </c>
      <c r="M13" s="178">
        <v>0</v>
      </c>
      <c r="N13" s="179">
        <v>2</v>
      </c>
    </row>
    <row r="14" spans="1:14" ht="19.8">
      <c r="A14" s="221" t="s">
        <v>113</v>
      </c>
      <c r="B14" s="51">
        <v>8</v>
      </c>
      <c r="C14" s="187">
        <v>345</v>
      </c>
      <c r="D14" s="187">
        <v>394</v>
      </c>
      <c r="E14" s="187">
        <v>357</v>
      </c>
      <c r="F14" s="51">
        <f t="shared" si="0"/>
        <v>751</v>
      </c>
      <c r="G14" s="176">
        <v>2</v>
      </c>
      <c r="H14" s="177">
        <v>1</v>
      </c>
      <c r="I14" s="177">
        <v>0</v>
      </c>
      <c r="J14" s="177">
        <v>4</v>
      </c>
      <c r="K14" s="177">
        <v>0</v>
      </c>
      <c r="L14" s="177">
        <v>0</v>
      </c>
      <c r="M14" s="178">
        <v>0</v>
      </c>
      <c r="N14" s="179">
        <v>0</v>
      </c>
    </row>
    <row r="15" spans="1:14" ht="19.8">
      <c r="A15" s="221" t="s">
        <v>114</v>
      </c>
      <c r="B15" s="51">
        <v>17</v>
      </c>
      <c r="C15" s="187">
        <v>756</v>
      </c>
      <c r="D15" s="187">
        <v>717</v>
      </c>
      <c r="E15" s="187">
        <v>798</v>
      </c>
      <c r="F15" s="51">
        <f t="shared" si="0"/>
        <v>1515</v>
      </c>
      <c r="G15" s="176">
        <v>10</v>
      </c>
      <c r="H15" s="177">
        <v>9</v>
      </c>
      <c r="I15" s="177">
        <v>1</v>
      </c>
      <c r="J15" s="177">
        <v>1</v>
      </c>
      <c r="K15" s="177">
        <v>0</v>
      </c>
      <c r="L15" s="177">
        <v>2</v>
      </c>
      <c r="M15" s="178">
        <v>2</v>
      </c>
      <c r="N15" s="179">
        <v>0</v>
      </c>
    </row>
    <row r="16" spans="1:14" ht="19.8">
      <c r="A16" s="221" t="s">
        <v>115</v>
      </c>
      <c r="B16" s="51">
        <v>11</v>
      </c>
      <c r="C16" s="187">
        <v>371</v>
      </c>
      <c r="D16" s="187">
        <v>355</v>
      </c>
      <c r="E16" s="187">
        <v>353</v>
      </c>
      <c r="F16" s="51">
        <f t="shared" si="0"/>
        <v>708</v>
      </c>
      <c r="G16" s="176">
        <v>1</v>
      </c>
      <c r="H16" s="177">
        <v>3</v>
      </c>
      <c r="I16" s="177">
        <v>0</v>
      </c>
      <c r="J16" s="177">
        <v>1</v>
      </c>
      <c r="K16" s="177">
        <v>0</v>
      </c>
      <c r="L16" s="177">
        <v>0</v>
      </c>
      <c r="M16" s="178">
        <v>0</v>
      </c>
      <c r="N16" s="179">
        <v>0</v>
      </c>
    </row>
    <row r="17" spans="1:14" ht="19.8">
      <c r="A17" s="221" t="s">
        <v>116</v>
      </c>
      <c r="B17" s="51">
        <v>22</v>
      </c>
      <c r="C17" s="187">
        <v>1189</v>
      </c>
      <c r="D17" s="187">
        <v>1272</v>
      </c>
      <c r="E17" s="187">
        <v>1402</v>
      </c>
      <c r="F17" s="51">
        <f t="shared" si="0"/>
        <v>2674</v>
      </c>
      <c r="G17" s="176">
        <v>12</v>
      </c>
      <c r="H17" s="177">
        <v>13</v>
      </c>
      <c r="I17" s="177">
        <v>0</v>
      </c>
      <c r="J17" s="177">
        <v>1</v>
      </c>
      <c r="K17" s="177">
        <v>1</v>
      </c>
      <c r="L17" s="177">
        <v>3</v>
      </c>
      <c r="M17" s="178">
        <v>0</v>
      </c>
      <c r="N17" s="179">
        <v>0</v>
      </c>
    </row>
    <row r="18" spans="1:14" ht="19.8">
      <c r="A18" s="221" t="s">
        <v>117</v>
      </c>
      <c r="B18" s="51">
        <v>19</v>
      </c>
      <c r="C18" s="187">
        <v>1547</v>
      </c>
      <c r="D18" s="187">
        <v>1760</v>
      </c>
      <c r="E18" s="187">
        <v>1931</v>
      </c>
      <c r="F18" s="51">
        <f t="shared" si="0"/>
        <v>3691</v>
      </c>
      <c r="G18" s="176">
        <v>18</v>
      </c>
      <c r="H18" s="177">
        <v>23</v>
      </c>
      <c r="I18" s="177">
        <v>7</v>
      </c>
      <c r="J18" s="177">
        <v>2</v>
      </c>
      <c r="K18" s="177">
        <v>1</v>
      </c>
      <c r="L18" s="177">
        <v>5</v>
      </c>
      <c r="M18" s="178">
        <v>1</v>
      </c>
      <c r="N18" s="179">
        <v>0</v>
      </c>
    </row>
    <row r="19" spans="1:14" ht="19.8">
      <c r="A19" s="221" t="s">
        <v>118</v>
      </c>
      <c r="B19" s="51">
        <v>22</v>
      </c>
      <c r="C19" s="187">
        <v>1122</v>
      </c>
      <c r="D19" s="187">
        <v>1273</v>
      </c>
      <c r="E19" s="187">
        <v>1407</v>
      </c>
      <c r="F19" s="51">
        <f t="shared" si="0"/>
        <v>2680</v>
      </c>
      <c r="G19" s="176">
        <v>13</v>
      </c>
      <c r="H19" s="177">
        <v>6</v>
      </c>
      <c r="I19" s="177">
        <v>0</v>
      </c>
      <c r="J19" s="177">
        <v>1</v>
      </c>
      <c r="K19" s="177">
        <v>1</v>
      </c>
      <c r="L19" s="177">
        <v>5</v>
      </c>
      <c r="M19" s="178">
        <v>1</v>
      </c>
      <c r="N19" s="179">
        <v>0</v>
      </c>
    </row>
    <row r="20" spans="1:14" ht="19.8">
      <c r="A20" s="221" t="s">
        <v>119</v>
      </c>
      <c r="B20" s="51">
        <v>19</v>
      </c>
      <c r="C20" s="187">
        <v>793</v>
      </c>
      <c r="D20" s="187">
        <v>884</v>
      </c>
      <c r="E20" s="187">
        <v>1015</v>
      </c>
      <c r="F20" s="51">
        <f t="shared" si="0"/>
        <v>1899</v>
      </c>
      <c r="G20" s="176">
        <v>5</v>
      </c>
      <c r="H20" s="177">
        <v>6</v>
      </c>
      <c r="I20" s="177">
        <v>0</v>
      </c>
      <c r="J20" s="177">
        <v>3</v>
      </c>
      <c r="K20" s="177">
        <v>0</v>
      </c>
      <c r="L20" s="177">
        <v>2</v>
      </c>
      <c r="M20" s="178">
        <v>0</v>
      </c>
      <c r="N20" s="179">
        <v>0</v>
      </c>
    </row>
    <row r="21" spans="1:14" ht="19.8">
      <c r="A21" s="221" t="s">
        <v>120</v>
      </c>
      <c r="B21" s="51">
        <v>21</v>
      </c>
      <c r="C21" s="187">
        <v>1593</v>
      </c>
      <c r="D21" s="187">
        <v>1827</v>
      </c>
      <c r="E21" s="187">
        <v>2131</v>
      </c>
      <c r="F21" s="51">
        <f t="shared" si="0"/>
        <v>3958</v>
      </c>
      <c r="G21" s="176">
        <v>26</v>
      </c>
      <c r="H21" s="177">
        <v>10</v>
      </c>
      <c r="I21" s="177">
        <v>5</v>
      </c>
      <c r="J21" s="177">
        <v>0</v>
      </c>
      <c r="K21" s="177">
        <v>1</v>
      </c>
      <c r="L21" s="177">
        <v>2</v>
      </c>
      <c r="M21" s="178">
        <v>2</v>
      </c>
      <c r="N21" s="179">
        <v>0</v>
      </c>
    </row>
    <row r="22" spans="1:14" ht="19.8">
      <c r="A22" s="221" t="s">
        <v>121</v>
      </c>
      <c r="B22" s="51">
        <v>11</v>
      </c>
      <c r="C22" s="187">
        <v>763</v>
      </c>
      <c r="D22" s="187">
        <v>683</v>
      </c>
      <c r="E22" s="187">
        <v>779</v>
      </c>
      <c r="F22" s="51">
        <f t="shared" si="0"/>
        <v>1462</v>
      </c>
      <c r="G22" s="176">
        <v>9</v>
      </c>
      <c r="H22" s="177">
        <v>9</v>
      </c>
      <c r="I22" s="177">
        <v>2</v>
      </c>
      <c r="J22" s="177">
        <v>3</v>
      </c>
      <c r="K22" s="177">
        <v>1</v>
      </c>
      <c r="L22" s="177">
        <v>1</v>
      </c>
      <c r="M22" s="178">
        <v>0</v>
      </c>
      <c r="N22" s="179">
        <v>0</v>
      </c>
    </row>
    <row r="23" spans="1:14" ht="19.8">
      <c r="A23" s="221" t="s">
        <v>122</v>
      </c>
      <c r="B23" s="51">
        <v>12</v>
      </c>
      <c r="C23" s="187">
        <v>580</v>
      </c>
      <c r="D23" s="187">
        <v>562</v>
      </c>
      <c r="E23" s="187">
        <v>593</v>
      </c>
      <c r="F23" s="51">
        <f t="shared" si="0"/>
        <v>1155</v>
      </c>
      <c r="G23" s="176">
        <v>5</v>
      </c>
      <c r="H23" s="177">
        <v>4</v>
      </c>
      <c r="I23" s="177">
        <v>0</v>
      </c>
      <c r="J23" s="177">
        <v>0</v>
      </c>
      <c r="K23" s="177">
        <v>1</v>
      </c>
      <c r="L23" s="177">
        <v>1</v>
      </c>
      <c r="M23" s="178">
        <v>1</v>
      </c>
      <c r="N23" s="179">
        <v>1</v>
      </c>
    </row>
    <row r="24" spans="1:14" ht="19.8">
      <c r="A24" s="221" t="s">
        <v>123</v>
      </c>
      <c r="B24" s="51">
        <v>12</v>
      </c>
      <c r="C24" s="187">
        <v>444</v>
      </c>
      <c r="D24" s="187">
        <v>431</v>
      </c>
      <c r="E24" s="187">
        <v>413</v>
      </c>
      <c r="F24" s="51">
        <f t="shared" si="0"/>
        <v>844</v>
      </c>
      <c r="G24" s="176">
        <v>1</v>
      </c>
      <c r="H24" s="177">
        <v>2</v>
      </c>
      <c r="I24" s="177">
        <v>1</v>
      </c>
      <c r="J24" s="177">
        <v>5</v>
      </c>
      <c r="K24" s="177">
        <v>0</v>
      </c>
      <c r="L24" s="177">
        <v>1</v>
      </c>
      <c r="M24" s="178">
        <v>0</v>
      </c>
      <c r="N24" s="179">
        <v>0</v>
      </c>
    </row>
    <row r="25" spans="1:14" ht="19.8">
      <c r="A25" s="221" t="s">
        <v>124</v>
      </c>
      <c r="B25" s="51">
        <v>12</v>
      </c>
      <c r="C25" s="187">
        <v>555</v>
      </c>
      <c r="D25" s="187">
        <v>500</v>
      </c>
      <c r="E25" s="187">
        <v>548</v>
      </c>
      <c r="F25" s="51">
        <f t="shared" si="0"/>
        <v>1048</v>
      </c>
      <c r="G25" s="176">
        <v>4</v>
      </c>
      <c r="H25" s="177">
        <v>3</v>
      </c>
      <c r="I25" s="177">
        <v>1</v>
      </c>
      <c r="J25" s="177">
        <v>2</v>
      </c>
      <c r="K25" s="177">
        <v>2</v>
      </c>
      <c r="L25" s="177">
        <v>4</v>
      </c>
      <c r="M25" s="178">
        <v>0</v>
      </c>
      <c r="N25" s="179">
        <v>0</v>
      </c>
    </row>
    <row r="26" spans="1:14" ht="19.8">
      <c r="A26" s="221" t="s">
        <v>125</v>
      </c>
      <c r="B26" s="51">
        <v>22</v>
      </c>
      <c r="C26" s="187">
        <v>992</v>
      </c>
      <c r="D26" s="187">
        <v>1039</v>
      </c>
      <c r="E26" s="187">
        <v>1052</v>
      </c>
      <c r="F26" s="51">
        <f t="shared" si="0"/>
        <v>2091</v>
      </c>
      <c r="G26" s="176">
        <v>5</v>
      </c>
      <c r="H26" s="177">
        <v>7</v>
      </c>
      <c r="I26" s="177">
        <v>2</v>
      </c>
      <c r="J26" s="177">
        <v>3</v>
      </c>
      <c r="K26" s="177">
        <v>1</v>
      </c>
      <c r="L26" s="177">
        <v>1</v>
      </c>
      <c r="M26" s="178">
        <v>3</v>
      </c>
      <c r="N26" s="179">
        <v>0</v>
      </c>
    </row>
    <row r="27" spans="1:14" ht="19.8">
      <c r="A27" s="221" t="s">
        <v>126</v>
      </c>
      <c r="B27" s="51">
        <v>24</v>
      </c>
      <c r="C27" s="187">
        <v>1605</v>
      </c>
      <c r="D27" s="187">
        <v>1530</v>
      </c>
      <c r="E27" s="187">
        <v>1604</v>
      </c>
      <c r="F27" s="51">
        <f>D27+E27</f>
        <v>3134</v>
      </c>
      <c r="G27" s="176">
        <v>12</v>
      </c>
      <c r="H27" s="177">
        <v>20</v>
      </c>
      <c r="I27" s="177">
        <v>9</v>
      </c>
      <c r="J27" s="177">
        <v>2</v>
      </c>
      <c r="K27" s="177">
        <v>1</v>
      </c>
      <c r="L27" s="177">
        <v>3</v>
      </c>
      <c r="M27" s="178">
        <v>1</v>
      </c>
      <c r="N27" s="179">
        <v>0</v>
      </c>
    </row>
    <row r="28" spans="1:14" ht="19.8">
      <c r="A28" s="221" t="s">
        <v>127</v>
      </c>
      <c r="B28" s="51">
        <v>10</v>
      </c>
      <c r="C28" s="187">
        <v>354</v>
      </c>
      <c r="D28" s="187">
        <v>349</v>
      </c>
      <c r="E28" s="187">
        <v>369</v>
      </c>
      <c r="F28" s="51">
        <f t="shared" ref="F28:F36" si="1">SUM(D28:E28)</f>
        <v>718</v>
      </c>
      <c r="G28" s="176">
        <v>1</v>
      </c>
      <c r="H28" s="177">
        <v>2</v>
      </c>
      <c r="I28" s="177">
        <v>0</v>
      </c>
      <c r="J28" s="177">
        <v>4</v>
      </c>
      <c r="K28" s="177">
        <v>0</v>
      </c>
      <c r="L28" s="177">
        <v>1</v>
      </c>
      <c r="M28" s="178">
        <v>0</v>
      </c>
      <c r="N28" s="179">
        <v>0</v>
      </c>
    </row>
    <row r="29" spans="1:14" ht="19.8">
      <c r="A29" s="221" t="s">
        <v>128</v>
      </c>
      <c r="B29" s="51">
        <v>13</v>
      </c>
      <c r="C29" s="187">
        <v>508</v>
      </c>
      <c r="D29" s="187">
        <v>502</v>
      </c>
      <c r="E29" s="187">
        <v>583</v>
      </c>
      <c r="F29" s="51">
        <f t="shared" si="1"/>
        <v>1085</v>
      </c>
      <c r="G29" s="176">
        <v>9</v>
      </c>
      <c r="H29" s="177">
        <v>5</v>
      </c>
      <c r="I29" s="177">
        <v>0</v>
      </c>
      <c r="J29" s="177">
        <v>0</v>
      </c>
      <c r="K29" s="177">
        <v>0</v>
      </c>
      <c r="L29" s="177">
        <v>1</v>
      </c>
      <c r="M29" s="178">
        <v>0</v>
      </c>
      <c r="N29" s="179">
        <v>0</v>
      </c>
    </row>
    <row r="30" spans="1:14" ht="19.8">
      <c r="A30" s="221" t="s">
        <v>129</v>
      </c>
      <c r="B30" s="51">
        <v>10</v>
      </c>
      <c r="C30" s="187">
        <v>601</v>
      </c>
      <c r="D30" s="187">
        <v>513</v>
      </c>
      <c r="E30" s="187">
        <v>538</v>
      </c>
      <c r="F30" s="51">
        <f t="shared" si="1"/>
        <v>1051</v>
      </c>
      <c r="G30" s="176">
        <v>4</v>
      </c>
      <c r="H30" s="177">
        <v>5</v>
      </c>
      <c r="I30" s="177">
        <v>2</v>
      </c>
      <c r="J30" s="177">
        <v>1</v>
      </c>
      <c r="K30" s="177">
        <v>0</v>
      </c>
      <c r="L30" s="177">
        <v>1</v>
      </c>
      <c r="M30" s="178">
        <v>1</v>
      </c>
      <c r="N30" s="179">
        <v>0</v>
      </c>
    </row>
    <row r="31" spans="1:14" ht="19.8">
      <c r="A31" s="221" t="s">
        <v>130</v>
      </c>
      <c r="B31" s="51">
        <v>10</v>
      </c>
      <c r="C31" s="187">
        <v>512</v>
      </c>
      <c r="D31" s="187">
        <v>469</v>
      </c>
      <c r="E31" s="187">
        <v>502</v>
      </c>
      <c r="F31" s="51">
        <f t="shared" si="1"/>
        <v>971</v>
      </c>
      <c r="G31" s="176">
        <v>5</v>
      </c>
      <c r="H31" s="177">
        <v>7</v>
      </c>
      <c r="I31" s="177">
        <v>0</v>
      </c>
      <c r="J31" s="177">
        <v>1</v>
      </c>
      <c r="K31" s="177">
        <v>1</v>
      </c>
      <c r="L31" s="177">
        <v>0</v>
      </c>
      <c r="M31" s="178">
        <v>0</v>
      </c>
      <c r="N31" s="179">
        <v>0</v>
      </c>
    </row>
    <row r="32" spans="1:14" ht="19.8">
      <c r="A32" s="221" t="s">
        <v>131</v>
      </c>
      <c r="B32" s="51">
        <v>11</v>
      </c>
      <c r="C32" s="187">
        <v>480</v>
      </c>
      <c r="D32" s="187">
        <v>475</v>
      </c>
      <c r="E32" s="187">
        <v>504</v>
      </c>
      <c r="F32" s="51">
        <f t="shared" si="1"/>
        <v>979</v>
      </c>
      <c r="G32" s="176">
        <v>0</v>
      </c>
      <c r="H32" s="177">
        <v>2</v>
      </c>
      <c r="I32" s="177">
        <v>0</v>
      </c>
      <c r="J32" s="177">
        <v>0</v>
      </c>
      <c r="K32" s="177">
        <v>1</v>
      </c>
      <c r="L32" s="177">
        <v>1</v>
      </c>
      <c r="M32" s="178">
        <v>0</v>
      </c>
      <c r="N32" s="179">
        <v>0</v>
      </c>
    </row>
    <row r="33" spans="1:14" ht="19.8">
      <c r="A33" s="221" t="s">
        <v>132</v>
      </c>
      <c r="B33" s="51">
        <v>12</v>
      </c>
      <c r="C33" s="187">
        <v>488</v>
      </c>
      <c r="D33" s="187">
        <v>437</v>
      </c>
      <c r="E33" s="187">
        <v>448</v>
      </c>
      <c r="F33" s="51">
        <f t="shared" si="1"/>
        <v>885</v>
      </c>
      <c r="G33" s="176">
        <v>2</v>
      </c>
      <c r="H33" s="177">
        <v>3</v>
      </c>
      <c r="I33" s="177">
        <v>4</v>
      </c>
      <c r="J33" s="177">
        <v>1</v>
      </c>
      <c r="K33" s="177">
        <v>1</v>
      </c>
      <c r="L33" s="177">
        <v>0</v>
      </c>
      <c r="M33" s="178">
        <v>1</v>
      </c>
      <c r="N33" s="179">
        <v>0</v>
      </c>
    </row>
    <row r="34" spans="1:14" ht="19.8">
      <c r="A34" s="221" t="s">
        <v>133</v>
      </c>
      <c r="B34" s="51">
        <v>11</v>
      </c>
      <c r="C34" s="187">
        <v>387</v>
      </c>
      <c r="D34" s="187">
        <v>368</v>
      </c>
      <c r="E34" s="187">
        <v>415</v>
      </c>
      <c r="F34" s="51">
        <f t="shared" si="1"/>
        <v>783</v>
      </c>
      <c r="G34" s="176">
        <v>2</v>
      </c>
      <c r="H34" s="177">
        <v>1</v>
      </c>
      <c r="I34" s="177">
        <v>1</v>
      </c>
      <c r="J34" s="177">
        <v>1</v>
      </c>
      <c r="K34" s="177">
        <v>1</v>
      </c>
      <c r="L34" s="177">
        <v>2</v>
      </c>
      <c r="M34" s="178">
        <v>1</v>
      </c>
      <c r="N34" s="179">
        <v>0</v>
      </c>
    </row>
    <row r="35" spans="1:14" ht="19.8">
      <c r="A35" s="221" t="s">
        <v>134</v>
      </c>
      <c r="B35" s="51">
        <v>6</v>
      </c>
      <c r="C35" s="187">
        <v>339</v>
      </c>
      <c r="D35" s="187">
        <v>346</v>
      </c>
      <c r="E35" s="187">
        <v>388</v>
      </c>
      <c r="F35" s="51">
        <f t="shared" si="1"/>
        <v>734</v>
      </c>
      <c r="G35" s="176">
        <v>2</v>
      </c>
      <c r="H35" s="177">
        <v>1</v>
      </c>
      <c r="I35" s="177">
        <v>2</v>
      </c>
      <c r="J35" s="177">
        <v>0</v>
      </c>
      <c r="K35" s="177">
        <v>0</v>
      </c>
      <c r="L35" s="177">
        <v>0</v>
      </c>
      <c r="M35" s="178">
        <v>0</v>
      </c>
      <c r="N35" s="179">
        <v>0</v>
      </c>
    </row>
    <row r="36" spans="1:14" ht="19.8">
      <c r="A36" s="221" t="s">
        <v>135</v>
      </c>
      <c r="B36" s="51">
        <v>16</v>
      </c>
      <c r="C36" s="187">
        <v>620</v>
      </c>
      <c r="D36" s="187">
        <v>602</v>
      </c>
      <c r="E36" s="187">
        <v>627</v>
      </c>
      <c r="F36" s="51">
        <f t="shared" si="1"/>
        <v>1229</v>
      </c>
      <c r="G36" s="176">
        <v>4</v>
      </c>
      <c r="H36" s="177">
        <v>3</v>
      </c>
      <c r="I36" s="177">
        <v>1</v>
      </c>
      <c r="J36" s="177">
        <v>1</v>
      </c>
      <c r="K36" s="177">
        <v>0</v>
      </c>
      <c r="L36" s="177">
        <v>1</v>
      </c>
      <c r="M36" s="178">
        <v>1</v>
      </c>
      <c r="N36" s="179">
        <v>0</v>
      </c>
    </row>
    <row r="37" spans="1:14" ht="19.8">
      <c r="A37" s="220" t="s">
        <v>136</v>
      </c>
      <c r="B37" s="51">
        <f t="shared" ref="B37:N37" si="2">SUM(B5:B36)</f>
        <v>447</v>
      </c>
      <c r="C37" s="51">
        <f t="shared" si="2"/>
        <v>23536</v>
      </c>
      <c r="D37" s="51">
        <f t="shared" si="2"/>
        <v>23540</v>
      </c>
      <c r="E37" s="51">
        <f t="shared" si="2"/>
        <v>25938</v>
      </c>
      <c r="F37" s="51">
        <f t="shared" si="2"/>
        <v>49478</v>
      </c>
      <c r="G37" s="51">
        <f t="shared" si="2"/>
        <v>217</v>
      </c>
      <c r="H37" s="51">
        <f t="shared" si="2"/>
        <v>200</v>
      </c>
      <c r="I37" s="51">
        <f t="shared" si="2"/>
        <v>48</v>
      </c>
      <c r="J37" s="51">
        <f t="shared" si="2"/>
        <v>48</v>
      </c>
      <c r="K37" s="51">
        <f t="shared" si="2"/>
        <v>19</v>
      </c>
      <c r="L37" s="51">
        <f t="shared" si="2"/>
        <v>53</v>
      </c>
      <c r="M37" s="52">
        <f t="shared" si="2"/>
        <v>23</v>
      </c>
      <c r="N37" s="54">
        <f t="shared" si="2"/>
        <v>4</v>
      </c>
    </row>
    <row r="38" spans="1:14" s="3" customFormat="1" ht="26.25" customHeight="1">
      <c r="A38" s="282" t="s">
        <v>8</v>
      </c>
      <c r="B38" s="283"/>
      <c r="C38" s="93">
        <f>C37</f>
        <v>23536</v>
      </c>
      <c r="D38" s="93" t="s">
        <v>0</v>
      </c>
      <c r="E38" s="93" t="s">
        <v>9</v>
      </c>
      <c r="F38" s="93"/>
      <c r="G38" s="93">
        <f>F37</f>
        <v>49478</v>
      </c>
      <c r="H38" s="93" t="s">
        <v>10</v>
      </c>
      <c r="I38" s="93"/>
      <c r="J38" s="93"/>
      <c r="K38" s="93" t="s">
        <v>90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1593</v>
      </c>
      <c r="F39" s="146">
        <f>MAX(F5:F36)</f>
        <v>3958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0" t="str">
        <f ca="1">INDIRECT(H40,TRUE)</f>
        <v>德政</v>
      </c>
      <c r="D40" s="151" t="s">
        <v>88</v>
      </c>
      <c r="E40" s="147">
        <f>MIN(C5:C36)</f>
        <v>328</v>
      </c>
      <c r="F40" s="148">
        <f>MIN(F5:F36)</f>
        <v>666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311" t="s">
        <v>11</v>
      </c>
      <c r="B41" s="312"/>
      <c r="C41" s="307">
        <f>SUM(G41:G42)</f>
        <v>237</v>
      </c>
      <c r="D41" s="309" t="s">
        <v>10</v>
      </c>
      <c r="E41" s="96" t="s">
        <v>12</v>
      </c>
      <c r="F41" s="96"/>
      <c r="G41" s="96">
        <v>116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" customHeight="1">
      <c r="A42" s="313"/>
      <c r="B42" s="314"/>
      <c r="C42" s="308"/>
      <c r="D42" s="310"/>
      <c r="E42" s="100" t="s">
        <v>13</v>
      </c>
      <c r="F42" s="100"/>
      <c r="G42" s="100">
        <v>121</v>
      </c>
      <c r="H42" s="100" t="s">
        <v>10</v>
      </c>
      <c r="I42" s="100"/>
      <c r="J42" s="100"/>
      <c r="K42" s="101"/>
      <c r="L42" s="101"/>
      <c r="M42" s="102"/>
      <c r="N42" s="218"/>
    </row>
    <row r="43" spans="1:14" s="5" customFormat="1" ht="24.9" customHeight="1">
      <c r="A43" s="241" t="s">
        <v>17</v>
      </c>
      <c r="B43" s="247"/>
      <c r="C43" s="250">
        <f>K37</f>
        <v>19</v>
      </c>
      <c r="D43" s="250" t="s">
        <v>10</v>
      </c>
      <c r="E43" s="206" t="s">
        <v>96</v>
      </c>
      <c r="F43" s="215"/>
      <c r="G43" s="215"/>
      <c r="H43" s="215"/>
      <c r="I43" s="215"/>
      <c r="J43" s="215"/>
      <c r="K43" s="216"/>
      <c r="L43" s="216"/>
      <c r="M43" s="217"/>
      <c r="N43" s="219"/>
    </row>
    <row r="44" spans="1:14" s="6" customFormat="1" ht="24.9" customHeight="1">
      <c r="A44" s="287"/>
      <c r="B44" s="288"/>
      <c r="C44" s="289"/>
      <c r="D44" s="289"/>
      <c r="E44" s="206" t="s">
        <v>143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7" customFormat="1" ht="26.25" customHeight="1">
      <c r="A45" s="282" t="s">
        <v>15</v>
      </c>
      <c r="B45" s="283"/>
      <c r="C45" s="93">
        <f>L37</f>
        <v>53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23</v>
      </c>
      <c r="D46" s="93" t="s">
        <v>47</v>
      </c>
      <c r="E46" s="93" t="s">
        <v>187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148</v>
      </c>
      <c r="B47" s="281"/>
      <c r="C47" s="93">
        <f>N37</f>
        <v>4</v>
      </c>
      <c r="D47" s="93" t="s">
        <v>47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82" t="s">
        <v>101</v>
      </c>
      <c r="B48" s="283"/>
      <c r="C48" s="93">
        <f>G37</f>
        <v>217</v>
      </c>
      <c r="D48" s="107" t="s">
        <v>10</v>
      </c>
      <c r="E48" s="93" t="s">
        <v>16</v>
      </c>
      <c r="F48" s="93"/>
      <c r="G48" s="93">
        <f>H37</f>
        <v>200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>本月戶數減少</v>
      </c>
      <c r="B49" s="277"/>
      <c r="C49" s="108">
        <f>C37-'11209'!C37</f>
        <v>-18</v>
      </c>
      <c r="D49" s="109" t="str">
        <f>IF(E49&gt;0,"男增加","男減少")</f>
        <v>男減少</v>
      </c>
      <c r="E49" s="110">
        <f>D37-'11209'!D37</f>
        <v>-14</v>
      </c>
      <c r="F49" s="111" t="str">
        <f>IF(G49&gt;0,"女增加","女減少")</f>
        <v>女減少</v>
      </c>
      <c r="G49" s="110">
        <f>E37-'11209'!E37</f>
        <v>-3</v>
      </c>
      <c r="H49" s="112"/>
      <c r="I49" s="277" t="str">
        <f>IF(K49&gt;0,"總人口數增加","總人口數減少")</f>
        <v>總人口數減少</v>
      </c>
      <c r="J49" s="277"/>
      <c r="K49" s="110">
        <f>F37-'11209'!F37</f>
        <v>-17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3:B44"/>
    <mergeCell ref="C43:C44"/>
    <mergeCell ref="D43:D44"/>
    <mergeCell ref="A40:B40"/>
    <mergeCell ref="A1:L1"/>
    <mergeCell ref="M3:M4"/>
    <mergeCell ref="N3:N4"/>
    <mergeCell ref="K2:N2"/>
    <mergeCell ref="J3:J4"/>
    <mergeCell ref="G3:G4"/>
    <mergeCell ref="K3:K4"/>
    <mergeCell ref="L3:L4"/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162</v>
      </c>
      <c r="L2" s="284"/>
      <c r="M2" s="284"/>
      <c r="N2" s="284"/>
    </row>
    <row r="3" spans="1:14" ht="19.8">
      <c r="A3" s="285" t="s">
        <v>80</v>
      </c>
      <c r="B3" s="278" t="s">
        <v>81</v>
      </c>
      <c r="C3" s="278" t="s">
        <v>64</v>
      </c>
      <c r="D3" s="192" t="s">
        <v>10</v>
      </c>
      <c r="E3" s="193" t="s">
        <v>92</v>
      </c>
      <c r="F3" s="194" t="s">
        <v>93</v>
      </c>
      <c r="G3" s="278" t="s">
        <v>65</v>
      </c>
      <c r="H3" s="278" t="s">
        <v>66</v>
      </c>
      <c r="I3" s="278" t="s">
        <v>67</v>
      </c>
      <c r="J3" s="278" t="s">
        <v>68</v>
      </c>
      <c r="K3" s="278" t="s">
        <v>69</v>
      </c>
      <c r="L3" s="278" t="s">
        <v>70</v>
      </c>
      <c r="M3" s="265" t="s">
        <v>144</v>
      </c>
      <c r="N3" s="267" t="s">
        <v>146</v>
      </c>
    </row>
    <row r="4" spans="1:14" s="1" customFormat="1" ht="19.8">
      <c r="A4" s="286"/>
      <c r="B4" s="279"/>
      <c r="C4" s="279"/>
      <c r="D4" s="50" t="s">
        <v>71</v>
      </c>
      <c r="E4" s="50" t="s">
        <v>72</v>
      </c>
      <c r="F4" s="50" t="s">
        <v>86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1" t="s">
        <v>104</v>
      </c>
      <c r="B5" s="195">
        <v>15</v>
      </c>
      <c r="C5" s="187">
        <v>943</v>
      </c>
      <c r="D5" s="187">
        <v>875</v>
      </c>
      <c r="E5" s="187">
        <v>1006</v>
      </c>
      <c r="F5" s="51">
        <f t="shared" ref="F5:F26" si="0">SUM(D5:E5)</f>
        <v>1881</v>
      </c>
      <c r="G5" s="176">
        <v>7</v>
      </c>
      <c r="H5" s="177">
        <v>6</v>
      </c>
      <c r="I5" s="177">
        <v>3</v>
      </c>
      <c r="J5" s="177">
        <v>2</v>
      </c>
      <c r="K5" s="177">
        <v>2</v>
      </c>
      <c r="L5" s="177">
        <v>2</v>
      </c>
      <c r="M5" s="178">
        <v>0</v>
      </c>
      <c r="N5" s="179">
        <v>0</v>
      </c>
    </row>
    <row r="6" spans="1:14" ht="19.8">
      <c r="A6" s="221" t="s">
        <v>105</v>
      </c>
      <c r="B6" s="196">
        <v>11</v>
      </c>
      <c r="C6" s="187">
        <v>565</v>
      </c>
      <c r="D6" s="187">
        <v>500</v>
      </c>
      <c r="E6" s="187">
        <v>562</v>
      </c>
      <c r="F6" s="51">
        <f t="shared" si="0"/>
        <v>1062</v>
      </c>
      <c r="G6" s="176">
        <v>3</v>
      </c>
      <c r="H6" s="177">
        <v>4</v>
      </c>
      <c r="I6" s="177">
        <v>1</v>
      </c>
      <c r="J6" s="177">
        <v>1</v>
      </c>
      <c r="K6" s="177">
        <v>0</v>
      </c>
      <c r="L6" s="177">
        <v>1</v>
      </c>
      <c r="M6" s="178">
        <v>2</v>
      </c>
      <c r="N6" s="179">
        <v>1</v>
      </c>
    </row>
    <row r="7" spans="1:14" ht="19.8">
      <c r="A7" s="221" t="s">
        <v>106</v>
      </c>
      <c r="B7" s="196">
        <v>17</v>
      </c>
      <c r="C7" s="187">
        <v>1521</v>
      </c>
      <c r="D7" s="187">
        <v>1469</v>
      </c>
      <c r="E7" s="187">
        <v>1821</v>
      </c>
      <c r="F7" s="51">
        <f t="shared" si="0"/>
        <v>3290</v>
      </c>
      <c r="G7" s="176">
        <v>14</v>
      </c>
      <c r="H7" s="177">
        <v>15</v>
      </c>
      <c r="I7" s="177">
        <v>8</v>
      </c>
      <c r="J7" s="177">
        <v>5</v>
      </c>
      <c r="K7" s="177">
        <v>1</v>
      </c>
      <c r="L7" s="177">
        <v>1</v>
      </c>
      <c r="M7" s="178">
        <v>1</v>
      </c>
      <c r="N7" s="179">
        <v>0</v>
      </c>
    </row>
    <row r="8" spans="1:14" ht="19.8">
      <c r="A8" s="221" t="s">
        <v>107</v>
      </c>
      <c r="B8" s="196">
        <v>15</v>
      </c>
      <c r="C8" s="187">
        <v>539</v>
      </c>
      <c r="D8" s="187">
        <v>535</v>
      </c>
      <c r="E8" s="187">
        <v>577</v>
      </c>
      <c r="F8" s="51">
        <f t="shared" si="0"/>
        <v>1112</v>
      </c>
      <c r="G8" s="176">
        <v>2</v>
      </c>
      <c r="H8" s="177">
        <v>1</v>
      </c>
      <c r="I8" s="177">
        <v>0</v>
      </c>
      <c r="J8" s="177">
        <v>0</v>
      </c>
      <c r="K8" s="177">
        <v>2</v>
      </c>
      <c r="L8" s="177">
        <v>1</v>
      </c>
      <c r="M8" s="178">
        <v>0</v>
      </c>
      <c r="N8" s="179">
        <v>0</v>
      </c>
    </row>
    <row r="9" spans="1:14" ht="19.8">
      <c r="A9" s="221" t="s">
        <v>108</v>
      </c>
      <c r="B9" s="196">
        <v>17</v>
      </c>
      <c r="C9" s="187">
        <v>681</v>
      </c>
      <c r="D9" s="187">
        <v>647</v>
      </c>
      <c r="E9" s="187">
        <v>742</v>
      </c>
      <c r="F9" s="51">
        <f t="shared" si="0"/>
        <v>1389</v>
      </c>
      <c r="G9" s="176">
        <v>16</v>
      </c>
      <c r="H9" s="177">
        <v>3</v>
      </c>
      <c r="I9" s="177">
        <v>2</v>
      </c>
      <c r="J9" s="177">
        <v>1</v>
      </c>
      <c r="K9" s="177">
        <v>0</v>
      </c>
      <c r="L9" s="177">
        <v>0</v>
      </c>
      <c r="M9" s="178">
        <v>0</v>
      </c>
      <c r="N9" s="179">
        <v>0</v>
      </c>
    </row>
    <row r="10" spans="1:14" ht="19.8">
      <c r="A10" s="221" t="s">
        <v>109</v>
      </c>
      <c r="B10" s="196">
        <v>7</v>
      </c>
      <c r="C10" s="187">
        <v>329</v>
      </c>
      <c r="D10" s="187">
        <v>304</v>
      </c>
      <c r="E10" s="187">
        <v>361</v>
      </c>
      <c r="F10" s="51">
        <f t="shared" si="0"/>
        <v>665</v>
      </c>
      <c r="G10" s="176">
        <v>2</v>
      </c>
      <c r="H10" s="177">
        <v>3</v>
      </c>
      <c r="I10" s="177">
        <v>0</v>
      </c>
      <c r="J10" s="177">
        <v>0</v>
      </c>
      <c r="K10" s="177">
        <v>0</v>
      </c>
      <c r="L10" s="177">
        <v>0</v>
      </c>
      <c r="M10" s="178">
        <v>1</v>
      </c>
      <c r="N10" s="179">
        <v>0</v>
      </c>
    </row>
    <row r="11" spans="1:14" ht="19.8">
      <c r="A11" s="221" t="s">
        <v>110</v>
      </c>
      <c r="B11" s="196">
        <v>7</v>
      </c>
      <c r="C11" s="187">
        <v>612</v>
      </c>
      <c r="D11" s="187">
        <v>479</v>
      </c>
      <c r="E11" s="187">
        <v>611</v>
      </c>
      <c r="F11" s="51">
        <f t="shared" si="0"/>
        <v>1090</v>
      </c>
      <c r="G11" s="176">
        <v>1</v>
      </c>
      <c r="H11" s="177">
        <v>5</v>
      </c>
      <c r="I11" s="177">
        <v>1</v>
      </c>
      <c r="J11" s="177">
        <v>3</v>
      </c>
      <c r="K11" s="177">
        <v>0</v>
      </c>
      <c r="L11" s="177">
        <v>2</v>
      </c>
      <c r="M11" s="178">
        <v>1</v>
      </c>
      <c r="N11" s="179">
        <v>0</v>
      </c>
    </row>
    <row r="12" spans="1:14" ht="19.8">
      <c r="A12" s="221" t="s">
        <v>111</v>
      </c>
      <c r="B12" s="196">
        <v>15</v>
      </c>
      <c r="C12" s="187">
        <v>948</v>
      </c>
      <c r="D12" s="187">
        <v>975</v>
      </c>
      <c r="E12" s="187">
        <v>1029</v>
      </c>
      <c r="F12" s="51">
        <f t="shared" si="0"/>
        <v>2004</v>
      </c>
      <c r="G12" s="176">
        <v>20</v>
      </c>
      <c r="H12" s="177">
        <v>13</v>
      </c>
      <c r="I12" s="177">
        <v>3</v>
      </c>
      <c r="J12" s="177">
        <v>1</v>
      </c>
      <c r="K12" s="177">
        <v>0</v>
      </c>
      <c r="L12" s="177">
        <v>4</v>
      </c>
      <c r="M12" s="178">
        <v>1</v>
      </c>
      <c r="N12" s="179">
        <v>1</v>
      </c>
    </row>
    <row r="13" spans="1:14" ht="19.8">
      <c r="A13" s="221" t="s">
        <v>112</v>
      </c>
      <c r="B13" s="196">
        <v>12</v>
      </c>
      <c r="C13" s="187">
        <v>465</v>
      </c>
      <c r="D13" s="187">
        <v>471</v>
      </c>
      <c r="E13" s="187">
        <v>485</v>
      </c>
      <c r="F13" s="51">
        <f t="shared" si="0"/>
        <v>956</v>
      </c>
      <c r="G13" s="177">
        <v>6</v>
      </c>
      <c r="H13" s="177">
        <v>4</v>
      </c>
      <c r="I13" s="177">
        <v>0</v>
      </c>
      <c r="J13" s="177">
        <v>0</v>
      </c>
      <c r="K13" s="177">
        <v>1</v>
      </c>
      <c r="L13" s="177">
        <v>1</v>
      </c>
      <c r="M13" s="178">
        <v>1</v>
      </c>
      <c r="N13" s="179">
        <v>0</v>
      </c>
    </row>
    <row r="14" spans="1:14" ht="19.8">
      <c r="A14" s="221" t="s">
        <v>113</v>
      </c>
      <c r="B14" s="196">
        <v>8</v>
      </c>
      <c r="C14" s="187">
        <v>344</v>
      </c>
      <c r="D14" s="187">
        <v>393</v>
      </c>
      <c r="E14" s="187">
        <v>356</v>
      </c>
      <c r="F14" s="51">
        <f t="shared" si="0"/>
        <v>749</v>
      </c>
      <c r="G14" s="177">
        <v>2</v>
      </c>
      <c r="H14" s="177">
        <v>2</v>
      </c>
      <c r="I14" s="177">
        <v>0</v>
      </c>
      <c r="J14" s="177">
        <v>2</v>
      </c>
      <c r="K14" s="177">
        <v>0</v>
      </c>
      <c r="L14" s="177">
        <v>0</v>
      </c>
      <c r="M14" s="178">
        <v>0</v>
      </c>
      <c r="N14" s="179">
        <v>0</v>
      </c>
    </row>
    <row r="15" spans="1:14" ht="19.8">
      <c r="A15" s="221" t="s">
        <v>114</v>
      </c>
      <c r="B15" s="196">
        <v>17</v>
      </c>
      <c r="C15" s="187">
        <v>758</v>
      </c>
      <c r="D15" s="187">
        <v>718</v>
      </c>
      <c r="E15" s="187">
        <v>802</v>
      </c>
      <c r="F15" s="51">
        <f t="shared" si="0"/>
        <v>1520</v>
      </c>
      <c r="G15" s="177">
        <v>9</v>
      </c>
      <c r="H15" s="177">
        <v>4</v>
      </c>
      <c r="I15" s="177">
        <v>2</v>
      </c>
      <c r="J15" s="177">
        <v>1</v>
      </c>
      <c r="K15" s="177">
        <v>1</v>
      </c>
      <c r="L15" s="177">
        <v>2</v>
      </c>
      <c r="M15" s="178">
        <v>2</v>
      </c>
      <c r="N15" s="179">
        <v>1</v>
      </c>
    </row>
    <row r="16" spans="1:14" ht="19.8">
      <c r="A16" s="221" t="s">
        <v>115</v>
      </c>
      <c r="B16" s="196">
        <v>11</v>
      </c>
      <c r="C16" s="187">
        <v>368</v>
      </c>
      <c r="D16" s="187">
        <v>357</v>
      </c>
      <c r="E16" s="187">
        <v>350</v>
      </c>
      <c r="F16" s="51">
        <f t="shared" si="0"/>
        <v>707</v>
      </c>
      <c r="G16" s="177">
        <v>6</v>
      </c>
      <c r="H16" s="177">
        <v>1</v>
      </c>
      <c r="I16" s="177">
        <v>0</v>
      </c>
      <c r="J16" s="177">
        <v>4</v>
      </c>
      <c r="K16" s="177">
        <v>0</v>
      </c>
      <c r="L16" s="177">
        <v>2</v>
      </c>
      <c r="M16" s="178">
        <v>0</v>
      </c>
      <c r="N16" s="179">
        <v>0</v>
      </c>
    </row>
    <row r="17" spans="1:14" ht="19.8">
      <c r="A17" s="221" t="s">
        <v>116</v>
      </c>
      <c r="B17" s="196">
        <v>22</v>
      </c>
      <c r="C17" s="187">
        <v>1188</v>
      </c>
      <c r="D17" s="187">
        <v>1270</v>
      </c>
      <c r="E17" s="187">
        <v>1401</v>
      </c>
      <c r="F17" s="51">
        <f t="shared" si="0"/>
        <v>2671</v>
      </c>
      <c r="G17" s="177">
        <v>14</v>
      </c>
      <c r="H17" s="177">
        <v>10</v>
      </c>
      <c r="I17" s="177">
        <v>0</v>
      </c>
      <c r="J17" s="177">
        <v>4</v>
      </c>
      <c r="K17" s="177">
        <v>0</v>
      </c>
      <c r="L17" s="177">
        <v>3</v>
      </c>
      <c r="M17" s="178">
        <v>0</v>
      </c>
      <c r="N17" s="179">
        <v>1</v>
      </c>
    </row>
    <row r="18" spans="1:14" ht="19.8">
      <c r="A18" s="221" t="s">
        <v>117</v>
      </c>
      <c r="B18" s="196">
        <v>19</v>
      </c>
      <c r="C18" s="187">
        <v>1547</v>
      </c>
      <c r="D18" s="187">
        <v>1758</v>
      </c>
      <c r="E18" s="187">
        <v>1937</v>
      </c>
      <c r="F18" s="51">
        <f t="shared" si="0"/>
        <v>3695</v>
      </c>
      <c r="G18" s="177">
        <v>22</v>
      </c>
      <c r="H18" s="177">
        <v>16</v>
      </c>
      <c r="I18" s="177">
        <v>2</v>
      </c>
      <c r="J18" s="177">
        <v>3</v>
      </c>
      <c r="K18" s="177">
        <v>2</v>
      </c>
      <c r="L18" s="177">
        <v>3</v>
      </c>
      <c r="M18" s="178">
        <v>0</v>
      </c>
      <c r="N18" s="179">
        <v>0</v>
      </c>
    </row>
    <row r="19" spans="1:14" ht="19.8">
      <c r="A19" s="221" t="s">
        <v>118</v>
      </c>
      <c r="B19" s="196">
        <v>22</v>
      </c>
      <c r="C19" s="187">
        <v>1125</v>
      </c>
      <c r="D19" s="187">
        <v>1277</v>
      </c>
      <c r="E19" s="187">
        <v>1402</v>
      </c>
      <c r="F19" s="51">
        <f t="shared" si="0"/>
        <v>2679</v>
      </c>
      <c r="G19" s="177">
        <v>19</v>
      </c>
      <c r="H19" s="177">
        <v>17</v>
      </c>
      <c r="I19" s="177">
        <v>3</v>
      </c>
      <c r="J19" s="177">
        <v>4</v>
      </c>
      <c r="K19" s="177">
        <v>0</v>
      </c>
      <c r="L19" s="177">
        <v>2</v>
      </c>
      <c r="M19" s="178">
        <v>0</v>
      </c>
      <c r="N19" s="179">
        <v>0</v>
      </c>
    </row>
    <row r="20" spans="1:14" ht="19.8">
      <c r="A20" s="221" t="s">
        <v>119</v>
      </c>
      <c r="B20" s="196">
        <v>19</v>
      </c>
      <c r="C20" s="187">
        <v>794</v>
      </c>
      <c r="D20" s="187">
        <v>882</v>
      </c>
      <c r="E20" s="187">
        <v>1014</v>
      </c>
      <c r="F20" s="51">
        <f t="shared" si="0"/>
        <v>1896</v>
      </c>
      <c r="G20" s="177">
        <v>5</v>
      </c>
      <c r="H20" s="177">
        <v>3</v>
      </c>
      <c r="I20" s="177">
        <v>0</v>
      </c>
      <c r="J20" s="177">
        <v>3</v>
      </c>
      <c r="K20" s="177">
        <v>0</v>
      </c>
      <c r="L20" s="177">
        <v>2</v>
      </c>
      <c r="M20" s="178">
        <v>0</v>
      </c>
      <c r="N20" s="179">
        <v>0</v>
      </c>
    </row>
    <row r="21" spans="1:14" ht="19.8">
      <c r="A21" s="221" t="s">
        <v>120</v>
      </c>
      <c r="B21" s="196">
        <v>21</v>
      </c>
      <c r="C21" s="187">
        <v>1600</v>
      </c>
      <c r="D21" s="187">
        <v>1830</v>
      </c>
      <c r="E21" s="187">
        <v>2136</v>
      </c>
      <c r="F21" s="51">
        <f t="shared" si="0"/>
        <v>3966</v>
      </c>
      <c r="G21" s="177">
        <v>19</v>
      </c>
      <c r="H21" s="177">
        <v>12</v>
      </c>
      <c r="I21" s="177">
        <v>8</v>
      </c>
      <c r="J21" s="177">
        <v>6</v>
      </c>
      <c r="K21" s="177">
        <v>1</v>
      </c>
      <c r="L21" s="177">
        <v>2</v>
      </c>
      <c r="M21" s="178">
        <v>1</v>
      </c>
      <c r="N21" s="179">
        <v>1</v>
      </c>
    </row>
    <row r="22" spans="1:14" ht="19.8">
      <c r="A22" s="221" t="s">
        <v>121</v>
      </c>
      <c r="B22" s="196">
        <v>11</v>
      </c>
      <c r="C22" s="187">
        <v>766</v>
      </c>
      <c r="D22" s="187">
        <v>687</v>
      </c>
      <c r="E22" s="187">
        <v>783</v>
      </c>
      <c r="F22" s="51">
        <f t="shared" si="0"/>
        <v>1470</v>
      </c>
      <c r="G22" s="176">
        <v>11</v>
      </c>
      <c r="H22" s="177">
        <v>2</v>
      </c>
      <c r="I22" s="177">
        <v>3</v>
      </c>
      <c r="J22" s="177">
        <v>3</v>
      </c>
      <c r="K22" s="177">
        <v>0</v>
      </c>
      <c r="L22" s="177">
        <v>1</v>
      </c>
      <c r="M22" s="178">
        <v>0</v>
      </c>
      <c r="N22" s="179">
        <v>0</v>
      </c>
    </row>
    <row r="23" spans="1:14" ht="19.8">
      <c r="A23" s="221" t="s">
        <v>122</v>
      </c>
      <c r="B23" s="196">
        <v>12</v>
      </c>
      <c r="C23" s="187">
        <v>576</v>
      </c>
      <c r="D23" s="187">
        <v>556</v>
      </c>
      <c r="E23" s="187">
        <v>597</v>
      </c>
      <c r="F23" s="51">
        <f t="shared" si="0"/>
        <v>1153</v>
      </c>
      <c r="G23" s="176">
        <v>6</v>
      </c>
      <c r="H23" s="177">
        <v>6</v>
      </c>
      <c r="I23" s="177">
        <v>1</v>
      </c>
      <c r="J23" s="177">
        <v>2</v>
      </c>
      <c r="K23" s="177">
        <v>0</v>
      </c>
      <c r="L23" s="177">
        <v>1</v>
      </c>
      <c r="M23" s="178">
        <v>0</v>
      </c>
      <c r="N23" s="179">
        <v>1</v>
      </c>
    </row>
    <row r="24" spans="1:14" ht="19.8">
      <c r="A24" s="221" t="s">
        <v>123</v>
      </c>
      <c r="B24" s="196">
        <v>12</v>
      </c>
      <c r="C24" s="187">
        <v>444</v>
      </c>
      <c r="D24" s="187">
        <v>434</v>
      </c>
      <c r="E24" s="187">
        <v>416</v>
      </c>
      <c r="F24" s="51">
        <f t="shared" si="0"/>
        <v>850</v>
      </c>
      <c r="G24" s="176">
        <v>4</v>
      </c>
      <c r="H24" s="177">
        <v>1</v>
      </c>
      <c r="I24" s="177">
        <v>3</v>
      </c>
      <c r="J24" s="177">
        <v>0</v>
      </c>
      <c r="K24" s="177">
        <v>1</v>
      </c>
      <c r="L24" s="177">
        <v>1</v>
      </c>
      <c r="M24" s="178">
        <v>0</v>
      </c>
      <c r="N24" s="179">
        <v>0</v>
      </c>
    </row>
    <row r="25" spans="1:14" ht="19.8">
      <c r="A25" s="221" t="s">
        <v>124</v>
      </c>
      <c r="B25" s="196">
        <v>12</v>
      </c>
      <c r="C25" s="187">
        <v>554</v>
      </c>
      <c r="D25" s="187">
        <v>500</v>
      </c>
      <c r="E25" s="187">
        <v>546</v>
      </c>
      <c r="F25" s="51">
        <f t="shared" si="0"/>
        <v>1046</v>
      </c>
      <c r="G25" s="176">
        <v>1</v>
      </c>
      <c r="H25" s="177">
        <v>1</v>
      </c>
      <c r="I25" s="177">
        <v>0</v>
      </c>
      <c r="J25" s="177">
        <v>0</v>
      </c>
      <c r="K25" s="177">
        <v>0</v>
      </c>
      <c r="L25" s="177">
        <v>2</v>
      </c>
      <c r="M25" s="178">
        <v>0</v>
      </c>
      <c r="N25" s="179">
        <v>0</v>
      </c>
    </row>
    <row r="26" spans="1:14" ht="19.8">
      <c r="A26" s="221" t="s">
        <v>125</v>
      </c>
      <c r="B26" s="196">
        <v>22</v>
      </c>
      <c r="C26" s="187">
        <v>992</v>
      </c>
      <c r="D26" s="187">
        <v>1035</v>
      </c>
      <c r="E26" s="187">
        <v>1053</v>
      </c>
      <c r="F26" s="51">
        <f t="shared" si="0"/>
        <v>2088</v>
      </c>
      <c r="G26" s="176">
        <v>1</v>
      </c>
      <c r="H26" s="177">
        <v>5</v>
      </c>
      <c r="I26" s="177">
        <v>1</v>
      </c>
      <c r="J26" s="177">
        <v>1</v>
      </c>
      <c r="K26" s="177">
        <v>1</v>
      </c>
      <c r="L26" s="177">
        <v>0</v>
      </c>
      <c r="M26" s="178">
        <v>0</v>
      </c>
      <c r="N26" s="179">
        <v>0</v>
      </c>
    </row>
    <row r="27" spans="1:14" ht="19.8">
      <c r="A27" s="221" t="s">
        <v>126</v>
      </c>
      <c r="B27" s="196">
        <v>24</v>
      </c>
      <c r="C27" s="187">
        <v>1605</v>
      </c>
      <c r="D27" s="187">
        <v>1529</v>
      </c>
      <c r="E27" s="187">
        <v>1601</v>
      </c>
      <c r="F27" s="51">
        <f>D27+E27</f>
        <v>3130</v>
      </c>
      <c r="G27" s="176">
        <v>12</v>
      </c>
      <c r="H27" s="177">
        <v>16</v>
      </c>
      <c r="I27" s="177">
        <v>14</v>
      </c>
      <c r="J27" s="177">
        <v>11</v>
      </c>
      <c r="K27" s="177">
        <v>0</v>
      </c>
      <c r="L27" s="177">
        <v>3</v>
      </c>
      <c r="M27" s="178">
        <v>0</v>
      </c>
      <c r="N27" s="179">
        <v>1</v>
      </c>
    </row>
    <row r="28" spans="1:14" ht="19.8">
      <c r="A28" s="221" t="s">
        <v>127</v>
      </c>
      <c r="B28" s="196">
        <v>10</v>
      </c>
      <c r="C28" s="187">
        <v>354</v>
      </c>
      <c r="D28" s="187">
        <v>349</v>
      </c>
      <c r="E28" s="187">
        <v>369</v>
      </c>
      <c r="F28" s="51">
        <f t="shared" ref="F28:F36" si="1">SUM(D28:E28)</f>
        <v>718</v>
      </c>
      <c r="G28" s="176">
        <v>5</v>
      </c>
      <c r="H28" s="177">
        <v>1</v>
      </c>
      <c r="I28" s="177">
        <v>1</v>
      </c>
      <c r="J28" s="177">
        <v>3</v>
      </c>
      <c r="K28" s="177">
        <v>0</v>
      </c>
      <c r="L28" s="177">
        <v>2</v>
      </c>
      <c r="M28" s="178">
        <v>0</v>
      </c>
      <c r="N28" s="179">
        <v>1</v>
      </c>
    </row>
    <row r="29" spans="1:14" ht="19.8">
      <c r="A29" s="221" t="s">
        <v>128</v>
      </c>
      <c r="B29" s="196">
        <v>13</v>
      </c>
      <c r="C29" s="187">
        <v>512</v>
      </c>
      <c r="D29" s="187">
        <v>504</v>
      </c>
      <c r="E29" s="187">
        <v>582</v>
      </c>
      <c r="F29" s="51">
        <f t="shared" si="1"/>
        <v>1086</v>
      </c>
      <c r="G29" s="176">
        <v>5</v>
      </c>
      <c r="H29" s="177">
        <v>4</v>
      </c>
      <c r="I29" s="177">
        <v>1</v>
      </c>
      <c r="J29" s="177">
        <v>0</v>
      </c>
      <c r="K29" s="177">
        <v>1</v>
      </c>
      <c r="L29" s="177">
        <v>2</v>
      </c>
      <c r="M29" s="178">
        <v>0</v>
      </c>
      <c r="N29" s="179">
        <v>0</v>
      </c>
    </row>
    <row r="30" spans="1:14" ht="19.8">
      <c r="A30" s="221" t="s">
        <v>129</v>
      </c>
      <c r="B30" s="196">
        <v>10</v>
      </c>
      <c r="C30" s="187">
        <v>608</v>
      </c>
      <c r="D30" s="187">
        <v>515</v>
      </c>
      <c r="E30" s="187">
        <v>541</v>
      </c>
      <c r="F30" s="51">
        <f t="shared" si="1"/>
        <v>1056</v>
      </c>
      <c r="G30" s="176">
        <v>6</v>
      </c>
      <c r="H30" s="177">
        <v>0</v>
      </c>
      <c r="I30" s="177">
        <v>2</v>
      </c>
      <c r="J30" s="177">
        <v>2</v>
      </c>
      <c r="K30" s="177">
        <v>0</v>
      </c>
      <c r="L30" s="177">
        <v>1</v>
      </c>
      <c r="M30" s="178">
        <v>0</v>
      </c>
      <c r="N30" s="179">
        <v>0</v>
      </c>
    </row>
    <row r="31" spans="1:14" ht="19.8">
      <c r="A31" s="221" t="s">
        <v>130</v>
      </c>
      <c r="B31" s="196">
        <v>10</v>
      </c>
      <c r="C31" s="187">
        <v>514</v>
      </c>
      <c r="D31" s="187">
        <v>469</v>
      </c>
      <c r="E31" s="187">
        <v>505</v>
      </c>
      <c r="F31" s="51">
        <f t="shared" si="1"/>
        <v>974</v>
      </c>
      <c r="G31" s="176">
        <v>7</v>
      </c>
      <c r="H31" s="177">
        <v>3</v>
      </c>
      <c r="I31" s="177">
        <v>2</v>
      </c>
      <c r="J31" s="177">
        <v>3</v>
      </c>
      <c r="K31" s="177">
        <v>1</v>
      </c>
      <c r="L31" s="177">
        <v>1</v>
      </c>
      <c r="M31" s="178">
        <v>2</v>
      </c>
      <c r="N31" s="179">
        <v>1</v>
      </c>
    </row>
    <row r="32" spans="1:14" ht="19.8">
      <c r="A32" s="221" t="s">
        <v>131</v>
      </c>
      <c r="B32" s="196">
        <v>11</v>
      </c>
      <c r="C32" s="187">
        <v>485</v>
      </c>
      <c r="D32" s="187">
        <v>477</v>
      </c>
      <c r="E32" s="187">
        <v>505</v>
      </c>
      <c r="F32" s="51">
        <f t="shared" si="1"/>
        <v>982</v>
      </c>
      <c r="G32" s="176">
        <v>7</v>
      </c>
      <c r="H32" s="177">
        <v>3</v>
      </c>
      <c r="I32" s="177">
        <v>0</v>
      </c>
      <c r="J32" s="177">
        <v>0</v>
      </c>
      <c r="K32" s="177">
        <v>0</v>
      </c>
      <c r="L32" s="177">
        <v>1</v>
      </c>
      <c r="M32" s="178">
        <v>2</v>
      </c>
      <c r="N32" s="179">
        <v>0</v>
      </c>
    </row>
    <row r="33" spans="1:14" ht="19.8">
      <c r="A33" s="221" t="s">
        <v>132</v>
      </c>
      <c r="B33" s="196">
        <v>12</v>
      </c>
      <c r="C33" s="187">
        <v>485</v>
      </c>
      <c r="D33" s="187">
        <v>434</v>
      </c>
      <c r="E33" s="187">
        <v>447</v>
      </c>
      <c r="F33" s="51">
        <f t="shared" si="1"/>
        <v>881</v>
      </c>
      <c r="G33" s="176">
        <v>4</v>
      </c>
      <c r="H33" s="177">
        <v>8</v>
      </c>
      <c r="I33" s="177">
        <v>0</v>
      </c>
      <c r="J33" s="177">
        <v>0</v>
      </c>
      <c r="K33" s="177">
        <v>1</v>
      </c>
      <c r="L33" s="177">
        <v>1</v>
      </c>
      <c r="M33" s="178">
        <v>0</v>
      </c>
      <c r="N33" s="179">
        <v>0</v>
      </c>
    </row>
    <row r="34" spans="1:14" ht="19.8">
      <c r="A34" s="221" t="s">
        <v>133</v>
      </c>
      <c r="B34" s="196">
        <v>11</v>
      </c>
      <c r="C34" s="187">
        <v>388</v>
      </c>
      <c r="D34" s="187">
        <v>369</v>
      </c>
      <c r="E34" s="187">
        <v>416</v>
      </c>
      <c r="F34" s="51">
        <f t="shared" si="1"/>
        <v>785</v>
      </c>
      <c r="G34" s="176">
        <v>2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8">
        <v>0</v>
      </c>
      <c r="N34" s="179">
        <v>0</v>
      </c>
    </row>
    <row r="35" spans="1:14" ht="19.8">
      <c r="A35" s="221" t="s">
        <v>134</v>
      </c>
      <c r="B35" s="196">
        <v>6</v>
      </c>
      <c r="C35" s="187">
        <v>339</v>
      </c>
      <c r="D35" s="187">
        <v>346</v>
      </c>
      <c r="E35" s="187">
        <v>387</v>
      </c>
      <c r="F35" s="51">
        <f t="shared" si="1"/>
        <v>733</v>
      </c>
      <c r="G35" s="176">
        <v>1</v>
      </c>
      <c r="H35" s="177">
        <v>3</v>
      </c>
      <c r="I35" s="177">
        <v>3</v>
      </c>
      <c r="J35" s="177">
        <v>0</v>
      </c>
      <c r="K35" s="177">
        <v>0</v>
      </c>
      <c r="L35" s="177">
        <v>2</v>
      </c>
      <c r="M35" s="178">
        <v>0</v>
      </c>
      <c r="N35" s="179">
        <v>0</v>
      </c>
    </row>
    <row r="36" spans="1:14" ht="19.8">
      <c r="A36" s="221" t="s">
        <v>135</v>
      </c>
      <c r="B36" s="196">
        <v>16</v>
      </c>
      <c r="C36" s="187">
        <v>621</v>
      </c>
      <c r="D36" s="187">
        <v>602</v>
      </c>
      <c r="E36" s="187">
        <v>626</v>
      </c>
      <c r="F36" s="51">
        <f t="shared" si="1"/>
        <v>1228</v>
      </c>
      <c r="G36" s="176">
        <v>2</v>
      </c>
      <c r="H36" s="177">
        <v>1</v>
      </c>
      <c r="I36" s="177">
        <v>2</v>
      </c>
      <c r="J36" s="177">
        <v>1</v>
      </c>
      <c r="K36" s="177">
        <v>0</v>
      </c>
      <c r="L36" s="177">
        <v>3</v>
      </c>
      <c r="M36" s="178">
        <v>0</v>
      </c>
      <c r="N36" s="179">
        <v>0</v>
      </c>
    </row>
    <row r="37" spans="1:14" ht="19.8">
      <c r="A37" s="220" t="s">
        <v>136</v>
      </c>
      <c r="B37" s="51">
        <f t="shared" ref="B37:N37" si="2">SUM(B5:B36)</f>
        <v>447</v>
      </c>
      <c r="C37" s="51">
        <f t="shared" si="2"/>
        <v>23570</v>
      </c>
      <c r="D37" s="51">
        <f t="shared" si="2"/>
        <v>23546</v>
      </c>
      <c r="E37" s="51">
        <f t="shared" si="2"/>
        <v>25966</v>
      </c>
      <c r="F37" s="51">
        <f t="shared" si="2"/>
        <v>49512</v>
      </c>
      <c r="G37" s="177">
        <f t="shared" si="2"/>
        <v>241</v>
      </c>
      <c r="H37" s="177">
        <f t="shared" si="2"/>
        <v>173</v>
      </c>
      <c r="I37" s="177">
        <f t="shared" si="2"/>
        <v>66</v>
      </c>
      <c r="J37" s="177">
        <f t="shared" si="2"/>
        <v>66</v>
      </c>
      <c r="K37" s="177">
        <f t="shared" si="2"/>
        <v>15</v>
      </c>
      <c r="L37" s="177">
        <f t="shared" si="2"/>
        <v>49</v>
      </c>
      <c r="M37" s="178">
        <f t="shared" si="2"/>
        <v>14</v>
      </c>
      <c r="N37" s="179">
        <f t="shared" si="2"/>
        <v>9</v>
      </c>
    </row>
    <row r="38" spans="1:14" s="3" customFormat="1" ht="26.25" customHeight="1">
      <c r="A38" s="282" t="s">
        <v>73</v>
      </c>
      <c r="B38" s="283"/>
      <c r="C38" s="93">
        <f>C37</f>
        <v>23570</v>
      </c>
      <c r="D38" s="93" t="s">
        <v>74</v>
      </c>
      <c r="E38" s="93" t="s">
        <v>75</v>
      </c>
      <c r="F38" s="93"/>
      <c r="G38" s="93">
        <f>F37</f>
        <v>49512</v>
      </c>
      <c r="H38" s="93" t="s">
        <v>76</v>
      </c>
      <c r="I38" s="93"/>
      <c r="J38" s="93"/>
      <c r="K38" s="93" t="s">
        <v>99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1600</v>
      </c>
      <c r="F39" s="146">
        <f>MAX(F5:F36)</f>
        <v>3966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0" t="str">
        <f ca="1">INDIRECT(H40,TRUE)</f>
        <v>德政</v>
      </c>
      <c r="D40" s="151" t="s">
        <v>88</v>
      </c>
      <c r="E40" s="147">
        <f>MIN(C5:C36)</f>
        <v>329</v>
      </c>
      <c r="F40" s="148">
        <f>MIN(F5:F36)</f>
        <v>665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SUM(G41,G42)</f>
        <v>235</v>
      </c>
      <c r="D41" s="275" t="s">
        <v>10</v>
      </c>
      <c r="E41" s="80" t="s">
        <v>12</v>
      </c>
      <c r="F41" s="80"/>
      <c r="G41" s="80">
        <v>111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124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15</v>
      </c>
      <c r="D43" s="250" t="s">
        <v>10</v>
      </c>
      <c r="E43" s="206" t="s">
        <v>141</v>
      </c>
      <c r="F43" s="80"/>
      <c r="G43" s="80"/>
      <c r="H43" s="80"/>
      <c r="I43" s="80"/>
      <c r="J43" s="80"/>
      <c r="K43" s="210"/>
      <c r="L43" s="210"/>
      <c r="M43" s="211"/>
      <c r="N43" s="212"/>
    </row>
    <row r="44" spans="1:14" s="6" customFormat="1" ht="24.9" customHeight="1">
      <c r="A44" s="248"/>
      <c r="B44" s="249"/>
      <c r="C44" s="289"/>
      <c r="D44" s="289"/>
      <c r="E44" s="206" t="s">
        <v>143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7" customFormat="1" ht="26.25" customHeight="1">
      <c r="A45" s="305" t="s">
        <v>77</v>
      </c>
      <c r="B45" s="306"/>
      <c r="C45" s="93">
        <f>L37</f>
        <v>49</v>
      </c>
      <c r="D45" s="93" t="s">
        <v>76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14</v>
      </c>
      <c r="D46" s="93" t="s">
        <v>78</v>
      </c>
      <c r="E46" s="93" t="s">
        <v>188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148</v>
      </c>
      <c r="B47" s="281"/>
      <c r="C47" s="93">
        <f>N37</f>
        <v>9</v>
      </c>
      <c r="D47" s="93" t="s">
        <v>78</v>
      </c>
      <c r="E47" s="93" t="s">
        <v>183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241</v>
      </c>
      <c r="D48" s="107" t="s">
        <v>76</v>
      </c>
      <c r="E48" s="93" t="s">
        <v>79</v>
      </c>
      <c r="F48" s="93"/>
      <c r="G48" s="93">
        <f>H37</f>
        <v>173</v>
      </c>
      <c r="H48" s="107" t="s">
        <v>76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 xml:space="preserve"> 本月戶數增加</v>
      </c>
      <c r="B49" s="277"/>
      <c r="C49" s="108">
        <f>C37-'11210'!C37</f>
        <v>34</v>
      </c>
      <c r="D49" s="109" t="str">
        <f>IF(E49&gt;0,"男增加","男減少")</f>
        <v>男增加</v>
      </c>
      <c r="E49" s="110">
        <f>D37-'11210'!D37</f>
        <v>6</v>
      </c>
      <c r="F49" s="111" t="str">
        <f>IF(G49&gt;0,"女增加","女減少")</f>
        <v>女增加</v>
      </c>
      <c r="G49" s="110">
        <f>E37-'11210'!E37</f>
        <v>28</v>
      </c>
      <c r="H49" s="112"/>
      <c r="I49" s="277" t="str">
        <f>IF(K49&gt;0,"總人口數增加","總人口數減少")</f>
        <v>總人口數增加</v>
      </c>
      <c r="J49" s="277"/>
      <c r="K49" s="110">
        <f>F37-'11210'!F37</f>
        <v>34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163</v>
      </c>
      <c r="L2" s="284"/>
      <c r="M2" s="284"/>
      <c r="N2" s="284"/>
    </row>
    <row r="3" spans="1:14" ht="19.8">
      <c r="A3" s="285" t="s">
        <v>19</v>
      </c>
      <c r="B3" s="278" t="s">
        <v>20</v>
      </c>
      <c r="C3" s="278" t="s">
        <v>21</v>
      </c>
      <c r="D3" s="192" t="s">
        <v>10</v>
      </c>
      <c r="E3" s="193" t="s">
        <v>92</v>
      </c>
      <c r="F3" s="194" t="s">
        <v>93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22</v>
      </c>
      <c r="L3" s="278" t="s">
        <v>23</v>
      </c>
      <c r="M3" s="265" t="s">
        <v>144</v>
      </c>
      <c r="N3" s="267" t="s">
        <v>146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85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8" t="s">
        <v>104</v>
      </c>
      <c r="B5" s="195">
        <v>15</v>
      </c>
      <c r="C5" s="187">
        <v>946</v>
      </c>
      <c r="D5" s="187">
        <v>875</v>
      </c>
      <c r="E5" s="187">
        <v>1007</v>
      </c>
      <c r="F5" s="51">
        <f t="shared" ref="F5:F26" si="0">SUM(D5:E5)</f>
        <v>1882</v>
      </c>
      <c r="G5" s="176">
        <v>12</v>
      </c>
      <c r="H5" s="177">
        <v>7</v>
      </c>
      <c r="I5" s="177">
        <v>3</v>
      </c>
      <c r="J5" s="177">
        <v>6</v>
      </c>
      <c r="K5" s="177">
        <v>0</v>
      </c>
      <c r="L5" s="177">
        <v>1</v>
      </c>
      <c r="M5" s="178">
        <v>3</v>
      </c>
      <c r="N5" s="179">
        <v>1</v>
      </c>
    </row>
    <row r="6" spans="1:14" ht="19.8">
      <c r="A6" s="228" t="s">
        <v>105</v>
      </c>
      <c r="B6" s="196">
        <v>11</v>
      </c>
      <c r="C6" s="187">
        <v>564</v>
      </c>
      <c r="D6" s="187">
        <v>501</v>
      </c>
      <c r="E6" s="187">
        <v>559</v>
      </c>
      <c r="F6" s="51">
        <f t="shared" si="0"/>
        <v>1060</v>
      </c>
      <c r="G6" s="176">
        <v>4</v>
      </c>
      <c r="H6" s="177">
        <v>4</v>
      </c>
      <c r="I6" s="177">
        <v>0</v>
      </c>
      <c r="J6" s="177">
        <v>2</v>
      </c>
      <c r="K6" s="177">
        <v>1</v>
      </c>
      <c r="L6" s="177">
        <v>1</v>
      </c>
      <c r="M6" s="178">
        <v>1</v>
      </c>
      <c r="N6" s="179">
        <v>0</v>
      </c>
    </row>
    <row r="7" spans="1:14" ht="19.8">
      <c r="A7" s="228" t="s">
        <v>106</v>
      </c>
      <c r="B7" s="196">
        <v>17</v>
      </c>
      <c r="C7" s="187">
        <v>1517</v>
      </c>
      <c r="D7" s="187">
        <v>1467</v>
      </c>
      <c r="E7" s="187">
        <v>1823</v>
      </c>
      <c r="F7" s="51">
        <f t="shared" si="0"/>
        <v>3290</v>
      </c>
      <c r="G7" s="176">
        <v>23</v>
      </c>
      <c r="H7" s="177">
        <v>15</v>
      </c>
      <c r="I7" s="177">
        <v>1</v>
      </c>
      <c r="J7" s="177">
        <v>8</v>
      </c>
      <c r="K7" s="177">
        <v>1</v>
      </c>
      <c r="L7" s="177">
        <v>2</v>
      </c>
      <c r="M7" s="178">
        <v>1</v>
      </c>
      <c r="N7" s="179">
        <v>0</v>
      </c>
    </row>
    <row r="8" spans="1:14" ht="19.8">
      <c r="A8" s="228" t="s">
        <v>107</v>
      </c>
      <c r="B8" s="196">
        <v>15</v>
      </c>
      <c r="C8" s="187">
        <v>539</v>
      </c>
      <c r="D8" s="187">
        <v>536</v>
      </c>
      <c r="E8" s="187">
        <v>578</v>
      </c>
      <c r="F8" s="51">
        <f t="shared" si="0"/>
        <v>1114</v>
      </c>
      <c r="G8" s="176">
        <v>5</v>
      </c>
      <c r="H8" s="177">
        <v>3</v>
      </c>
      <c r="I8" s="177">
        <v>0</v>
      </c>
      <c r="J8" s="177">
        <v>0</v>
      </c>
      <c r="K8" s="177">
        <v>0</v>
      </c>
      <c r="L8" s="177">
        <v>0</v>
      </c>
      <c r="M8" s="178">
        <v>0</v>
      </c>
      <c r="N8" s="179">
        <v>0</v>
      </c>
    </row>
    <row r="9" spans="1:14" ht="19.8">
      <c r="A9" s="228" t="s">
        <v>108</v>
      </c>
      <c r="B9" s="196">
        <v>17</v>
      </c>
      <c r="C9" s="187">
        <v>683</v>
      </c>
      <c r="D9" s="187">
        <v>648</v>
      </c>
      <c r="E9" s="187">
        <v>745</v>
      </c>
      <c r="F9" s="51">
        <f t="shared" si="0"/>
        <v>1393</v>
      </c>
      <c r="G9" s="176">
        <v>7</v>
      </c>
      <c r="H9" s="177">
        <v>3</v>
      </c>
      <c r="I9" s="177">
        <v>1</v>
      </c>
      <c r="J9" s="177">
        <v>0</v>
      </c>
      <c r="K9" s="177">
        <v>1</v>
      </c>
      <c r="L9" s="177">
        <v>2</v>
      </c>
      <c r="M9" s="178">
        <v>0</v>
      </c>
      <c r="N9" s="179">
        <v>0</v>
      </c>
    </row>
    <row r="10" spans="1:14" ht="19.8">
      <c r="A10" s="228" t="s">
        <v>109</v>
      </c>
      <c r="B10" s="196">
        <v>7</v>
      </c>
      <c r="C10" s="187">
        <v>331</v>
      </c>
      <c r="D10" s="187">
        <v>304</v>
      </c>
      <c r="E10" s="187">
        <v>361</v>
      </c>
      <c r="F10" s="51">
        <f t="shared" si="0"/>
        <v>665</v>
      </c>
      <c r="G10" s="176">
        <v>3</v>
      </c>
      <c r="H10" s="177">
        <v>2</v>
      </c>
      <c r="I10" s="177">
        <v>0</v>
      </c>
      <c r="J10" s="177">
        <v>0</v>
      </c>
      <c r="K10" s="177">
        <v>0</v>
      </c>
      <c r="L10" s="177">
        <v>1</v>
      </c>
      <c r="M10" s="178">
        <v>0</v>
      </c>
      <c r="N10" s="179">
        <v>0</v>
      </c>
    </row>
    <row r="11" spans="1:14" ht="19.8">
      <c r="A11" s="228" t="s">
        <v>110</v>
      </c>
      <c r="B11" s="196">
        <v>7</v>
      </c>
      <c r="C11" s="187">
        <v>610</v>
      </c>
      <c r="D11" s="187">
        <v>480</v>
      </c>
      <c r="E11" s="187">
        <v>612</v>
      </c>
      <c r="F11" s="51">
        <f t="shared" si="0"/>
        <v>1092</v>
      </c>
      <c r="G11" s="176">
        <v>7</v>
      </c>
      <c r="H11" s="177">
        <v>4</v>
      </c>
      <c r="I11" s="177">
        <v>0</v>
      </c>
      <c r="J11" s="177">
        <v>1</v>
      </c>
      <c r="K11" s="177">
        <v>0</v>
      </c>
      <c r="L11" s="177">
        <v>0</v>
      </c>
      <c r="M11" s="178">
        <v>3</v>
      </c>
      <c r="N11" s="179">
        <v>0</v>
      </c>
    </row>
    <row r="12" spans="1:14" ht="19.8">
      <c r="A12" s="228" t="s">
        <v>111</v>
      </c>
      <c r="B12" s="196">
        <v>15</v>
      </c>
      <c r="C12" s="187">
        <v>947</v>
      </c>
      <c r="D12" s="187">
        <v>974</v>
      </c>
      <c r="E12" s="187">
        <v>1030</v>
      </c>
      <c r="F12" s="51">
        <f t="shared" si="0"/>
        <v>2004</v>
      </c>
      <c r="G12" s="176">
        <v>9</v>
      </c>
      <c r="H12" s="177">
        <v>5</v>
      </c>
      <c r="I12" s="177">
        <v>4</v>
      </c>
      <c r="J12" s="177">
        <v>6</v>
      </c>
      <c r="K12" s="177">
        <v>0</v>
      </c>
      <c r="L12" s="177">
        <v>2</v>
      </c>
      <c r="M12" s="178">
        <v>0</v>
      </c>
      <c r="N12" s="179">
        <v>0</v>
      </c>
    </row>
    <row r="13" spans="1:14" ht="19.8">
      <c r="A13" s="228" t="s">
        <v>112</v>
      </c>
      <c r="B13" s="196">
        <v>12</v>
      </c>
      <c r="C13" s="187">
        <v>465</v>
      </c>
      <c r="D13" s="187">
        <v>470</v>
      </c>
      <c r="E13" s="187">
        <v>489</v>
      </c>
      <c r="F13" s="51">
        <f t="shared" si="0"/>
        <v>959</v>
      </c>
      <c r="G13" s="177">
        <v>5</v>
      </c>
      <c r="H13" s="177">
        <v>1</v>
      </c>
      <c r="I13" s="177">
        <v>0</v>
      </c>
      <c r="J13" s="177">
        <v>0</v>
      </c>
      <c r="K13" s="177">
        <v>0</v>
      </c>
      <c r="L13" s="177">
        <v>1</v>
      </c>
      <c r="M13" s="178">
        <v>1</v>
      </c>
      <c r="N13" s="179">
        <v>0</v>
      </c>
    </row>
    <row r="14" spans="1:14" ht="19.8">
      <c r="A14" s="228" t="s">
        <v>113</v>
      </c>
      <c r="B14" s="196">
        <v>8</v>
      </c>
      <c r="C14" s="187">
        <v>348</v>
      </c>
      <c r="D14" s="187">
        <v>396</v>
      </c>
      <c r="E14" s="187">
        <v>357</v>
      </c>
      <c r="F14" s="51">
        <f t="shared" si="0"/>
        <v>753</v>
      </c>
      <c r="G14" s="177">
        <v>8</v>
      </c>
      <c r="H14" s="177">
        <v>3</v>
      </c>
      <c r="I14" s="177">
        <v>1</v>
      </c>
      <c r="J14" s="177">
        <v>1</v>
      </c>
      <c r="K14" s="177">
        <v>1</v>
      </c>
      <c r="L14" s="177">
        <v>2</v>
      </c>
      <c r="M14" s="178">
        <v>0</v>
      </c>
      <c r="N14" s="179">
        <v>0</v>
      </c>
    </row>
    <row r="15" spans="1:14" ht="19.8">
      <c r="A15" s="228" t="s">
        <v>114</v>
      </c>
      <c r="B15" s="196">
        <v>17</v>
      </c>
      <c r="C15" s="187">
        <v>758</v>
      </c>
      <c r="D15" s="187">
        <v>720</v>
      </c>
      <c r="E15" s="187">
        <v>803</v>
      </c>
      <c r="F15" s="51">
        <f t="shared" si="0"/>
        <v>1523</v>
      </c>
      <c r="G15" s="177">
        <v>4</v>
      </c>
      <c r="H15" s="177">
        <v>4</v>
      </c>
      <c r="I15" s="177">
        <v>0</v>
      </c>
      <c r="J15" s="177">
        <v>0</v>
      </c>
      <c r="K15" s="177">
        <v>4</v>
      </c>
      <c r="L15" s="177">
        <v>1</v>
      </c>
      <c r="M15" s="178">
        <v>1</v>
      </c>
      <c r="N15" s="179">
        <v>0</v>
      </c>
    </row>
    <row r="16" spans="1:14" ht="19.8">
      <c r="A16" s="228" t="s">
        <v>115</v>
      </c>
      <c r="B16" s="196">
        <v>11</v>
      </c>
      <c r="C16" s="187">
        <v>368</v>
      </c>
      <c r="D16" s="187">
        <v>355</v>
      </c>
      <c r="E16" s="187">
        <v>349</v>
      </c>
      <c r="F16" s="51">
        <f t="shared" si="0"/>
        <v>704</v>
      </c>
      <c r="G16" s="177">
        <v>1</v>
      </c>
      <c r="H16" s="177">
        <v>2</v>
      </c>
      <c r="I16" s="177">
        <v>1</v>
      </c>
      <c r="J16" s="177">
        <v>1</v>
      </c>
      <c r="K16" s="177">
        <v>0</v>
      </c>
      <c r="L16" s="177">
        <v>2</v>
      </c>
      <c r="M16" s="178">
        <v>0</v>
      </c>
      <c r="N16" s="179">
        <v>0</v>
      </c>
    </row>
    <row r="17" spans="1:14" ht="19.8">
      <c r="A17" s="228" t="s">
        <v>116</v>
      </c>
      <c r="B17" s="196">
        <v>22</v>
      </c>
      <c r="C17" s="187">
        <v>1185</v>
      </c>
      <c r="D17" s="187">
        <v>1272</v>
      </c>
      <c r="E17" s="187">
        <v>1406</v>
      </c>
      <c r="F17" s="51">
        <f t="shared" si="0"/>
        <v>2678</v>
      </c>
      <c r="G17" s="177">
        <v>12</v>
      </c>
      <c r="H17" s="177">
        <v>11</v>
      </c>
      <c r="I17" s="177">
        <v>6</v>
      </c>
      <c r="J17" s="177">
        <v>1</v>
      </c>
      <c r="K17" s="177">
        <v>2</v>
      </c>
      <c r="L17" s="177">
        <v>1</v>
      </c>
      <c r="M17" s="178">
        <v>1</v>
      </c>
      <c r="N17" s="179">
        <v>1</v>
      </c>
    </row>
    <row r="18" spans="1:14" ht="19.8">
      <c r="A18" s="228" t="s">
        <v>117</v>
      </c>
      <c r="B18" s="196">
        <v>19</v>
      </c>
      <c r="C18" s="187">
        <v>1549</v>
      </c>
      <c r="D18" s="187">
        <v>1762</v>
      </c>
      <c r="E18" s="187">
        <v>1942</v>
      </c>
      <c r="F18" s="51">
        <f t="shared" si="0"/>
        <v>3704</v>
      </c>
      <c r="G18" s="177">
        <v>28</v>
      </c>
      <c r="H18" s="177">
        <v>13</v>
      </c>
      <c r="I18" s="177">
        <v>1</v>
      </c>
      <c r="J18" s="177">
        <v>7</v>
      </c>
      <c r="K18" s="177">
        <v>1</v>
      </c>
      <c r="L18" s="177">
        <v>1</v>
      </c>
      <c r="M18" s="178">
        <v>0</v>
      </c>
      <c r="N18" s="179">
        <v>0</v>
      </c>
    </row>
    <row r="19" spans="1:14" ht="19.8">
      <c r="A19" s="228" t="s">
        <v>118</v>
      </c>
      <c r="B19" s="196">
        <v>22</v>
      </c>
      <c r="C19" s="187">
        <v>1126</v>
      </c>
      <c r="D19" s="187">
        <v>1275</v>
      </c>
      <c r="E19" s="187">
        <v>1403</v>
      </c>
      <c r="F19" s="51">
        <f t="shared" si="0"/>
        <v>2678</v>
      </c>
      <c r="G19" s="177">
        <v>13</v>
      </c>
      <c r="H19" s="177">
        <v>12</v>
      </c>
      <c r="I19" s="177">
        <v>2</v>
      </c>
      <c r="J19" s="177">
        <v>2</v>
      </c>
      <c r="K19" s="177">
        <v>0</v>
      </c>
      <c r="L19" s="177">
        <v>2</v>
      </c>
      <c r="M19" s="178">
        <v>1</v>
      </c>
      <c r="N19" s="179">
        <v>1</v>
      </c>
    </row>
    <row r="20" spans="1:14" ht="19.8">
      <c r="A20" s="228" t="s">
        <v>119</v>
      </c>
      <c r="B20" s="196">
        <v>19</v>
      </c>
      <c r="C20" s="187">
        <v>795</v>
      </c>
      <c r="D20" s="187">
        <v>884</v>
      </c>
      <c r="E20" s="187">
        <v>1017</v>
      </c>
      <c r="F20" s="51">
        <f t="shared" si="0"/>
        <v>1901</v>
      </c>
      <c r="G20" s="177">
        <v>10</v>
      </c>
      <c r="H20" s="177">
        <v>5</v>
      </c>
      <c r="I20" s="177">
        <v>1</v>
      </c>
      <c r="J20" s="177">
        <v>0</v>
      </c>
      <c r="K20" s="177">
        <v>1</v>
      </c>
      <c r="L20" s="177">
        <v>2</v>
      </c>
      <c r="M20" s="178">
        <v>1</v>
      </c>
      <c r="N20" s="179">
        <v>0</v>
      </c>
    </row>
    <row r="21" spans="1:14" ht="19.8">
      <c r="A21" s="228" t="s">
        <v>120</v>
      </c>
      <c r="B21" s="196">
        <v>21</v>
      </c>
      <c r="C21" s="187">
        <v>1604</v>
      </c>
      <c r="D21" s="187">
        <v>1838</v>
      </c>
      <c r="E21" s="187">
        <v>2143</v>
      </c>
      <c r="F21" s="51">
        <f t="shared" si="0"/>
        <v>3981</v>
      </c>
      <c r="G21" s="177">
        <v>18</v>
      </c>
      <c r="H21" s="177">
        <v>6</v>
      </c>
      <c r="I21" s="177">
        <v>7</v>
      </c>
      <c r="J21" s="177">
        <v>4</v>
      </c>
      <c r="K21" s="177">
        <v>2</v>
      </c>
      <c r="L21" s="177">
        <v>2</v>
      </c>
      <c r="M21" s="178">
        <v>2</v>
      </c>
      <c r="N21" s="179">
        <v>0</v>
      </c>
    </row>
    <row r="22" spans="1:14" ht="19.8">
      <c r="A22" s="228" t="s">
        <v>121</v>
      </c>
      <c r="B22" s="196">
        <v>11</v>
      </c>
      <c r="C22" s="187">
        <v>761</v>
      </c>
      <c r="D22" s="187">
        <v>683</v>
      </c>
      <c r="E22" s="187">
        <v>780</v>
      </c>
      <c r="F22" s="51">
        <f t="shared" si="0"/>
        <v>1463</v>
      </c>
      <c r="G22" s="176">
        <v>8</v>
      </c>
      <c r="H22" s="177">
        <v>13</v>
      </c>
      <c r="I22" s="177">
        <v>1</v>
      </c>
      <c r="J22" s="177">
        <v>2</v>
      </c>
      <c r="K22" s="177">
        <v>0</v>
      </c>
      <c r="L22" s="177">
        <v>1</v>
      </c>
      <c r="M22" s="178">
        <v>1</v>
      </c>
      <c r="N22" s="179">
        <v>0</v>
      </c>
    </row>
    <row r="23" spans="1:14" ht="19.8">
      <c r="A23" s="228" t="s">
        <v>122</v>
      </c>
      <c r="B23" s="196">
        <v>12</v>
      </c>
      <c r="C23" s="187">
        <v>579</v>
      </c>
      <c r="D23" s="187">
        <v>558</v>
      </c>
      <c r="E23" s="187">
        <v>604</v>
      </c>
      <c r="F23" s="51">
        <f t="shared" si="0"/>
        <v>1162</v>
      </c>
      <c r="G23" s="176">
        <v>10</v>
      </c>
      <c r="H23" s="177">
        <v>0</v>
      </c>
      <c r="I23" s="177">
        <v>1</v>
      </c>
      <c r="J23" s="177">
        <v>0</v>
      </c>
      <c r="K23" s="177">
        <v>0</v>
      </c>
      <c r="L23" s="177">
        <v>2</v>
      </c>
      <c r="M23" s="178">
        <v>1</v>
      </c>
      <c r="N23" s="179">
        <v>2</v>
      </c>
    </row>
    <row r="24" spans="1:14" ht="19.8">
      <c r="A24" s="228" t="s">
        <v>123</v>
      </c>
      <c r="B24" s="196">
        <v>12</v>
      </c>
      <c r="C24" s="187">
        <v>447</v>
      </c>
      <c r="D24" s="187">
        <v>437</v>
      </c>
      <c r="E24" s="187">
        <v>420</v>
      </c>
      <c r="F24" s="51">
        <f t="shared" si="0"/>
        <v>857</v>
      </c>
      <c r="G24" s="176">
        <v>11</v>
      </c>
      <c r="H24" s="177">
        <v>2</v>
      </c>
      <c r="I24" s="177">
        <v>2</v>
      </c>
      <c r="J24" s="177">
        <v>2</v>
      </c>
      <c r="K24" s="177">
        <v>0</v>
      </c>
      <c r="L24" s="177">
        <v>2</v>
      </c>
      <c r="M24" s="178">
        <v>0</v>
      </c>
      <c r="N24" s="179">
        <v>1</v>
      </c>
    </row>
    <row r="25" spans="1:14" ht="19.8">
      <c r="A25" s="228" t="s">
        <v>124</v>
      </c>
      <c r="B25" s="196">
        <v>12</v>
      </c>
      <c r="C25" s="187">
        <v>557</v>
      </c>
      <c r="D25" s="187">
        <v>502</v>
      </c>
      <c r="E25" s="187">
        <v>548</v>
      </c>
      <c r="F25" s="51">
        <f t="shared" si="0"/>
        <v>1050</v>
      </c>
      <c r="G25" s="176">
        <v>6</v>
      </c>
      <c r="H25" s="177">
        <v>0</v>
      </c>
      <c r="I25" s="177">
        <v>1</v>
      </c>
      <c r="J25" s="177">
        <v>2</v>
      </c>
      <c r="K25" s="177">
        <v>0</v>
      </c>
      <c r="L25" s="177">
        <v>1</v>
      </c>
      <c r="M25" s="178">
        <v>0</v>
      </c>
      <c r="N25" s="179">
        <v>0</v>
      </c>
    </row>
    <row r="26" spans="1:14" ht="19.8">
      <c r="A26" s="228" t="s">
        <v>125</v>
      </c>
      <c r="B26" s="196">
        <v>22</v>
      </c>
      <c r="C26" s="187">
        <v>993</v>
      </c>
      <c r="D26" s="187">
        <v>1034</v>
      </c>
      <c r="E26" s="187">
        <v>1057</v>
      </c>
      <c r="F26" s="51">
        <f t="shared" si="0"/>
        <v>2091</v>
      </c>
      <c r="G26" s="176">
        <v>9</v>
      </c>
      <c r="H26" s="177">
        <v>7</v>
      </c>
      <c r="I26" s="177">
        <v>0</v>
      </c>
      <c r="J26" s="177">
        <v>0</v>
      </c>
      <c r="K26" s="177">
        <v>2</v>
      </c>
      <c r="L26" s="177">
        <v>1</v>
      </c>
      <c r="M26" s="178">
        <v>0</v>
      </c>
      <c r="N26" s="179">
        <v>0</v>
      </c>
    </row>
    <row r="27" spans="1:14" ht="19.8">
      <c r="A27" s="228" t="s">
        <v>126</v>
      </c>
      <c r="B27" s="196">
        <v>24</v>
      </c>
      <c r="C27" s="187">
        <v>1615</v>
      </c>
      <c r="D27" s="187">
        <v>1537</v>
      </c>
      <c r="E27" s="187">
        <v>1616</v>
      </c>
      <c r="F27" s="51">
        <f>D27+E27</f>
        <v>3153</v>
      </c>
      <c r="G27" s="176">
        <v>18</v>
      </c>
      <c r="H27" s="177">
        <v>8</v>
      </c>
      <c r="I27" s="177">
        <v>14</v>
      </c>
      <c r="J27" s="177">
        <v>1</v>
      </c>
      <c r="K27" s="177">
        <v>1</v>
      </c>
      <c r="L27" s="177">
        <v>1</v>
      </c>
      <c r="M27" s="178">
        <v>0</v>
      </c>
      <c r="N27" s="179">
        <v>2</v>
      </c>
    </row>
    <row r="28" spans="1:14" ht="19.8">
      <c r="A28" s="228" t="s">
        <v>127</v>
      </c>
      <c r="B28" s="196">
        <v>10</v>
      </c>
      <c r="C28" s="187">
        <v>353</v>
      </c>
      <c r="D28" s="187">
        <v>347</v>
      </c>
      <c r="E28" s="187">
        <v>367</v>
      </c>
      <c r="F28" s="51">
        <f t="shared" ref="F28:F36" si="1">SUM(D28:E28)</f>
        <v>714</v>
      </c>
      <c r="G28" s="176">
        <v>5</v>
      </c>
      <c r="H28" s="177">
        <v>4</v>
      </c>
      <c r="I28" s="177">
        <v>0</v>
      </c>
      <c r="J28" s="177">
        <v>2</v>
      </c>
      <c r="K28" s="177">
        <v>0</v>
      </c>
      <c r="L28" s="177">
        <v>3</v>
      </c>
      <c r="M28" s="178">
        <v>0</v>
      </c>
      <c r="N28" s="179">
        <v>0</v>
      </c>
    </row>
    <row r="29" spans="1:14" ht="19.8">
      <c r="A29" s="228" t="s">
        <v>128</v>
      </c>
      <c r="B29" s="196">
        <v>13</v>
      </c>
      <c r="C29" s="187">
        <v>512</v>
      </c>
      <c r="D29" s="187">
        <v>503</v>
      </c>
      <c r="E29" s="187">
        <v>580</v>
      </c>
      <c r="F29" s="51">
        <f t="shared" si="1"/>
        <v>1083</v>
      </c>
      <c r="G29" s="176">
        <v>3</v>
      </c>
      <c r="H29" s="177">
        <v>4</v>
      </c>
      <c r="I29" s="177">
        <v>1</v>
      </c>
      <c r="J29" s="177">
        <v>2</v>
      </c>
      <c r="K29" s="177">
        <v>0</v>
      </c>
      <c r="L29" s="177">
        <v>1</v>
      </c>
      <c r="M29" s="178">
        <v>1</v>
      </c>
      <c r="N29" s="179">
        <v>0</v>
      </c>
    </row>
    <row r="30" spans="1:14" ht="19.8">
      <c r="A30" s="228" t="s">
        <v>129</v>
      </c>
      <c r="B30" s="196">
        <v>10</v>
      </c>
      <c r="C30" s="187">
        <v>608</v>
      </c>
      <c r="D30" s="187">
        <v>515</v>
      </c>
      <c r="E30" s="187">
        <v>547</v>
      </c>
      <c r="F30" s="51">
        <f t="shared" si="1"/>
        <v>1062</v>
      </c>
      <c r="G30" s="176">
        <v>12</v>
      </c>
      <c r="H30" s="177">
        <v>7</v>
      </c>
      <c r="I30" s="177">
        <v>2</v>
      </c>
      <c r="J30" s="177">
        <v>1</v>
      </c>
      <c r="K30" s="177">
        <v>0</v>
      </c>
      <c r="L30" s="177">
        <v>0</v>
      </c>
      <c r="M30" s="178">
        <v>2</v>
      </c>
      <c r="N30" s="179">
        <v>0</v>
      </c>
    </row>
    <row r="31" spans="1:14" ht="19.8">
      <c r="A31" s="228" t="s">
        <v>130</v>
      </c>
      <c r="B31" s="196">
        <v>10</v>
      </c>
      <c r="C31" s="187">
        <v>517</v>
      </c>
      <c r="D31" s="187">
        <v>471</v>
      </c>
      <c r="E31" s="187">
        <v>506</v>
      </c>
      <c r="F31" s="51">
        <f t="shared" si="1"/>
        <v>977</v>
      </c>
      <c r="G31" s="176">
        <v>5</v>
      </c>
      <c r="H31" s="177">
        <v>4</v>
      </c>
      <c r="I31" s="177">
        <v>1</v>
      </c>
      <c r="J31" s="177">
        <v>0</v>
      </c>
      <c r="K31" s="177">
        <v>1</v>
      </c>
      <c r="L31" s="177">
        <v>0</v>
      </c>
      <c r="M31" s="178">
        <v>0</v>
      </c>
      <c r="N31" s="179">
        <v>0</v>
      </c>
    </row>
    <row r="32" spans="1:14" ht="19.8">
      <c r="A32" s="228" t="s">
        <v>131</v>
      </c>
      <c r="B32" s="196">
        <v>11</v>
      </c>
      <c r="C32" s="187">
        <v>483</v>
      </c>
      <c r="D32" s="187">
        <v>478</v>
      </c>
      <c r="E32" s="187">
        <v>501</v>
      </c>
      <c r="F32" s="51">
        <f t="shared" si="1"/>
        <v>979</v>
      </c>
      <c r="G32" s="176">
        <v>5</v>
      </c>
      <c r="H32" s="177">
        <v>6</v>
      </c>
      <c r="I32" s="177">
        <v>0</v>
      </c>
      <c r="J32" s="177">
        <v>2</v>
      </c>
      <c r="K32" s="177">
        <v>1</v>
      </c>
      <c r="L32" s="177">
        <v>1</v>
      </c>
      <c r="M32" s="178">
        <v>2</v>
      </c>
      <c r="N32" s="179">
        <v>0</v>
      </c>
    </row>
    <row r="33" spans="1:14" ht="19.8">
      <c r="A33" s="228" t="s">
        <v>132</v>
      </c>
      <c r="B33" s="196">
        <v>12</v>
      </c>
      <c r="C33" s="187">
        <v>485</v>
      </c>
      <c r="D33" s="187">
        <v>431</v>
      </c>
      <c r="E33" s="187">
        <v>449</v>
      </c>
      <c r="F33" s="51">
        <f t="shared" si="1"/>
        <v>880</v>
      </c>
      <c r="G33" s="176">
        <v>4</v>
      </c>
      <c r="H33" s="177">
        <v>5</v>
      </c>
      <c r="I33" s="177">
        <v>2</v>
      </c>
      <c r="J33" s="177">
        <v>2</v>
      </c>
      <c r="K33" s="177">
        <v>0</v>
      </c>
      <c r="L33" s="177">
        <v>0</v>
      </c>
      <c r="M33" s="178">
        <v>0</v>
      </c>
      <c r="N33" s="179">
        <v>0</v>
      </c>
    </row>
    <row r="34" spans="1:14" ht="19.8">
      <c r="A34" s="228" t="s">
        <v>133</v>
      </c>
      <c r="B34" s="196">
        <v>11</v>
      </c>
      <c r="C34" s="187">
        <v>387</v>
      </c>
      <c r="D34" s="187">
        <v>368</v>
      </c>
      <c r="E34" s="187">
        <v>416</v>
      </c>
      <c r="F34" s="51">
        <f t="shared" si="1"/>
        <v>784</v>
      </c>
      <c r="G34" s="176">
        <v>0</v>
      </c>
      <c r="H34" s="177">
        <v>2</v>
      </c>
      <c r="I34" s="177">
        <v>2</v>
      </c>
      <c r="J34" s="177">
        <v>1</v>
      </c>
      <c r="K34" s="177">
        <v>0</v>
      </c>
      <c r="L34" s="177">
        <v>0</v>
      </c>
      <c r="M34" s="178">
        <v>0</v>
      </c>
      <c r="N34" s="179">
        <v>0</v>
      </c>
    </row>
    <row r="35" spans="1:14" ht="19.8">
      <c r="A35" s="228" t="s">
        <v>134</v>
      </c>
      <c r="B35" s="196">
        <v>6</v>
      </c>
      <c r="C35" s="187">
        <v>340</v>
      </c>
      <c r="D35" s="187">
        <v>348</v>
      </c>
      <c r="E35" s="187">
        <v>387</v>
      </c>
      <c r="F35" s="51">
        <f t="shared" si="1"/>
        <v>735</v>
      </c>
      <c r="G35" s="176">
        <v>6</v>
      </c>
      <c r="H35" s="177">
        <v>3</v>
      </c>
      <c r="I35" s="177">
        <v>0</v>
      </c>
      <c r="J35" s="177">
        <v>0</v>
      </c>
      <c r="K35" s="177">
        <v>0</v>
      </c>
      <c r="L35" s="177">
        <v>1</v>
      </c>
      <c r="M35" s="178">
        <v>2</v>
      </c>
      <c r="N35" s="179">
        <v>0</v>
      </c>
    </row>
    <row r="36" spans="1:14" ht="19.8">
      <c r="A36" s="228" t="s">
        <v>135</v>
      </c>
      <c r="B36" s="196">
        <v>16</v>
      </c>
      <c r="C36" s="187">
        <v>619</v>
      </c>
      <c r="D36" s="187">
        <v>602</v>
      </c>
      <c r="E36" s="187">
        <v>625</v>
      </c>
      <c r="F36" s="51">
        <f t="shared" si="1"/>
        <v>1227</v>
      </c>
      <c r="G36" s="176">
        <v>2</v>
      </c>
      <c r="H36" s="177">
        <v>2</v>
      </c>
      <c r="I36" s="177">
        <v>1</v>
      </c>
      <c r="J36" s="177">
        <v>0</v>
      </c>
      <c r="K36" s="177">
        <v>0</v>
      </c>
      <c r="L36" s="177">
        <v>2</v>
      </c>
      <c r="M36" s="178">
        <v>1</v>
      </c>
      <c r="N36" s="179">
        <v>1</v>
      </c>
    </row>
    <row r="37" spans="1:14" ht="19.8">
      <c r="A37" s="225" t="s">
        <v>136</v>
      </c>
      <c r="B37" s="51">
        <f t="shared" ref="B37:N37" si="2">SUM(B5:B36)</f>
        <v>447</v>
      </c>
      <c r="C37" s="51">
        <f t="shared" si="2"/>
        <v>23591</v>
      </c>
      <c r="D37" s="51">
        <f t="shared" si="2"/>
        <v>23571</v>
      </c>
      <c r="E37" s="51">
        <f t="shared" si="2"/>
        <v>26027</v>
      </c>
      <c r="F37" s="51">
        <f t="shared" si="2"/>
        <v>49598</v>
      </c>
      <c r="G37" s="177">
        <f t="shared" si="2"/>
        <v>273</v>
      </c>
      <c r="H37" s="177">
        <f t="shared" si="2"/>
        <v>167</v>
      </c>
      <c r="I37" s="177">
        <f t="shared" si="2"/>
        <v>56</v>
      </c>
      <c r="J37" s="177">
        <f t="shared" si="2"/>
        <v>56</v>
      </c>
      <c r="K37" s="177">
        <f t="shared" si="2"/>
        <v>19</v>
      </c>
      <c r="L37" s="177">
        <f t="shared" si="2"/>
        <v>39</v>
      </c>
      <c r="M37" s="178">
        <f t="shared" si="2"/>
        <v>25</v>
      </c>
      <c r="N37" s="179">
        <f t="shared" si="2"/>
        <v>9</v>
      </c>
    </row>
    <row r="38" spans="1:14" s="3" customFormat="1" ht="26.25" customHeight="1">
      <c r="A38" s="282" t="s">
        <v>8</v>
      </c>
      <c r="B38" s="283"/>
      <c r="C38" s="93">
        <f>C37</f>
        <v>23591</v>
      </c>
      <c r="D38" s="93" t="s">
        <v>0</v>
      </c>
      <c r="E38" s="93" t="s">
        <v>9</v>
      </c>
      <c r="F38" s="93"/>
      <c r="G38" s="93">
        <f>F37</f>
        <v>49598</v>
      </c>
      <c r="H38" s="93" t="s">
        <v>10</v>
      </c>
      <c r="I38" s="93"/>
      <c r="J38" s="93"/>
      <c r="K38" s="93" t="s">
        <v>89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1604</v>
      </c>
      <c r="F39" s="146">
        <f>MAX(F5:F36)</f>
        <v>3981</v>
      </c>
      <c r="G39" s="226"/>
      <c r="H39" s="149" t="str">
        <f>ADDRESS(MATCH(MAX(F5:F36),F5:F36,0)+4,1)</f>
        <v>$A$21</v>
      </c>
      <c r="I39" s="226"/>
      <c r="J39" s="226"/>
      <c r="K39" s="226"/>
      <c r="L39" s="226"/>
      <c r="M39" s="142"/>
      <c r="N39" s="143"/>
    </row>
    <row r="40" spans="1:14" s="3" customFormat="1" ht="26.25" customHeight="1">
      <c r="A40" s="245" t="s">
        <v>103</v>
      </c>
      <c r="B40" s="246"/>
      <c r="C40" s="223" t="str">
        <f ca="1">INDIRECT(H40,TRUE)</f>
        <v>德政</v>
      </c>
      <c r="D40" s="224" t="s">
        <v>88</v>
      </c>
      <c r="E40" s="147">
        <f>MIN(C5:C36)</f>
        <v>331</v>
      </c>
      <c r="F40" s="148">
        <f>MIN(F5:F36)</f>
        <v>665</v>
      </c>
      <c r="G40" s="226"/>
      <c r="H40" s="149" t="str">
        <f>ADDRESS(MATCH(MIN(F5:F36),F5:F36,0)+4,1)</f>
        <v>$A$10</v>
      </c>
      <c r="I40" s="226"/>
      <c r="J40" s="226"/>
      <c r="K40" s="226"/>
      <c r="L40" s="226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SUM(G41,G42)</f>
        <v>237</v>
      </c>
      <c r="D41" s="275" t="s">
        <v>10</v>
      </c>
      <c r="E41" s="80" t="s">
        <v>12</v>
      </c>
      <c r="F41" s="80"/>
      <c r="G41" s="80">
        <v>111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126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19</v>
      </c>
      <c r="D43" s="250" t="s">
        <v>10</v>
      </c>
      <c r="E43" s="206" t="s">
        <v>189</v>
      </c>
      <c r="F43" s="80"/>
      <c r="G43" s="80"/>
      <c r="H43" s="80"/>
      <c r="I43" s="80"/>
      <c r="J43" s="80"/>
      <c r="K43" s="210"/>
      <c r="L43" s="210"/>
      <c r="M43" s="211"/>
      <c r="N43" s="212"/>
    </row>
    <row r="44" spans="1:14" s="6" customFormat="1" ht="24.9" customHeight="1">
      <c r="A44" s="248"/>
      <c r="B44" s="249"/>
      <c r="C44" s="289"/>
      <c r="D44" s="289"/>
      <c r="E44" s="206" t="s">
        <v>190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7" customFormat="1" ht="26.25" customHeight="1">
      <c r="A45" s="305" t="s">
        <v>15</v>
      </c>
      <c r="B45" s="306"/>
      <c r="C45" s="93">
        <f>L37</f>
        <v>39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25</v>
      </c>
      <c r="D46" s="93" t="s">
        <v>24</v>
      </c>
      <c r="E46" s="93" t="s">
        <v>181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148</v>
      </c>
      <c r="B47" s="281"/>
      <c r="C47" s="93">
        <f>N37</f>
        <v>9</v>
      </c>
      <c r="D47" s="93" t="s">
        <v>24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273</v>
      </c>
      <c r="D48" s="107" t="s">
        <v>10</v>
      </c>
      <c r="E48" s="93" t="s">
        <v>16</v>
      </c>
      <c r="F48" s="93"/>
      <c r="G48" s="93">
        <f>H37</f>
        <v>167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 xml:space="preserve"> 本月戶數增加</v>
      </c>
      <c r="B49" s="277"/>
      <c r="C49" s="108">
        <f>C37-'11211'!C37</f>
        <v>21</v>
      </c>
      <c r="D49" s="227" t="str">
        <f>IF(E49&gt;0,"男增加","男減少")</f>
        <v>男增加</v>
      </c>
      <c r="E49" s="110">
        <f>D37-'11211'!D37</f>
        <v>25</v>
      </c>
      <c r="F49" s="111" t="str">
        <f>IF(G49&gt;0,"女增加","女減少")</f>
        <v>女增加</v>
      </c>
      <c r="G49" s="110">
        <f>E37-'11211'!E37</f>
        <v>61</v>
      </c>
      <c r="H49" s="112"/>
      <c r="I49" s="277" t="str">
        <f>IF(K49&gt;0,"總人口數增加","總人口數減少")</f>
        <v>總人口數增加</v>
      </c>
      <c r="J49" s="277"/>
      <c r="K49" s="110">
        <f>F37-'11211'!F37</f>
        <v>86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153</v>
      </c>
      <c r="L2" s="260"/>
      <c r="M2" s="260"/>
      <c r="N2" s="260"/>
    </row>
    <row r="3" spans="1:15" ht="19.8" customHeight="1">
      <c r="A3" s="261" t="s">
        <v>19</v>
      </c>
      <c r="B3" s="262" t="s">
        <v>20</v>
      </c>
      <c r="C3" s="262" t="s">
        <v>21</v>
      </c>
      <c r="D3" s="192" t="s">
        <v>10</v>
      </c>
      <c r="E3" s="193" t="s">
        <v>92</v>
      </c>
      <c r="F3" s="194" t="s">
        <v>93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144</v>
      </c>
      <c r="N3" s="264" t="s">
        <v>146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1" t="s">
        <v>104</v>
      </c>
      <c r="B5" s="195">
        <v>15</v>
      </c>
      <c r="C5" s="197">
        <v>931</v>
      </c>
      <c r="D5" s="197">
        <v>873</v>
      </c>
      <c r="E5" s="197">
        <v>1000</v>
      </c>
      <c r="F5" s="22">
        <f t="shared" ref="F5:F36" si="0">SUM(D5:E5)</f>
        <v>1873</v>
      </c>
      <c r="G5" s="43">
        <v>10</v>
      </c>
      <c r="H5" s="44">
        <v>11</v>
      </c>
      <c r="I5" s="44">
        <v>2</v>
      </c>
      <c r="J5" s="44">
        <v>5</v>
      </c>
      <c r="K5" s="44">
        <v>0</v>
      </c>
      <c r="L5" s="44">
        <v>3</v>
      </c>
      <c r="M5" s="45">
        <v>1</v>
      </c>
      <c r="N5" s="46">
        <v>0</v>
      </c>
    </row>
    <row r="6" spans="1:15" ht="19.8">
      <c r="A6" s="221" t="s">
        <v>105</v>
      </c>
      <c r="B6" s="196">
        <v>11</v>
      </c>
      <c r="C6" s="197">
        <v>576</v>
      </c>
      <c r="D6" s="197">
        <v>509</v>
      </c>
      <c r="E6" s="197">
        <v>563</v>
      </c>
      <c r="F6" s="22">
        <f t="shared" si="0"/>
        <v>1072</v>
      </c>
      <c r="G6" s="43">
        <v>13</v>
      </c>
      <c r="H6" s="44">
        <v>2</v>
      </c>
      <c r="I6" s="44">
        <v>2</v>
      </c>
      <c r="J6" s="44">
        <v>2</v>
      </c>
      <c r="K6" s="44">
        <v>0</v>
      </c>
      <c r="L6" s="44">
        <v>1</v>
      </c>
      <c r="M6" s="45">
        <v>0</v>
      </c>
      <c r="N6" s="46">
        <v>0</v>
      </c>
    </row>
    <row r="7" spans="1:15" ht="19.8">
      <c r="A7" s="221" t="s">
        <v>106</v>
      </c>
      <c r="B7" s="196">
        <v>17</v>
      </c>
      <c r="C7" s="197">
        <v>1512</v>
      </c>
      <c r="D7" s="197">
        <v>1479</v>
      </c>
      <c r="E7" s="197">
        <v>1793</v>
      </c>
      <c r="F7" s="22">
        <f t="shared" si="0"/>
        <v>3272</v>
      </c>
      <c r="G7" s="43">
        <v>21</v>
      </c>
      <c r="H7" s="44">
        <v>20</v>
      </c>
      <c r="I7" s="44">
        <v>4</v>
      </c>
      <c r="J7" s="44">
        <v>2</v>
      </c>
      <c r="K7" s="44">
        <v>2</v>
      </c>
      <c r="L7" s="44">
        <v>3</v>
      </c>
      <c r="M7" s="45">
        <v>1</v>
      </c>
      <c r="N7" s="46">
        <v>0</v>
      </c>
    </row>
    <row r="8" spans="1:15" ht="19.8">
      <c r="A8" s="221" t="s">
        <v>107</v>
      </c>
      <c r="B8" s="196">
        <v>15</v>
      </c>
      <c r="C8" s="197">
        <v>536</v>
      </c>
      <c r="D8" s="197">
        <v>523</v>
      </c>
      <c r="E8" s="197">
        <v>583</v>
      </c>
      <c r="F8" s="22">
        <f t="shared" si="0"/>
        <v>1106</v>
      </c>
      <c r="G8" s="43">
        <v>17</v>
      </c>
      <c r="H8" s="44">
        <v>5</v>
      </c>
      <c r="I8" s="44">
        <v>1</v>
      </c>
      <c r="J8" s="44">
        <v>3</v>
      </c>
      <c r="K8" s="44">
        <v>0</v>
      </c>
      <c r="L8" s="44">
        <v>1</v>
      </c>
      <c r="M8" s="45">
        <v>1</v>
      </c>
      <c r="N8" s="46">
        <v>0</v>
      </c>
    </row>
    <row r="9" spans="1:15" ht="19.8">
      <c r="A9" s="221" t="s">
        <v>108</v>
      </c>
      <c r="B9" s="196">
        <v>17</v>
      </c>
      <c r="C9" s="197">
        <v>671</v>
      </c>
      <c r="D9" s="197">
        <v>639</v>
      </c>
      <c r="E9" s="197">
        <v>728</v>
      </c>
      <c r="F9" s="22">
        <f t="shared" si="0"/>
        <v>1367</v>
      </c>
      <c r="G9" s="43">
        <v>9</v>
      </c>
      <c r="H9" s="44">
        <v>6</v>
      </c>
      <c r="I9" s="44">
        <v>6</v>
      </c>
      <c r="J9" s="44">
        <v>2</v>
      </c>
      <c r="K9" s="44">
        <v>2</v>
      </c>
      <c r="L9" s="44">
        <v>2</v>
      </c>
      <c r="M9" s="45">
        <v>0</v>
      </c>
      <c r="N9" s="46">
        <v>1</v>
      </c>
    </row>
    <row r="10" spans="1:15" ht="19.8">
      <c r="A10" s="221" t="s">
        <v>109</v>
      </c>
      <c r="B10" s="196">
        <v>7</v>
      </c>
      <c r="C10" s="197">
        <v>337</v>
      </c>
      <c r="D10" s="197">
        <v>316</v>
      </c>
      <c r="E10" s="197">
        <v>365</v>
      </c>
      <c r="F10" s="22">
        <f t="shared" si="0"/>
        <v>681</v>
      </c>
      <c r="G10" s="43">
        <v>3</v>
      </c>
      <c r="H10" s="44">
        <v>4</v>
      </c>
      <c r="I10" s="44">
        <v>0</v>
      </c>
      <c r="J10" s="44">
        <v>0</v>
      </c>
      <c r="K10" s="44">
        <v>1</v>
      </c>
      <c r="L10" s="44">
        <v>1</v>
      </c>
      <c r="M10" s="45">
        <v>0</v>
      </c>
      <c r="N10" s="46">
        <v>0</v>
      </c>
    </row>
    <row r="11" spans="1:15" ht="19.8">
      <c r="A11" s="221" t="s">
        <v>110</v>
      </c>
      <c r="B11" s="196">
        <v>7</v>
      </c>
      <c r="C11" s="197">
        <v>603</v>
      </c>
      <c r="D11" s="197">
        <v>481</v>
      </c>
      <c r="E11" s="197">
        <v>596</v>
      </c>
      <c r="F11" s="22">
        <f t="shared" si="0"/>
        <v>1077</v>
      </c>
      <c r="G11" s="43">
        <v>7</v>
      </c>
      <c r="H11" s="44">
        <v>6</v>
      </c>
      <c r="I11" s="44">
        <v>4</v>
      </c>
      <c r="J11" s="44">
        <v>1</v>
      </c>
      <c r="K11" s="44">
        <v>0</v>
      </c>
      <c r="L11" s="44">
        <v>1</v>
      </c>
      <c r="M11" s="45">
        <v>1</v>
      </c>
      <c r="N11" s="46">
        <v>0</v>
      </c>
    </row>
    <row r="12" spans="1:15" ht="19.8">
      <c r="A12" s="221" t="s">
        <v>111</v>
      </c>
      <c r="B12" s="196">
        <v>15</v>
      </c>
      <c r="C12" s="197">
        <v>925</v>
      </c>
      <c r="D12" s="197">
        <v>943</v>
      </c>
      <c r="E12" s="197">
        <v>1006</v>
      </c>
      <c r="F12" s="22">
        <f t="shared" si="0"/>
        <v>1949</v>
      </c>
      <c r="G12" s="43">
        <v>14</v>
      </c>
      <c r="H12" s="44">
        <v>10</v>
      </c>
      <c r="I12" s="44">
        <v>2</v>
      </c>
      <c r="J12" s="44">
        <v>3</v>
      </c>
      <c r="K12" s="44">
        <v>0</v>
      </c>
      <c r="L12" s="44">
        <v>1</v>
      </c>
      <c r="M12" s="45">
        <v>0</v>
      </c>
      <c r="N12" s="46">
        <v>1</v>
      </c>
    </row>
    <row r="13" spans="1:15" ht="19.8">
      <c r="A13" s="221" t="s">
        <v>112</v>
      </c>
      <c r="B13" s="196">
        <v>12</v>
      </c>
      <c r="C13" s="197">
        <v>464</v>
      </c>
      <c r="D13" s="197">
        <v>475</v>
      </c>
      <c r="E13" s="197">
        <v>491</v>
      </c>
      <c r="F13" s="22">
        <f t="shared" si="0"/>
        <v>966</v>
      </c>
      <c r="G13" s="43">
        <v>6</v>
      </c>
      <c r="H13" s="44">
        <v>4</v>
      </c>
      <c r="I13" s="44">
        <v>0</v>
      </c>
      <c r="J13" s="44">
        <v>1</v>
      </c>
      <c r="K13" s="44">
        <v>0</v>
      </c>
      <c r="L13" s="44">
        <v>4</v>
      </c>
      <c r="M13" s="45">
        <v>0</v>
      </c>
      <c r="N13" s="46">
        <v>0</v>
      </c>
    </row>
    <row r="14" spans="1:15" ht="19.8">
      <c r="A14" s="221" t="s">
        <v>113</v>
      </c>
      <c r="B14" s="196">
        <v>8</v>
      </c>
      <c r="C14" s="197">
        <v>346</v>
      </c>
      <c r="D14" s="197">
        <v>400</v>
      </c>
      <c r="E14" s="197">
        <v>357</v>
      </c>
      <c r="F14" s="22">
        <f t="shared" si="0"/>
        <v>757</v>
      </c>
      <c r="G14" s="43">
        <v>1</v>
      </c>
      <c r="H14" s="44">
        <v>3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1" t="s">
        <v>114</v>
      </c>
      <c r="B15" s="196">
        <v>17</v>
      </c>
      <c r="C15" s="197">
        <v>747</v>
      </c>
      <c r="D15" s="197">
        <v>720</v>
      </c>
      <c r="E15" s="197">
        <v>783</v>
      </c>
      <c r="F15" s="22">
        <f t="shared" si="0"/>
        <v>1503</v>
      </c>
      <c r="G15" s="43">
        <v>12</v>
      </c>
      <c r="H15" s="44">
        <v>8</v>
      </c>
      <c r="I15" s="44">
        <v>0</v>
      </c>
      <c r="J15" s="44">
        <v>3</v>
      </c>
      <c r="K15" s="44">
        <v>0</v>
      </c>
      <c r="L15" s="44">
        <v>0</v>
      </c>
      <c r="M15" s="45">
        <v>1</v>
      </c>
      <c r="N15" s="46">
        <v>1</v>
      </c>
    </row>
    <row r="16" spans="1:15" ht="19.8">
      <c r="A16" s="221" t="s">
        <v>115</v>
      </c>
      <c r="B16" s="196">
        <v>14</v>
      </c>
      <c r="C16" s="197">
        <v>384</v>
      </c>
      <c r="D16" s="197">
        <v>376</v>
      </c>
      <c r="E16" s="197">
        <v>374</v>
      </c>
      <c r="F16" s="22">
        <f t="shared" si="0"/>
        <v>750</v>
      </c>
      <c r="G16" s="43">
        <v>4</v>
      </c>
      <c r="H16" s="44">
        <v>5</v>
      </c>
      <c r="I16" s="44">
        <v>1</v>
      </c>
      <c r="J16" s="44">
        <v>2</v>
      </c>
      <c r="K16" s="44">
        <v>0</v>
      </c>
      <c r="L16" s="44">
        <v>1</v>
      </c>
      <c r="M16" s="45">
        <v>3</v>
      </c>
      <c r="N16" s="46">
        <v>0</v>
      </c>
    </row>
    <row r="17" spans="1:16" ht="19.8">
      <c r="A17" s="221" t="s">
        <v>116</v>
      </c>
      <c r="B17" s="196">
        <v>22</v>
      </c>
      <c r="C17" s="197">
        <v>1178</v>
      </c>
      <c r="D17" s="197">
        <v>1256</v>
      </c>
      <c r="E17" s="197">
        <v>1385</v>
      </c>
      <c r="F17" s="22">
        <f t="shared" si="0"/>
        <v>2641</v>
      </c>
      <c r="G17" s="43">
        <v>40</v>
      </c>
      <c r="H17" s="44">
        <v>15</v>
      </c>
      <c r="I17" s="44">
        <v>1</v>
      </c>
      <c r="J17" s="44">
        <v>1</v>
      </c>
      <c r="K17" s="44">
        <v>1</v>
      </c>
      <c r="L17" s="44">
        <v>2</v>
      </c>
      <c r="M17" s="45">
        <v>2</v>
      </c>
      <c r="N17" s="46">
        <v>0</v>
      </c>
    </row>
    <row r="18" spans="1:16" ht="19.8">
      <c r="A18" s="221" t="s">
        <v>117</v>
      </c>
      <c r="B18" s="196">
        <v>20</v>
      </c>
      <c r="C18" s="197">
        <v>1528</v>
      </c>
      <c r="D18" s="197">
        <v>1714</v>
      </c>
      <c r="E18" s="197">
        <v>1889</v>
      </c>
      <c r="F18" s="22">
        <f t="shared" si="0"/>
        <v>3603</v>
      </c>
      <c r="G18" s="43">
        <v>23</v>
      </c>
      <c r="H18" s="44">
        <v>13</v>
      </c>
      <c r="I18" s="44">
        <v>10</v>
      </c>
      <c r="J18" s="44">
        <v>8</v>
      </c>
      <c r="K18" s="44">
        <v>1</v>
      </c>
      <c r="L18" s="44">
        <v>1</v>
      </c>
      <c r="M18" s="45">
        <v>1</v>
      </c>
      <c r="N18" s="46">
        <v>1</v>
      </c>
    </row>
    <row r="19" spans="1:16" ht="19.8">
      <c r="A19" s="221" t="s">
        <v>118</v>
      </c>
      <c r="B19" s="196">
        <v>22</v>
      </c>
      <c r="C19" s="197">
        <v>1123</v>
      </c>
      <c r="D19" s="197">
        <v>1280</v>
      </c>
      <c r="E19" s="197">
        <v>1401</v>
      </c>
      <c r="F19" s="22">
        <f t="shared" si="0"/>
        <v>2681</v>
      </c>
      <c r="G19" s="43">
        <v>24</v>
      </c>
      <c r="H19" s="44">
        <v>18</v>
      </c>
      <c r="I19" s="44">
        <v>6</v>
      </c>
      <c r="J19" s="44">
        <v>1</v>
      </c>
      <c r="K19" s="44">
        <v>0</v>
      </c>
      <c r="L19" s="44">
        <v>4</v>
      </c>
      <c r="M19" s="45">
        <v>1</v>
      </c>
      <c r="N19" s="46">
        <v>0</v>
      </c>
    </row>
    <row r="20" spans="1:16" ht="19.8">
      <c r="A20" s="221" t="s">
        <v>119</v>
      </c>
      <c r="B20" s="196">
        <v>19</v>
      </c>
      <c r="C20" s="197">
        <v>777</v>
      </c>
      <c r="D20" s="197">
        <v>878</v>
      </c>
      <c r="E20" s="197">
        <v>1013</v>
      </c>
      <c r="F20" s="22">
        <f t="shared" si="0"/>
        <v>1891</v>
      </c>
      <c r="G20" s="43">
        <v>12</v>
      </c>
      <c r="H20" s="44">
        <v>4</v>
      </c>
      <c r="I20" s="44">
        <v>1</v>
      </c>
      <c r="J20" s="44">
        <v>0</v>
      </c>
      <c r="K20" s="44">
        <v>2</v>
      </c>
      <c r="L20" s="44">
        <v>0</v>
      </c>
      <c r="M20" s="45">
        <v>1</v>
      </c>
      <c r="N20" s="46">
        <v>0</v>
      </c>
    </row>
    <row r="21" spans="1:16" ht="19.8">
      <c r="A21" s="221" t="s">
        <v>120</v>
      </c>
      <c r="B21" s="196">
        <v>21</v>
      </c>
      <c r="C21" s="197">
        <v>1567</v>
      </c>
      <c r="D21" s="197">
        <v>1804</v>
      </c>
      <c r="E21" s="197">
        <v>2102</v>
      </c>
      <c r="F21" s="22">
        <f t="shared" si="0"/>
        <v>3906</v>
      </c>
      <c r="G21" s="43">
        <v>23</v>
      </c>
      <c r="H21" s="44">
        <v>22</v>
      </c>
      <c r="I21" s="44">
        <v>4</v>
      </c>
      <c r="J21" s="44">
        <v>4</v>
      </c>
      <c r="K21" s="44">
        <v>3</v>
      </c>
      <c r="L21" s="44">
        <v>2</v>
      </c>
      <c r="M21" s="45">
        <v>2</v>
      </c>
      <c r="N21" s="46">
        <v>0</v>
      </c>
    </row>
    <row r="22" spans="1:16" ht="19.8">
      <c r="A22" s="221" t="s">
        <v>121</v>
      </c>
      <c r="B22" s="196">
        <v>11</v>
      </c>
      <c r="C22" s="197">
        <v>759</v>
      </c>
      <c r="D22" s="197">
        <v>690</v>
      </c>
      <c r="E22" s="197">
        <v>765</v>
      </c>
      <c r="F22" s="22">
        <f t="shared" si="0"/>
        <v>1455</v>
      </c>
      <c r="G22" s="43">
        <v>11</v>
      </c>
      <c r="H22" s="44">
        <v>5</v>
      </c>
      <c r="I22" s="44">
        <v>0</v>
      </c>
      <c r="J22" s="44">
        <v>3</v>
      </c>
      <c r="K22" s="44">
        <v>1</v>
      </c>
      <c r="L22" s="44">
        <v>3</v>
      </c>
      <c r="M22" s="45">
        <v>0</v>
      </c>
      <c r="N22" s="46">
        <v>1</v>
      </c>
      <c r="O22" s="35"/>
      <c r="P22" s="35"/>
    </row>
    <row r="23" spans="1:16" ht="19.8">
      <c r="A23" s="221" t="s">
        <v>122</v>
      </c>
      <c r="B23" s="196">
        <v>12</v>
      </c>
      <c r="C23" s="197">
        <v>578</v>
      </c>
      <c r="D23" s="197">
        <v>554</v>
      </c>
      <c r="E23" s="197">
        <v>605</v>
      </c>
      <c r="F23" s="22">
        <f t="shared" si="0"/>
        <v>1159</v>
      </c>
      <c r="G23" s="43">
        <v>11</v>
      </c>
      <c r="H23" s="44">
        <v>6</v>
      </c>
      <c r="I23" s="44">
        <v>0</v>
      </c>
      <c r="J23" s="44">
        <v>3</v>
      </c>
      <c r="K23" s="44">
        <v>0</v>
      </c>
      <c r="L23" s="44">
        <v>0</v>
      </c>
      <c r="M23" s="45">
        <v>1</v>
      </c>
      <c r="N23" s="46">
        <v>0</v>
      </c>
    </row>
    <row r="24" spans="1:16" ht="19.8">
      <c r="A24" s="221" t="s">
        <v>123</v>
      </c>
      <c r="B24" s="196">
        <v>12</v>
      </c>
      <c r="C24" s="197">
        <v>438</v>
      </c>
      <c r="D24" s="197">
        <v>432</v>
      </c>
      <c r="E24" s="197">
        <v>412</v>
      </c>
      <c r="F24" s="22">
        <f t="shared" si="0"/>
        <v>844</v>
      </c>
      <c r="G24" s="43">
        <v>8</v>
      </c>
      <c r="H24" s="44">
        <v>2</v>
      </c>
      <c r="I24" s="44">
        <v>0</v>
      </c>
      <c r="J24" s="44">
        <v>0</v>
      </c>
      <c r="K24" s="44">
        <v>1</v>
      </c>
      <c r="L24" s="44">
        <v>1</v>
      </c>
      <c r="M24" s="45">
        <v>0</v>
      </c>
      <c r="N24" s="46">
        <v>0</v>
      </c>
    </row>
    <row r="25" spans="1:16" ht="19.8">
      <c r="A25" s="221" t="s">
        <v>124</v>
      </c>
      <c r="B25" s="196">
        <v>12</v>
      </c>
      <c r="C25" s="197">
        <v>539</v>
      </c>
      <c r="D25" s="197">
        <v>508</v>
      </c>
      <c r="E25" s="197">
        <v>549</v>
      </c>
      <c r="F25" s="22">
        <f t="shared" si="0"/>
        <v>1057</v>
      </c>
      <c r="G25" s="43">
        <v>10</v>
      </c>
      <c r="H25" s="44">
        <v>8</v>
      </c>
      <c r="I25" s="44">
        <v>2</v>
      </c>
      <c r="J25" s="44">
        <v>3</v>
      </c>
      <c r="K25" s="44">
        <v>0</v>
      </c>
      <c r="L25" s="44">
        <v>0</v>
      </c>
      <c r="M25" s="45">
        <v>1</v>
      </c>
      <c r="N25" s="46">
        <v>0</v>
      </c>
    </row>
    <row r="26" spans="1:16" ht="19.8">
      <c r="A26" s="221" t="s">
        <v>125</v>
      </c>
      <c r="B26" s="196">
        <v>22</v>
      </c>
      <c r="C26" s="197">
        <v>997</v>
      </c>
      <c r="D26" s="197">
        <v>1032</v>
      </c>
      <c r="E26" s="197">
        <v>1057</v>
      </c>
      <c r="F26" s="22">
        <f t="shared" si="0"/>
        <v>2089</v>
      </c>
      <c r="G26" s="43">
        <v>10</v>
      </c>
      <c r="H26" s="44">
        <v>8</v>
      </c>
      <c r="I26" s="44">
        <v>0</v>
      </c>
      <c r="J26" s="44">
        <v>4</v>
      </c>
      <c r="K26" s="44">
        <v>1</v>
      </c>
      <c r="L26" s="44">
        <v>2</v>
      </c>
      <c r="M26" s="45">
        <v>0</v>
      </c>
      <c r="N26" s="46">
        <v>0</v>
      </c>
    </row>
    <row r="27" spans="1:16" ht="19.8">
      <c r="A27" s="221" t="s">
        <v>126</v>
      </c>
      <c r="B27" s="196">
        <v>24</v>
      </c>
      <c r="C27" s="197">
        <v>1589</v>
      </c>
      <c r="D27" s="197">
        <v>1534</v>
      </c>
      <c r="E27" s="197">
        <v>1603</v>
      </c>
      <c r="F27" s="22">
        <f t="shared" si="0"/>
        <v>3137</v>
      </c>
      <c r="G27" s="43">
        <v>28</v>
      </c>
      <c r="H27" s="44">
        <v>19</v>
      </c>
      <c r="I27" s="44">
        <v>11</v>
      </c>
      <c r="J27" s="44">
        <v>2</v>
      </c>
      <c r="K27" s="44">
        <v>0</v>
      </c>
      <c r="L27" s="44">
        <v>2</v>
      </c>
      <c r="M27" s="45">
        <v>2</v>
      </c>
      <c r="N27" s="46">
        <v>1</v>
      </c>
    </row>
    <row r="28" spans="1:16" ht="19.8">
      <c r="A28" s="221" t="s">
        <v>127</v>
      </c>
      <c r="B28" s="196">
        <v>10</v>
      </c>
      <c r="C28" s="197">
        <v>353</v>
      </c>
      <c r="D28" s="197">
        <v>360</v>
      </c>
      <c r="E28" s="197">
        <v>374</v>
      </c>
      <c r="F28" s="22">
        <f t="shared" si="0"/>
        <v>734</v>
      </c>
      <c r="G28" s="43">
        <v>5</v>
      </c>
      <c r="H28" s="44">
        <v>3</v>
      </c>
      <c r="I28" s="44">
        <v>0</v>
      </c>
      <c r="J28" s="44">
        <v>0</v>
      </c>
      <c r="K28" s="44">
        <v>0</v>
      </c>
      <c r="L28" s="44">
        <v>1</v>
      </c>
      <c r="M28" s="45">
        <v>0</v>
      </c>
      <c r="N28" s="46">
        <v>0</v>
      </c>
    </row>
    <row r="29" spans="1:16" ht="19.8">
      <c r="A29" s="221" t="s">
        <v>128</v>
      </c>
      <c r="B29" s="196">
        <v>13</v>
      </c>
      <c r="C29" s="197">
        <v>505</v>
      </c>
      <c r="D29" s="197">
        <v>514</v>
      </c>
      <c r="E29" s="197">
        <v>583</v>
      </c>
      <c r="F29" s="22">
        <f t="shared" si="0"/>
        <v>1097</v>
      </c>
      <c r="G29" s="43">
        <v>4</v>
      </c>
      <c r="H29" s="44">
        <v>2</v>
      </c>
      <c r="I29" s="44">
        <v>1</v>
      </c>
      <c r="J29" s="44">
        <v>3</v>
      </c>
      <c r="K29" s="44">
        <v>2</v>
      </c>
      <c r="L29" s="44">
        <v>2</v>
      </c>
      <c r="M29" s="45">
        <v>2</v>
      </c>
      <c r="N29" s="46">
        <v>0</v>
      </c>
    </row>
    <row r="30" spans="1:16" ht="19.8">
      <c r="A30" s="221" t="s">
        <v>129</v>
      </c>
      <c r="B30" s="196">
        <v>10</v>
      </c>
      <c r="C30" s="197">
        <v>593</v>
      </c>
      <c r="D30" s="197">
        <v>510</v>
      </c>
      <c r="E30" s="197">
        <v>527</v>
      </c>
      <c r="F30" s="22">
        <f t="shared" si="0"/>
        <v>1037</v>
      </c>
      <c r="G30" s="43">
        <v>13</v>
      </c>
      <c r="H30" s="44">
        <v>5</v>
      </c>
      <c r="I30" s="44">
        <v>1</v>
      </c>
      <c r="J30" s="44">
        <v>0</v>
      </c>
      <c r="K30" s="44">
        <v>0</v>
      </c>
      <c r="L30" s="44">
        <v>2</v>
      </c>
      <c r="M30" s="45">
        <v>0</v>
      </c>
      <c r="N30" s="46">
        <v>0</v>
      </c>
    </row>
    <row r="31" spans="1:16" ht="19.8">
      <c r="A31" s="221" t="s">
        <v>130</v>
      </c>
      <c r="B31" s="196">
        <v>10</v>
      </c>
      <c r="C31" s="197">
        <v>513</v>
      </c>
      <c r="D31" s="197">
        <v>471</v>
      </c>
      <c r="E31" s="197">
        <v>508</v>
      </c>
      <c r="F31" s="22">
        <f t="shared" si="0"/>
        <v>979</v>
      </c>
      <c r="G31" s="43">
        <v>2</v>
      </c>
      <c r="H31" s="44">
        <v>1</v>
      </c>
      <c r="I31" s="44">
        <v>0</v>
      </c>
      <c r="J31" s="44">
        <v>1</v>
      </c>
      <c r="K31" s="44">
        <v>0</v>
      </c>
      <c r="L31" s="44">
        <v>1</v>
      </c>
      <c r="M31" s="45">
        <v>0</v>
      </c>
      <c r="N31" s="46">
        <v>0</v>
      </c>
    </row>
    <row r="32" spans="1:16" ht="19.8">
      <c r="A32" s="221" t="s">
        <v>131</v>
      </c>
      <c r="B32" s="196">
        <v>12</v>
      </c>
      <c r="C32" s="197">
        <v>480</v>
      </c>
      <c r="D32" s="197">
        <v>474</v>
      </c>
      <c r="E32" s="197">
        <v>496</v>
      </c>
      <c r="F32" s="22">
        <f t="shared" si="0"/>
        <v>970</v>
      </c>
      <c r="G32" s="43">
        <v>3</v>
      </c>
      <c r="H32" s="44">
        <v>9</v>
      </c>
      <c r="I32" s="44">
        <v>0</v>
      </c>
      <c r="J32" s="44">
        <v>0</v>
      </c>
      <c r="K32" s="44">
        <v>0</v>
      </c>
      <c r="L32" s="44">
        <v>2</v>
      </c>
      <c r="M32" s="45">
        <v>0</v>
      </c>
      <c r="N32" s="46">
        <v>0</v>
      </c>
    </row>
    <row r="33" spans="1:15" ht="19.8">
      <c r="A33" s="221" t="s">
        <v>132</v>
      </c>
      <c r="B33" s="196">
        <v>13</v>
      </c>
      <c r="C33" s="197">
        <v>487</v>
      </c>
      <c r="D33" s="197">
        <v>443</v>
      </c>
      <c r="E33" s="197">
        <v>444</v>
      </c>
      <c r="F33" s="22">
        <f t="shared" si="0"/>
        <v>887</v>
      </c>
      <c r="G33" s="43">
        <v>7</v>
      </c>
      <c r="H33" s="44">
        <v>7</v>
      </c>
      <c r="I33" s="44">
        <v>1</v>
      </c>
      <c r="J33" s="44">
        <v>2</v>
      </c>
      <c r="K33" s="44">
        <v>0</v>
      </c>
      <c r="L33" s="44">
        <v>0</v>
      </c>
      <c r="M33" s="45">
        <v>0</v>
      </c>
      <c r="N33" s="46">
        <v>0</v>
      </c>
    </row>
    <row r="34" spans="1:15" ht="19.8">
      <c r="A34" s="221" t="s">
        <v>133</v>
      </c>
      <c r="B34" s="196">
        <v>11</v>
      </c>
      <c r="C34" s="197">
        <v>384</v>
      </c>
      <c r="D34" s="197">
        <v>376</v>
      </c>
      <c r="E34" s="197">
        <v>421</v>
      </c>
      <c r="F34" s="22">
        <f t="shared" si="0"/>
        <v>797</v>
      </c>
      <c r="G34" s="43">
        <v>3</v>
      </c>
      <c r="H34" s="44">
        <v>6</v>
      </c>
      <c r="I34" s="44">
        <v>1</v>
      </c>
      <c r="J34" s="44">
        <v>0</v>
      </c>
      <c r="K34" s="44">
        <v>0</v>
      </c>
      <c r="L34" s="44">
        <v>0</v>
      </c>
      <c r="M34" s="45">
        <v>1</v>
      </c>
      <c r="N34" s="46">
        <v>1</v>
      </c>
    </row>
    <row r="35" spans="1:15" ht="19.8">
      <c r="A35" s="221" t="s">
        <v>134</v>
      </c>
      <c r="B35" s="196">
        <v>6</v>
      </c>
      <c r="C35" s="197">
        <v>331</v>
      </c>
      <c r="D35" s="197">
        <v>338</v>
      </c>
      <c r="E35" s="197">
        <v>379</v>
      </c>
      <c r="F35" s="22">
        <f t="shared" si="0"/>
        <v>717</v>
      </c>
      <c r="G35" s="43">
        <v>2</v>
      </c>
      <c r="H35" s="44">
        <v>7</v>
      </c>
      <c r="I35" s="44">
        <v>1</v>
      </c>
      <c r="J35" s="44">
        <v>1</v>
      </c>
      <c r="K35" s="44">
        <v>0</v>
      </c>
      <c r="L35" s="44">
        <v>0</v>
      </c>
      <c r="M35" s="45">
        <v>0</v>
      </c>
      <c r="N35" s="46">
        <v>0</v>
      </c>
    </row>
    <row r="36" spans="1:15" ht="19.8">
      <c r="A36" s="221" t="s">
        <v>135</v>
      </c>
      <c r="B36" s="196">
        <v>16</v>
      </c>
      <c r="C36" s="197">
        <v>606</v>
      </c>
      <c r="D36" s="197">
        <v>597</v>
      </c>
      <c r="E36" s="197">
        <v>626</v>
      </c>
      <c r="F36" s="22">
        <f t="shared" si="0"/>
        <v>1223</v>
      </c>
      <c r="G36" s="43">
        <v>4</v>
      </c>
      <c r="H36" s="44">
        <v>10</v>
      </c>
      <c r="I36" s="44">
        <v>0</v>
      </c>
      <c r="J36" s="44">
        <v>2</v>
      </c>
      <c r="K36" s="44">
        <v>2</v>
      </c>
      <c r="L36" s="44">
        <v>2</v>
      </c>
      <c r="M36" s="45">
        <v>3</v>
      </c>
      <c r="N36" s="46">
        <v>0</v>
      </c>
    </row>
    <row r="37" spans="1:15" ht="19.8">
      <c r="A37" s="220" t="s">
        <v>136</v>
      </c>
      <c r="B37" s="22">
        <f t="shared" ref="B37:N37" si="1">SUM(B5:B36)</f>
        <v>453</v>
      </c>
      <c r="C37" s="22">
        <f t="shared" si="1"/>
        <v>23357</v>
      </c>
      <c r="D37" s="22">
        <f t="shared" si="1"/>
        <v>23499</v>
      </c>
      <c r="E37" s="22">
        <f t="shared" si="1"/>
        <v>25778</v>
      </c>
      <c r="F37" s="22">
        <f t="shared" si="1"/>
        <v>49277</v>
      </c>
      <c r="G37" s="22">
        <f t="shared" si="1"/>
        <v>360</v>
      </c>
      <c r="H37" s="22">
        <f t="shared" si="1"/>
        <v>254</v>
      </c>
      <c r="I37" s="22">
        <f t="shared" si="1"/>
        <v>62</v>
      </c>
      <c r="J37" s="22">
        <f t="shared" si="1"/>
        <v>62</v>
      </c>
      <c r="K37" s="22">
        <f t="shared" si="1"/>
        <v>19</v>
      </c>
      <c r="L37" s="22">
        <f t="shared" si="1"/>
        <v>45</v>
      </c>
      <c r="M37" s="23">
        <f t="shared" si="1"/>
        <v>25</v>
      </c>
      <c r="N37" s="26">
        <f t="shared" si="1"/>
        <v>7</v>
      </c>
    </row>
    <row r="38" spans="1:15" s="3" customFormat="1" ht="26.25" customHeight="1">
      <c r="A38" s="245" t="s">
        <v>8</v>
      </c>
      <c r="B38" s="246"/>
      <c r="C38" s="61">
        <f>C37</f>
        <v>23357</v>
      </c>
      <c r="D38" s="61" t="s">
        <v>0</v>
      </c>
      <c r="E38" s="61" t="s">
        <v>9</v>
      </c>
      <c r="F38" s="61"/>
      <c r="G38" s="61">
        <f>F37</f>
        <v>49277</v>
      </c>
      <c r="H38" s="61" t="s">
        <v>10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1567</v>
      </c>
      <c r="F39" s="146">
        <f>MAX(F5:F36)</f>
        <v>3906</v>
      </c>
      <c r="G39" s="200"/>
      <c r="H39" s="149" t="str">
        <f>ADDRESS(MATCH(MAX(F5:F36),F5:F36,0)+4,1)</f>
        <v>$A$21</v>
      </c>
      <c r="I39" s="200"/>
      <c r="J39" s="200"/>
      <c r="K39" s="200"/>
      <c r="L39" s="200"/>
      <c r="M39" s="142"/>
      <c r="N39" s="143"/>
    </row>
    <row r="40" spans="1:15" s="3" customFormat="1" ht="26.25" customHeight="1">
      <c r="A40" s="245" t="s">
        <v>103</v>
      </c>
      <c r="B40" s="246"/>
      <c r="C40" s="198" t="str">
        <f ca="1">INDIRECT(H40,TRUE)</f>
        <v>德政</v>
      </c>
      <c r="D40" s="199" t="s">
        <v>88</v>
      </c>
      <c r="E40" s="147">
        <v>337</v>
      </c>
      <c r="F40" s="148">
        <f>MIN(F5:F36)</f>
        <v>681</v>
      </c>
      <c r="G40" s="200"/>
      <c r="H40" s="149" t="str">
        <f>ADDRESS(MATCH(MIN(F5:F36),F5:F36,0)+4,1)</f>
        <v>$A$10</v>
      </c>
      <c r="I40" s="200"/>
      <c r="J40" s="200"/>
      <c r="K40" s="200"/>
      <c r="L40" s="200"/>
      <c r="M40" s="142"/>
      <c r="N40" s="143"/>
    </row>
    <row r="41" spans="1:15" s="4" customFormat="1" ht="24.9" customHeight="1">
      <c r="A41" s="241" t="s">
        <v>11</v>
      </c>
      <c r="B41" s="242"/>
      <c r="C41" s="254">
        <f>SUM(G41:G42)</f>
        <v>241</v>
      </c>
      <c r="D41" s="256" t="s">
        <v>10</v>
      </c>
      <c r="E41" s="200" t="s">
        <v>12</v>
      </c>
      <c r="F41" s="200"/>
      <c r="G41" s="200">
        <v>118</v>
      </c>
      <c r="H41" s="200" t="s">
        <v>10</v>
      </c>
      <c r="I41" s="200"/>
      <c r="J41" s="200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123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19</v>
      </c>
      <c r="D43" s="250" t="s">
        <v>10</v>
      </c>
      <c r="E43" s="206" t="s">
        <v>169</v>
      </c>
      <c r="F43" s="200"/>
      <c r="G43" s="200"/>
      <c r="H43" s="200"/>
      <c r="I43" s="200"/>
      <c r="J43" s="200"/>
      <c r="K43" s="207"/>
      <c r="L43" s="207"/>
      <c r="M43" s="208"/>
      <c r="N43" s="209"/>
      <c r="O43" s="17"/>
    </row>
    <row r="44" spans="1:15" s="6" customFormat="1" ht="24.9" customHeight="1">
      <c r="A44" s="248"/>
      <c r="B44" s="249"/>
      <c r="C44" s="251"/>
      <c r="D44" s="251"/>
      <c r="E44" s="70" t="s">
        <v>138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5" s="7" customFormat="1" ht="26.25" customHeight="1">
      <c r="A45" s="245" t="s">
        <v>15</v>
      </c>
      <c r="B45" s="246"/>
      <c r="C45" s="61">
        <f>L37</f>
        <v>45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25</v>
      </c>
      <c r="D46" s="61" t="s">
        <v>24</v>
      </c>
      <c r="E46" s="61" t="s">
        <v>170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150</v>
      </c>
      <c r="B47" s="240"/>
      <c r="C47" s="61">
        <f>N37</f>
        <v>7</v>
      </c>
      <c r="D47" s="61" t="s">
        <v>24</v>
      </c>
      <c r="E47" s="61" t="s">
        <v>171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360</v>
      </c>
      <c r="D48" s="72" t="s">
        <v>10</v>
      </c>
      <c r="E48" s="61" t="s">
        <v>16</v>
      </c>
      <c r="F48" s="61"/>
      <c r="G48" s="61">
        <f>H37</f>
        <v>254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C37-'11201'!C37</f>
        <v>35</v>
      </c>
      <c r="D49" s="222" t="str">
        <f>IF(E49&gt;0,"男增加","男減少")</f>
        <v>男增加</v>
      </c>
      <c r="E49" s="74">
        <f>D37-'11201'!D37</f>
        <v>31</v>
      </c>
      <c r="F49" s="75" t="str">
        <f>IF(G49&gt;0,"女增加","女減少")</f>
        <v>女增加</v>
      </c>
      <c r="G49" s="74">
        <f>E37-'11201'!E37</f>
        <v>49</v>
      </c>
      <c r="H49" s="76"/>
      <c r="I49" s="238" t="str">
        <f>IF(K49&gt;0,"總人口數增加","總人口數減少")</f>
        <v>總人口數增加</v>
      </c>
      <c r="J49" s="238"/>
      <c r="K49" s="74">
        <f>F37-'11201'!F37</f>
        <v>80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154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2" t="s">
        <v>10</v>
      </c>
      <c r="E3" s="193" t="s">
        <v>92</v>
      </c>
      <c r="F3" s="194" t="s">
        <v>93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144</v>
      </c>
      <c r="N3" s="264" t="s">
        <v>146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1" t="s">
        <v>104</v>
      </c>
      <c r="B5" s="195">
        <v>15</v>
      </c>
      <c r="C5" s="197">
        <v>934</v>
      </c>
      <c r="D5" s="197">
        <v>874</v>
      </c>
      <c r="E5" s="197">
        <v>1006</v>
      </c>
      <c r="F5" s="22">
        <f t="shared" ref="F5:F36" si="0">SUM(D5:E5)</f>
        <v>1880</v>
      </c>
      <c r="G5" s="43">
        <v>17</v>
      </c>
      <c r="H5" s="44">
        <v>9</v>
      </c>
      <c r="I5" s="44">
        <v>3</v>
      </c>
      <c r="J5" s="44">
        <v>1</v>
      </c>
      <c r="K5" s="44">
        <v>1</v>
      </c>
      <c r="L5" s="44">
        <v>4</v>
      </c>
      <c r="M5" s="45">
        <v>1</v>
      </c>
      <c r="N5" s="46">
        <v>0</v>
      </c>
    </row>
    <row r="6" spans="1:15" ht="19.8">
      <c r="A6" s="221" t="s">
        <v>105</v>
      </c>
      <c r="B6" s="196">
        <v>11</v>
      </c>
      <c r="C6" s="197">
        <v>579</v>
      </c>
      <c r="D6" s="197">
        <v>510</v>
      </c>
      <c r="E6" s="197">
        <v>566</v>
      </c>
      <c r="F6" s="22">
        <f t="shared" si="0"/>
        <v>1076</v>
      </c>
      <c r="G6" s="43">
        <v>6</v>
      </c>
      <c r="H6" s="44">
        <v>2</v>
      </c>
      <c r="I6" s="44">
        <v>0</v>
      </c>
      <c r="J6" s="44">
        <v>0</v>
      </c>
      <c r="K6" s="44">
        <v>0</v>
      </c>
      <c r="L6" s="44">
        <v>0</v>
      </c>
      <c r="M6" s="45">
        <v>0</v>
      </c>
      <c r="N6" s="46">
        <v>0</v>
      </c>
    </row>
    <row r="7" spans="1:15" ht="19.8">
      <c r="A7" s="221" t="s">
        <v>106</v>
      </c>
      <c r="B7" s="196">
        <v>17</v>
      </c>
      <c r="C7" s="197">
        <v>1509</v>
      </c>
      <c r="D7" s="197">
        <v>1478</v>
      </c>
      <c r="E7" s="197">
        <v>1790</v>
      </c>
      <c r="F7" s="22">
        <f t="shared" si="0"/>
        <v>3268</v>
      </c>
      <c r="G7" s="43">
        <v>20</v>
      </c>
      <c r="H7" s="44">
        <v>23</v>
      </c>
      <c r="I7" s="44">
        <v>3</v>
      </c>
      <c r="J7" s="44">
        <v>2</v>
      </c>
      <c r="K7" s="44">
        <v>0</v>
      </c>
      <c r="L7" s="44">
        <v>2</v>
      </c>
      <c r="M7" s="45">
        <v>1</v>
      </c>
      <c r="N7" s="46">
        <v>0</v>
      </c>
    </row>
    <row r="8" spans="1:15" ht="19.8">
      <c r="A8" s="221" t="s">
        <v>107</v>
      </c>
      <c r="B8" s="196">
        <v>15</v>
      </c>
      <c r="C8" s="197">
        <v>536</v>
      </c>
      <c r="D8" s="197">
        <v>524</v>
      </c>
      <c r="E8" s="197">
        <v>580</v>
      </c>
      <c r="F8" s="22">
        <f t="shared" si="0"/>
        <v>1104</v>
      </c>
      <c r="G8" s="43">
        <v>9</v>
      </c>
      <c r="H8" s="44">
        <v>11</v>
      </c>
      <c r="I8" s="44">
        <v>0</v>
      </c>
      <c r="J8" s="44">
        <v>0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1" t="s">
        <v>108</v>
      </c>
      <c r="B9" s="196">
        <v>17</v>
      </c>
      <c r="C9" s="197">
        <v>669</v>
      </c>
      <c r="D9" s="197">
        <v>634</v>
      </c>
      <c r="E9" s="197">
        <v>721</v>
      </c>
      <c r="F9" s="22">
        <f t="shared" si="0"/>
        <v>1355</v>
      </c>
      <c r="G9" s="43">
        <v>7</v>
      </c>
      <c r="H9" s="44">
        <v>13</v>
      </c>
      <c r="I9" s="44">
        <v>2</v>
      </c>
      <c r="J9" s="44">
        <v>5</v>
      </c>
      <c r="K9" s="44">
        <v>0</v>
      </c>
      <c r="L9" s="44">
        <v>3</v>
      </c>
      <c r="M9" s="45">
        <v>1</v>
      </c>
      <c r="N9" s="46">
        <v>0</v>
      </c>
    </row>
    <row r="10" spans="1:15" ht="19.8">
      <c r="A10" s="221" t="s">
        <v>109</v>
      </c>
      <c r="B10" s="196">
        <v>7</v>
      </c>
      <c r="C10" s="197">
        <v>338</v>
      </c>
      <c r="D10" s="197">
        <v>314</v>
      </c>
      <c r="E10" s="197">
        <v>366</v>
      </c>
      <c r="F10" s="22">
        <f t="shared" si="0"/>
        <v>680</v>
      </c>
      <c r="G10" s="43">
        <v>6</v>
      </c>
      <c r="H10" s="44">
        <v>4</v>
      </c>
      <c r="I10" s="44">
        <v>0</v>
      </c>
      <c r="J10" s="44">
        <v>0</v>
      </c>
      <c r="K10" s="44">
        <v>0</v>
      </c>
      <c r="L10" s="44">
        <v>3</v>
      </c>
      <c r="M10" s="45">
        <v>1</v>
      </c>
      <c r="N10" s="46">
        <v>0</v>
      </c>
    </row>
    <row r="11" spans="1:15" ht="19.8">
      <c r="A11" s="221" t="s">
        <v>110</v>
      </c>
      <c r="B11" s="196">
        <v>7</v>
      </c>
      <c r="C11" s="197">
        <v>601</v>
      </c>
      <c r="D11" s="197">
        <v>479</v>
      </c>
      <c r="E11" s="197">
        <v>602</v>
      </c>
      <c r="F11" s="22">
        <f t="shared" si="0"/>
        <v>1081</v>
      </c>
      <c r="G11" s="43">
        <v>9</v>
      </c>
      <c r="H11" s="44">
        <v>3</v>
      </c>
      <c r="I11" s="44">
        <v>2</v>
      </c>
      <c r="J11" s="44">
        <v>5</v>
      </c>
      <c r="K11" s="44">
        <v>1</v>
      </c>
      <c r="L11" s="44">
        <v>0</v>
      </c>
      <c r="M11" s="45">
        <v>1</v>
      </c>
      <c r="N11" s="46">
        <v>0</v>
      </c>
    </row>
    <row r="12" spans="1:15" ht="19.8">
      <c r="A12" s="221" t="s">
        <v>111</v>
      </c>
      <c r="B12" s="196">
        <v>15</v>
      </c>
      <c r="C12" s="197">
        <v>928</v>
      </c>
      <c r="D12" s="197">
        <v>953</v>
      </c>
      <c r="E12" s="197">
        <v>1008</v>
      </c>
      <c r="F12" s="22">
        <f t="shared" si="0"/>
        <v>1961</v>
      </c>
      <c r="G12" s="43">
        <v>30</v>
      </c>
      <c r="H12" s="44">
        <v>15</v>
      </c>
      <c r="I12" s="44">
        <v>7</v>
      </c>
      <c r="J12" s="44">
        <v>9</v>
      </c>
      <c r="K12" s="44">
        <v>1</v>
      </c>
      <c r="L12" s="44">
        <v>2</v>
      </c>
      <c r="M12" s="45">
        <v>2</v>
      </c>
      <c r="N12" s="46">
        <v>1</v>
      </c>
    </row>
    <row r="13" spans="1:15" ht="19.8">
      <c r="A13" s="221" t="s">
        <v>112</v>
      </c>
      <c r="B13" s="196">
        <v>12</v>
      </c>
      <c r="C13" s="197">
        <v>463</v>
      </c>
      <c r="D13" s="197">
        <v>476</v>
      </c>
      <c r="E13" s="197">
        <v>487</v>
      </c>
      <c r="F13" s="22">
        <f t="shared" si="0"/>
        <v>963</v>
      </c>
      <c r="G13" s="43">
        <v>2</v>
      </c>
      <c r="H13" s="44">
        <v>9</v>
      </c>
      <c r="I13" s="44">
        <v>3</v>
      </c>
      <c r="J13" s="44">
        <v>0</v>
      </c>
      <c r="K13" s="44">
        <v>1</v>
      </c>
      <c r="L13" s="44">
        <v>0</v>
      </c>
      <c r="M13" s="45">
        <v>0</v>
      </c>
      <c r="N13" s="46">
        <v>0</v>
      </c>
    </row>
    <row r="14" spans="1:15" ht="19.8">
      <c r="A14" s="221" t="s">
        <v>113</v>
      </c>
      <c r="B14" s="196">
        <v>8</v>
      </c>
      <c r="C14" s="197">
        <v>347</v>
      </c>
      <c r="D14" s="197">
        <v>401</v>
      </c>
      <c r="E14" s="197">
        <v>357</v>
      </c>
      <c r="F14" s="22">
        <f t="shared" si="0"/>
        <v>758</v>
      </c>
      <c r="G14" s="43">
        <v>4</v>
      </c>
      <c r="H14" s="44">
        <v>2</v>
      </c>
      <c r="I14" s="44">
        <v>2</v>
      </c>
      <c r="J14" s="44">
        <v>1</v>
      </c>
      <c r="K14" s="44">
        <v>0</v>
      </c>
      <c r="L14" s="44">
        <v>2</v>
      </c>
      <c r="M14" s="45">
        <v>1</v>
      </c>
      <c r="N14" s="46">
        <v>0</v>
      </c>
    </row>
    <row r="15" spans="1:15" ht="19.8">
      <c r="A15" s="221" t="s">
        <v>114</v>
      </c>
      <c r="B15" s="196">
        <v>17</v>
      </c>
      <c r="C15" s="197">
        <v>750</v>
      </c>
      <c r="D15" s="197">
        <v>719</v>
      </c>
      <c r="E15" s="197">
        <v>783</v>
      </c>
      <c r="F15" s="22">
        <f t="shared" si="0"/>
        <v>1502</v>
      </c>
      <c r="G15" s="43">
        <v>15</v>
      </c>
      <c r="H15" s="44">
        <v>17</v>
      </c>
      <c r="I15" s="44">
        <v>2</v>
      </c>
      <c r="J15" s="44">
        <v>0</v>
      </c>
      <c r="K15" s="44">
        <v>1</v>
      </c>
      <c r="L15" s="44">
        <v>2</v>
      </c>
      <c r="M15" s="45">
        <v>0</v>
      </c>
      <c r="N15" s="46">
        <v>0</v>
      </c>
    </row>
    <row r="16" spans="1:15" ht="19.8">
      <c r="A16" s="221" t="s">
        <v>115</v>
      </c>
      <c r="B16" s="196">
        <v>14</v>
      </c>
      <c r="C16" s="197">
        <v>386</v>
      </c>
      <c r="D16" s="197">
        <v>375</v>
      </c>
      <c r="E16" s="197">
        <v>373</v>
      </c>
      <c r="F16" s="22">
        <f t="shared" si="0"/>
        <v>748</v>
      </c>
      <c r="G16" s="43">
        <v>8</v>
      </c>
      <c r="H16" s="44">
        <v>5</v>
      </c>
      <c r="I16" s="44">
        <v>2</v>
      </c>
      <c r="J16" s="44">
        <v>3</v>
      </c>
      <c r="K16" s="44">
        <v>1</v>
      </c>
      <c r="L16" s="44">
        <v>5</v>
      </c>
      <c r="M16" s="45">
        <v>0</v>
      </c>
      <c r="N16" s="46">
        <v>0</v>
      </c>
    </row>
    <row r="17" spans="1:16" ht="19.8">
      <c r="A17" s="221" t="s">
        <v>116</v>
      </c>
      <c r="B17" s="196">
        <v>22</v>
      </c>
      <c r="C17" s="197">
        <v>1186</v>
      </c>
      <c r="D17" s="197">
        <v>1274</v>
      </c>
      <c r="E17" s="197">
        <v>1394</v>
      </c>
      <c r="F17" s="22">
        <f t="shared" si="0"/>
        <v>2668</v>
      </c>
      <c r="G17" s="43">
        <v>33</v>
      </c>
      <c r="H17" s="44">
        <v>8</v>
      </c>
      <c r="I17" s="44">
        <v>3</v>
      </c>
      <c r="J17" s="44">
        <v>4</v>
      </c>
      <c r="K17" s="44">
        <v>5</v>
      </c>
      <c r="L17" s="44">
        <v>2</v>
      </c>
      <c r="M17" s="45">
        <v>1</v>
      </c>
      <c r="N17" s="46">
        <v>0</v>
      </c>
    </row>
    <row r="18" spans="1:16" ht="19.8">
      <c r="A18" s="221" t="s">
        <v>117</v>
      </c>
      <c r="B18" s="196">
        <v>20</v>
      </c>
      <c r="C18" s="197">
        <v>1533</v>
      </c>
      <c r="D18" s="197">
        <v>1732</v>
      </c>
      <c r="E18" s="197">
        <v>1899</v>
      </c>
      <c r="F18" s="22">
        <f t="shared" si="0"/>
        <v>3631</v>
      </c>
      <c r="G18" s="43">
        <v>29</v>
      </c>
      <c r="H18" s="44">
        <v>10</v>
      </c>
      <c r="I18" s="44">
        <v>9</v>
      </c>
      <c r="J18" s="44">
        <v>1</v>
      </c>
      <c r="K18" s="44">
        <v>2</v>
      </c>
      <c r="L18" s="44">
        <v>1</v>
      </c>
      <c r="M18" s="45">
        <v>3</v>
      </c>
      <c r="N18" s="46">
        <v>1</v>
      </c>
    </row>
    <row r="19" spans="1:16" ht="19.8">
      <c r="A19" s="221" t="s">
        <v>118</v>
      </c>
      <c r="B19" s="196">
        <v>22</v>
      </c>
      <c r="C19" s="197">
        <v>1125</v>
      </c>
      <c r="D19" s="197">
        <v>1283</v>
      </c>
      <c r="E19" s="197">
        <v>1407</v>
      </c>
      <c r="F19" s="22">
        <f t="shared" si="0"/>
        <v>2690</v>
      </c>
      <c r="G19" s="43">
        <v>21</v>
      </c>
      <c r="H19" s="44">
        <v>13</v>
      </c>
      <c r="I19" s="44">
        <v>4</v>
      </c>
      <c r="J19" s="44">
        <v>2</v>
      </c>
      <c r="K19" s="44">
        <v>1</v>
      </c>
      <c r="L19" s="44">
        <v>2</v>
      </c>
      <c r="M19" s="45">
        <v>0</v>
      </c>
      <c r="N19" s="46">
        <v>0</v>
      </c>
    </row>
    <row r="20" spans="1:16" ht="19.8">
      <c r="A20" s="221" t="s">
        <v>119</v>
      </c>
      <c r="B20" s="196">
        <v>19</v>
      </c>
      <c r="C20" s="197">
        <v>779</v>
      </c>
      <c r="D20" s="197">
        <v>885</v>
      </c>
      <c r="E20" s="197">
        <v>1014</v>
      </c>
      <c r="F20" s="22">
        <f t="shared" si="0"/>
        <v>1899</v>
      </c>
      <c r="G20" s="43">
        <v>13</v>
      </c>
      <c r="H20" s="44">
        <v>11</v>
      </c>
      <c r="I20" s="44">
        <v>5</v>
      </c>
      <c r="J20" s="44">
        <v>1</v>
      </c>
      <c r="K20" s="44">
        <v>3</v>
      </c>
      <c r="L20" s="44">
        <v>1</v>
      </c>
      <c r="M20" s="45">
        <v>1</v>
      </c>
      <c r="N20" s="46">
        <v>0</v>
      </c>
    </row>
    <row r="21" spans="1:16" ht="19.8">
      <c r="A21" s="221" t="s">
        <v>120</v>
      </c>
      <c r="B21" s="196">
        <v>21</v>
      </c>
      <c r="C21" s="197">
        <v>1565</v>
      </c>
      <c r="D21" s="197">
        <v>1805</v>
      </c>
      <c r="E21" s="197">
        <v>2098</v>
      </c>
      <c r="F21" s="22">
        <f t="shared" si="0"/>
        <v>3903</v>
      </c>
      <c r="G21" s="43">
        <v>23</v>
      </c>
      <c r="H21" s="44">
        <v>21</v>
      </c>
      <c r="I21" s="44">
        <v>3</v>
      </c>
      <c r="J21" s="44">
        <v>7</v>
      </c>
      <c r="K21" s="44">
        <v>2</v>
      </c>
      <c r="L21" s="44">
        <v>3</v>
      </c>
      <c r="M21" s="45">
        <v>1</v>
      </c>
      <c r="N21" s="46">
        <v>2</v>
      </c>
    </row>
    <row r="22" spans="1:16" ht="19.8">
      <c r="A22" s="221" t="s">
        <v>121</v>
      </c>
      <c r="B22" s="196">
        <v>11</v>
      </c>
      <c r="C22" s="197">
        <v>761</v>
      </c>
      <c r="D22" s="197">
        <v>689</v>
      </c>
      <c r="E22" s="197">
        <v>773</v>
      </c>
      <c r="F22" s="22">
        <f t="shared" si="0"/>
        <v>1462</v>
      </c>
      <c r="G22" s="43">
        <v>13</v>
      </c>
      <c r="H22" s="44">
        <v>8</v>
      </c>
      <c r="I22" s="44">
        <v>4</v>
      </c>
      <c r="J22" s="44">
        <v>3</v>
      </c>
      <c r="K22" s="44">
        <v>2</v>
      </c>
      <c r="L22" s="44">
        <v>1</v>
      </c>
      <c r="M22" s="45">
        <v>1</v>
      </c>
      <c r="N22" s="46">
        <v>0</v>
      </c>
      <c r="O22" s="35"/>
      <c r="P22" s="35"/>
    </row>
    <row r="23" spans="1:16" ht="19.8">
      <c r="A23" s="221" t="s">
        <v>122</v>
      </c>
      <c r="B23" s="196">
        <v>12</v>
      </c>
      <c r="C23" s="197">
        <v>579</v>
      </c>
      <c r="D23" s="197">
        <v>550</v>
      </c>
      <c r="E23" s="197">
        <v>604</v>
      </c>
      <c r="F23" s="22">
        <f t="shared" si="0"/>
        <v>1154</v>
      </c>
      <c r="G23" s="43">
        <v>7</v>
      </c>
      <c r="H23" s="44">
        <v>13</v>
      </c>
      <c r="I23" s="44">
        <v>1</v>
      </c>
      <c r="J23" s="44">
        <v>0</v>
      </c>
      <c r="K23" s="44">
        <v>0</v>
      </c>
      <c r="L23" s="44">
        <v>0</v>
      </c>
      <c r="M23" s="45">
        <v>1</v>
      </c>
      <c r="N23" s="46">
        <v>0</v>
      </c>
    </row>
    <row r="24" spans="1:16" ht="19.8">
      <c r="A24" s="221" t="s">
        <v>123</v>
      </c>
      <c r="B24" s="196">
        <v>12</v>
      </c>
      <c r="C24" s="197">
        <v>436</v>
      </c>
      <c r="D24" s="197">
        <v>432</v>
      </c>
      <c r="E24" s="197">
        <v>414</v>
      </c>
      <c r="F24" s="22">
        <f t="shared" si="0"/>
        <v>846</v>
      </c>
      <c r="G24" s="43">
        <v>5</v>
      </c>
      <c r="H24" s="44">
        <v>1</v>
      </c>
      <c r="I24" s="44">
        <v>0</v>
      </c>
      <c r="J24" s="44">
        <v>1</v>
      </c>
      <c r="K24" s="44">
        <v>0</v>
      </c>
      <c r="L24" s="44">
        <v>1</v>
      </c>
      <c r="M24" s="45">
        <v>0</v>
      </c>
      <c r="N24" s="46">
        <v>0</v>
      </c>
    </row>
    <row r="25" spans="1:16" ht="19.8">
      <c r="A25" s="221" t="s">
        <v>124</v>
      </c>
      <c r="B25" s="196">
        <v>12</v>
      </c>
      <c r="C25" s="197">
        <v>540</v>
      </c>
      <c r="D25" s="197">
        <v>503</v>
      </c>
      <c r="E25" s="197">
        <v>547</v>
      </c>
      <c r="F25" s="22">
        <f t="shared" si="0"/>
        <v>1050</v>
      </c>
      <c r="G25" s="43">
        <v>8</v>
      </c>
      <c r="H25" s="44">
        <v>15</v>
      </c>
      <c r="I25" s="44">
        <v>1</v>
      </c>
      <c r="J25" s="44">
        <v>1</v>
      </c>
      <c r="K25" s="44">
        <v>1</v>
      </c>
      <c r="L25" s="44">
        <v>1</v>
      </c>
      <c r="M25" s="45">
        <v>1</v>
      </c>
      <c r="N25" s="46">
        <v>0</v>
      </c>
    </row>
    <row r="26" spans="1:16" ht="19.8">
      <c r="A26" s="221" t="s">
        <v>125</v>
      </c>
      <c r="B26" s="196">
        <v>22</v>
      </c>
      <c r="C26" s="197">
        <v>997</v>
      </c>
      <c r="D26" s="197">
        <v>1033</v>
      </c>
      <c r="E26" s="197">
        <v>1057</v>
      </c>
      <c r="F26" s="22">
        <f t="shared" si="0"/>
        <v>2090</v>
      </c>
      <c r="G26" s="43">
        <v>20</v>
      </c>
      <c r="H26" s="44">
        <v>17</v>
      </c>
      <c r="I26" s="44">
        <v>6</v>
      </c>
      <c r="J26" s="44">
        <v>8</v>
      </c>
      <c r="K26" s="44">
        <v>2</v>
      </c>
      <c r="L26" s="44">
        <v>2</v>
      </c>
      <c r="M26" s="45">
        <v>1</v>
      </c>
      <c r="N26" s="46">
        <v>1</v>
      </c>
    </row>
    <row r="27" spans="1:16" ht="19.8">
      <c r="A27" s="221" t="s">
        <v>126</v>
      </c>
      <c r="B27" s="196">
        <v>24</v>
      </c>
      <c r="C27" s="197">
        <v>1583</v>
      </c>
      <c r="D27" s="197">
        <v>1523</v>
      </c>
      <c r="E27" s="197">
        <v>1595</v>
      </c>
      <c r="F27" s="22">
        <f t="shared" si="0"/>
        <v>3118</v>
      </c>
      <c r="G27" s="43">
        <v>16</v>
      </c>
      <c r="H27" s="44">
        <v>30</v>
      </c>
      <c r="I27" s="44">
        <v>10</v>
      </c>
      <c r="J27" s="44">
        <v>11</v>
      </c>
      <c r="K27" s="44">
        <v>0</v>
      </c>
      <c r="L27" s="44">
        <v>4</v>
      </c>
      <c r="M27" s="45">
        <v>1</v>
      </c>
      <c r="N27" s="46">
        <v>0</v>
      </c>
    </row>
    <row r="28" spans="1:16" ht="19.8">
      <c r="A28" s="221" t="s">
        <v>127</v>
      </c>
      <c r="B28" s="196">
        <v>10</v>
      </c>
      <c r="C28" s="197">
        <v>354</v>
      </c>
      <c r="D28" s="197">
        <v>355</v>
      </c>
      <c r="E28" s="197">
        <v>375</v>
      </c>
      <c r="F28" s="22">
        <f t="shared" si="0"/>
        <v>730</v>
      </c>
      <c r="G28" s="43">
        <v>4</v>
      </c>
      <c r="H28" s="44">
        <v>7</v>
      </c>
      <c r="I28" s="44">
        <v>0</v>
      </c>
      <c r="J28" s="44">
        <v>1</v>
      </c>
      <c r="K28" s="44">
        <v>0</v>
      </c>
      <c r="L28" s="44">
        <v>0</v>
      </c>
      <c r="M28" s="45">
        <v>0</v>
      </c>
      <c r="N28" s="46">
        <v>0</v>
      </c>
    </row>
    <row r="29" spans="1:16" ht="19.8">
      <c r="A29" s="221" t="s">
        <v>128</v>
      </c>
      <c r="B29" s="196">
        <v>13</v>
      </c>
      <c r="C29" s="197">
        <v>507</v>
      </c>
      <c r="D29" s="197">
        <v>511</v>
      </c>
      <c r="E29" s="197">
        <v>586</v>
      </c>
      <c r="F29" s="22">
        <f t="shared" si="0"/>
        <v>1097</v>
      </c>
      <c r="G29" s="43">
        <v>6</v>
      </c>
      <c r="H29" s="44">
        <v>7</v>
      </c>
      <c r="I29" s="44">
        <v>3</v>
      </c>
      <c r="J29" s="44">
        <v>2</v>
      </c>
      <c r="K29" s="44">
        <v>1</v>
      </c>
      <c r="L29" s="44">
        <v>1</v>
      </c>
      <c r="M29" s="45">
        <v>0</v>
      </c>
      <c r="N29" s="46">
        <v>0</v>
      </c>
    </row>
    <row r="30" spans="1:16" ht="19.8">
      <c r="A30" s="221" t="s">
        <v>129</v>
      </c>
      <c r="B30" s="196">
        <v>10</v>
      </c>
      <c r="C30" s="197">
        <v>593</v>
      </c>
      <c r="D30" s="197">
        <v>508</v>
      </c>
      <c r="E30" s="197">
        <v>530</v>
      </c>
      <c r="F30" s="22">
        <f t="shared" si="0"/>
        <v>1038</v>
      </c>
      <c r="G30" s="43">
        <v>6</v>
      </c>
      <c r="H30" s="44">
        <v>4</v>
      </c>
      <c r="I30" s="44">
        <v>0</v>
      </c>
      <c r="J30" s="44">
        <v>0</v>
      </c>
      <c r="K30" s="44">
        <v>1</v>
      </c>
      <c r="L30" s="44">
        <v>2</v>
      </c>
      <c r="M30" s="45">
        <v>0</v>
      </c>
      <c r="N30" s="46">
        <v>0</v>
      </c>
    </row>
    <row r="31" spans="1:16" ht="19.8">
      <c r="A31" s="221" t="s">
        <v>130</v>
      </c>
      <c r="B31" s="196">
        <v>10</v>
      </c>
      <c r="C31" s="197">
        <v>510</v>
      </c>
      <c r="D31" s="197">
        <v>466</v>
      </c>
      <c r="E31" s="197">
        <v>504</v>
      </c>
      <c r="F31" s="22">
        <f t="shared" si="0"/>
        <v>970</v>
      </c>
      <c r="G31" s="43">
        <v>4</v>
      </c>
      <c r="H31" s="44">
        <v>10</v>
      </c>
      <c r="I31" s="44">
        <v>1</v>
      </c>
      <c r="J31" s="44">
        <v>3</v>
      </c>
      <c r="K31" s="44">
        <v>0</v>
      </c>
      <c r="L31" s="44">
        <v>1</v>
      </c>
      <c r="M31" s="45">
        <v>0</v>
      </c>
      <c r="N31" s="46">
        <v>1</v>
      </c>
    </row>
    <row r="32" spans="1:16" ht="19.8">
      <c r="A32" s="221" t="s">
        <v>131</v>
      </c>
      <c r="B32" s="196">
        <v>12</v>
      </c>
      <c r="C32" s="197">
        <v>479</v>
      </c>
      <c r="D32" s="197">
        <v>477</v>
      </c>
      <c r="E32" s="197">
        <v>497</v>
      </c>
      <c r="F32" s="22">
        <f t="shared" si="0"/>
        <v>974</v>
      </c>
      <c r="G32" s="43">
        <v>7</v>
      </c>
      <c r="H32" s="44">
        <v>3</v>
      </c>
      <c r="I32" s="44">
        <v>0</v>
      </c>
      <c r="J32" s="44">
        <v>0</v>
      </c>
      <c r="K32" s="44">
        <v>0</v>
      </c>
      <c r="L32" s="44">
        <v>0</v>
      </c>
      <c r="M32" s="45">
        <v>2</v>
      </c>
      <c r="N32" s="46">
        <v>0</v>
      </c>
    </row>
    <row r="33" spans="1:15" ht="19.8">
      <c r="A33" s="221" t="s">
        <v>132</v>
      </c>
      <c r="B33" s="196">
        <v>13</v>
      </c>
      <c r="C33" s="197">
        <v>488</v>
      </c>
      <c r="D33" s="197">
        <v>444</v>
      </c>
      <c r="E33" s="197">
        <v>444</v>
      </c>
      <c r="F33" s="22">
        <f t="shared" si="0"/>
        <v>888</v>
      </c>
      <c r="G33" s="43">
        <v>5</v>
      </c>
      <c r="H33" s="44">
        <v>2</v>
      </c>
      <c r="I33" s="44">
        <v>0</v>
      </c>
      <c r="J33" s="44">
        <v>0</v>
      </c>
      <c r="K33" s="44">
        <v>0</v>
      </c>
      <c r="L33" s="44">
        <v>2</v>
      </c>
      <c r="M33" s="45">
        <v>0</v>
      </c>
      <c r="N33" s="46">
        <v>0</v>
      </c>
    </row>
    <row r="34" spans="1:15" ht="19.8">
      <c r="A34" s="221" t="s">
        <v>133</v>
      </c>
      <c r="B34" s="196">
        <v>11</v>
      </c>
      <c r="C34" s="197">
        <v>382</v>
      </c>
      <c r="D34" s="197">
        <v>372</v>
      </c>
      <c r="E34" s="197">
        <v>416</v>
      </c>
      <c r="F34" s="22">
        <f t="shared" si="0"/>
        <v>788</v>
      </c>
      <c r="G34" s="43">
        <v>3</v>
      </c>
      <c r="H34" s="44">
        <v>7</v>
      </c>
      <c r="I34" s="44">
        <v>1</v>
      </c>
      <c r="J34" s="44">
        <v>5</v>
      </c>
      <c r="K34" s="44">
        <v>0</v>
      </c>
      <c r="L34" s="44">
        <v>1</v>
      </c>
      <c r="M34" s="45">
        <v>0</v>
      </c>
      <c r="N34" s="46">
        <v>0</v>
      </c>
    </row>
    <row r="35" spans="1:15" ht="19.8">
      <c r="A35" s="221" t="s">
        <v>134</v>
      </c>
      <c r="B35" s="196">
        <v>6</v>
      </c>
      <c r="C35" s="197">
        <v>334</v>
      </c>
      <c r="D35" s="197">
        <v>343</v>
      </c>
      <c r="E35" s="197">
        <v>379</v>
      </c>
      <c r="F35" s="22">
        <f t="shared" si="0"/>
        <v>722</v>
      </c>
      <c r="G35" s="43">
        <v>9</v>
      </c>
      <c r="H35" s="44">
        <v>3</v>
      </c>
      <c r="I35" s="44">
        <v>1</v>
      </c>
      <c r="J35" s="44">
        <v>1</v>
      </c>
      <c r="K35" s="44">
        <v>0</v>
      </c>
      <c r="L35" s="44">
        <v>1</v>
      </c>
      <c r="M35" s="45">
        <v>0</v>
      </c>
      <c r="N35" s="46">
        <v>0</v>
      </c>
    </row>
    <row r="36" spans="1:15" ht="19.8">
      <c r="A36" s="221" t="s">
        <v>135</v>
      </c>
      <c r="B36" s="196">
        <v>16</v>
      </c>
      <c r="C36" s="197">
        <v>609</v>
      </c>
      <c r="D36" s="197">
        <v>599</v>
      </c>
      <c r="E36" s="197">
        <v>623</v>
      </c>
      <c r="F36" s="22">
        <f t="shared" si="0"/>
        <v>1222</v>
      </c>
      <c r="G36" s="43">
        <v>11</v>
      </c>
      <c r="H36" s="44">
        <v>6</v>
      </c>
      <c r="I36" s="44">
        <v>0</v>
      </c>
      <c r="J36" s="44">
        <v>1</v>
      </c>
      <c r="K36" s="44">
        <v>0</v>
      </c>
      <c r="L36" s="44">
        <v>5</v>
      </c>
      <c r="M36" s="45">
        <v>0</v>
      </c>
      <c r="N36" s="46">
        <v>0</v>
      </c>
    </row>
    <row r="37" spans="1:15" ht="19.8">
      <c r="A37" s="220" t="s">
        <v>136</v>
      </c>
      <c r="B37" s="22">
        <f t="shared" ref="B37:N37" si="1">SUM(B5:B36)</f>
        <v>453</v>
      </c>
      <c r="C37" s="22">
        <f t="shared" si="1"/>
        <v>23380</v>
      </c>
      <c r="D37" s="22">
        <f t="shared" si="1"/>
        <v>23521</v>
      </c>
      <c r="E37" s="22">
        <f t="shared" si="1"/>
        <v>25795</v>
      </c>
      <c r="F37" s="22">
        <f t="shared" si="1"/>
        <v>49316</v>
      </c>
      <c r="G37" s="22">
        <f t="shared" si="1"/>
        <v>376</v>
      </c>
      <c r="H37" s="22">
        <f t="shared" si="1"/>
        <v>309</v>
      </c>
      <c r="I37" s="22">
        <f t="shared" si="1"/>
        <v>78</v>
      </c>
      <c r="J37" s="22">
        <f t="shared" si="1"/>
        <v>78</v>
      </c>
      <c r="K37" s="22">
        <f t="shared" si="1"/>
        <v>26</v>
      </c>
      <c r="L37" s="22">
        <f t="shared" si="1"/>
        <v>54</v>
      </c>
      <c r="M37" s="23">
        <f t="shared" si="1"/>
        <v>21</v>
      </c>
      <c r="N37" s="26">
        <f t="shared" si="1"/>
        <v>6</v>
      </c>
    </row>
    <row r="38" spans="1:15" s="3" customFormat="1" ht="26.25" customHeight="1">
      <c r="A38" s="245" t="s">
        <v>8</v>
      </c>
      <c r="B38" s="246"/>
      <c r="C38" s="61">
        <f>C37</f>
        <v>23380</v>
      </c>
      <c r="D38" s="61" t="s">
        <v>0</v>
      </c>
      <c r="E38" s="61" t="s">
        <v>9</v>
      </c>
      <c r="F38" s="61"/>
      <c r="G38" s="61">
        <f>F37</f>
        <v>49316</v>
      </c>
      <c r="H38" s="61" t="s">
        <v>10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1565</v>
      </c>
      <c r="F39" s="146">
        <f>MAX(F5:F36)</f>
        <v>3903</v>
      </c>
      <c r="G39" s="200"/>
      <c r="H39" s="149" t="str">
        <f>ADDRESS(MATCH(MAX(F5:F36),F5:F36,0)+4,1)</f>
        <v>$A$21</v>
      </c>
      <c r="I39" s="200"/>
      <c r="J39" s="200"/>
      <c r="K39" s="200"/>
      <c r="L39" s="200"/>
      <c r="M39" s="142"/>
      <c r="N39" s="143"/>
    </row>
    <row r="40" spans="1:15" s="3" customFormat="1" ht="26.25" customHeight="1">
      <c r="A40" s="245" t="s">
        <v>103</v>
      </c>
      <c r="B40" s="246"/>
      <c r="C40" s="198" t="str">
        <f ca="1">INDIRECT(H40,TRUE)</f>
        <v>德政</v>
      </c>
      <c r="D40" s="199" t="s">
        <v>88</v>
      </c>
      <c r="E40" s="147">
        <v>338</v>
      </c>
      <c r="F40" s="148">
        <f>MIN(F5:F36)</f>
        <v>680</v>
      </c>
      <c r="G40" s="200"/>
      <c r="H40" s="149" t="str">
        <f>ADDRESS(MATCH(MIN(F5:F36),F5:F36,0)+4,1)</f>
        <v>$A$10</v>
      </c>
      <c r="I40" s="200"/>
      <c r="J40" s="200"/>
      <c r="K40" s="200"/>
      <c r="L40" s="200"/>
      <c r="M40" s="142"/>
      <c r="N40" s="143"/>
    </row>
    <row r="41" spans="1:15" s="4" customFormat="1" ht="24.9" customHeight="1">
      <c r="A41" s="241" t="s">
        <v>11</v>
      </c>
      <c r="B41" s="242"/>
      <c r="C41" s="254">
        <f>SUM(G41:G42)</f>
        <v>239</v>
      </c>
      <c r="D41" s="256" t="s">
        <v>10</v>
      </c>
      <c r="E41" s="200" t="s">
        <v>12</v>
      </c>
      <c r="F41" s="200"/>
      <c r="G41" s="200">
        <v>116</v>
      </c>
      <c r="H41" s="200" t="s">
        <v>10</v>
      </c>
      <c r="I41" s="200"/>
      <c r="J41" s="200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123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26</v>
      </c>
      <c r="D43" s="250" t="s">
        <v>10</v>
      </c>
      <c r="E43" s="206" t="s">
        <v>172</v>
      </c>
      <c r="F43" s="200"/>
      <c r="G43" s="200"/>
      <c r="H43" s="200"/>
      <c r="I43" s="200"/>
      <c r="J43" s="200"/>
      <c r="K43" s="207"/>
      <c r="L43" s="207"/>
      <c r="M43" s="208"/>
      <c r="N43" s="209"/>
      <c r="O43" s="17"/>
    </row>
    <row r="44" spans="1:15" s="6" customFormat="1" ht="24.9" customHeight="1">
      <c r="A44" s="248"/>
      <c r="B44" s="249"/>
      <c r="C44" s="251"/>
      <c r="D44" s="251"/>
      <c r="E44" s="70" t="s">
        <v>138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5" s="7" customFormat="1" ht="26.25" customHeight="1">
      <c r="A45" s="245" t="s">
        <v>15</v>
      </c>
      <c r="B45" s="246"/>
      <c r="C45" s="61">
        <f>L37</f>
        <v>54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21</v>
      </c>
      <c r="D46" s="61" t="s">
        <v>24</v>
      </c>
      <c r="E46" s="61" t="s">
        <v>173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150</v>
      </c>
      <c r="B47" s="240"/>
      <c r="C47" s="61">
        <f>N37</f>
        <v>6</v>
      </c>
      <c r="D47" s="61" t="s">
        <v>24</v>
      </c>
      <c r="E47" s="61" t="s">
        <v>174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376</v>
      </c>
      <c r="D48" s="72" t="s">
        <v>10</v>
      </c>
      <c r="E48" s="61" t="s">
        <v>16</v>
      </c>
      <c r="F48" s="61"/>
      <c r="G48" s="61">
        <f>H37</f>
        <v>309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C37-'11202'!C37</f>
        <v>23</v>
      </c>
      <c r="D49" s="222" t="str">
        <f>IF(E49&gt;0,"男增加","男減少")</f>
        <v>男增加</v>
      </c>
      <c r="E49" s="74">
        <f>D37-'11202'!D37</f>
        <v>22</v>
      </c>
      <c r="F49" s="75" t="str">
        <f>IF(G49&gt;0,"女增加","女減少")</f>
        <v>女增加</v>
      </c>
      <c r="G49" s="74">
        <f>E37-'11202'!E37</f>
        <v>17</v>
      </c>
      <c r="H49" s="76"/>
      <c r="I49" s="238" t="str">
        <f>IF(K49&gt;0,"總人口數增加","總人口數減少")</f>
        <v>總人口數增加</v>
      </c>
      <c r="J49" s="238"/>
      <c r="K49" s="74">
        <f>F37-'11202'!F37</f>
        <v>39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155</v>
      </c>
      <c r="L2" s="260"/>
      <c r="M2" s="260"/>
      <c r="N2" s="260"/>
    </row>
    <row r="3" spans="1:15" ht="19.8">
      <c r="A3" s="261" t="s">
        <v>80</v>
      </c>
      <c r="B3" s="262" t="s">
        <v>81</v>
      </c>
      <c r="C3" s="262" t="s">
        <v>25</v>
      </c>
      <c r="D3" s="192" t="s">
        <v>10</v>
      </c>
      <c r="E3" s="193" t="s">
        <v>92</v>
      </c>
      <c r="F3" s="194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144</v>
      </c>
      <c r="N3" s="264" t="s">
        <v>146</v>
      </c>
    </row>
    <row r="4" spans="1:15" s="1" customFormat="1" ht="19.8">
      <c r="A4" s="259"/>
      <c r="B4" s="236"/>
      <c r="C4" s="236"/>
      <c r="D4" s="21" t="s">
        <v>32</v>
      </c>
      <c r="E4" s="21" t="s">
        <v>33</v>
      </c>
      <c r="F4" s="21" t="s">
        <v>82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1" t="s">
        <v>104</v>
      </c>
      <c r="B5" s="195">
        <v>15</v>
      </c>
      <c r="C5" s="197">
        <v>936</v>
      </c>
      <c r="D5" s="197">
        <v>879</v>
      </c>
      <c r="E5" s="197">
        <v>1005</v>
      </c>
      <c r="F5" s="22">
        <f t="shared" ref="F5:F36" si="0">SUM(D5:E5)</f>
        <v>1884</v>
      </c>
      <c r="G5" s="43">
        <v>11</v>
      </c>
      <c r="H5" s="44">
        <v>4</v>
      </c>
      <c r="I5" s="44">
        <v>3</v>
      </c>
      <c r="J5" s="44">
        <v>4</v>
      </c>
      <c r="K5" s="44">
        <v>0</v>
      </c>
      <c r="L5" s="44">
        <v>2</v>
      </c>
      <c r="M5" s="45">
        <v>0</v>
      </c>
      <c r="N5" s="46">
        <v>0</v>
      </c>
    </row>
    <row r="6" spans="1:15" ht="19.8">
      <c r="A6" s="221" t="s">
        <v>105</v>
      </c>
      <c r="B6" s="196">
        <v>11</v>
      </c>
      <c r="C6" s="197">
        <v>577</v>
      </c>
      <c r="D6" s="197">
        <v>508</v>
      </c>
      <c r="E6" s="197">
        <v>569</v>
      </c>
      <c r="F6" s="22">
        <f t="shared" si="0"/>
        <v>1077</v>
      </c>
      <c r="G6" s="43">
        <v>6</v>
      </c>
      <c r="H6" s="44">
        <v>6</v>
      </c>
      <c r="I6" s="44">
        <v>2</v>
      </c>
      <c r="J6" s="44">
        <v>2</v>
      </c>
      <c r="K6" s="44">
        <v>2</v>
      </c>
      <c r="L6" s="44">
        <v>1</v>
      </c>
      <c r="M6" s="45">
        <v>0</v>
      </c>
      <c r="N6" s="46">
        <v>0</v>
      </c>
    </row>
    <row r="7" spans="1:15" ht="19.8">
      <c r="A7" s="221" t="s">
        <v>106</v>
      </c>
      <c r="B7" s="196">
        <v>17</v>
      </c>
      <c r="C7" s="197">
        <v>1511</v>
      </c>
      <c r="D7" s="197">
        <v>1475</v>
      </c>
      <c r="E7" s="197">
        <v>1803</v>
      </c>
      <c r="F7" s="22">
        <f t="shared" si="0"/>
        <v>3278</v>
      </c>
      <c r="G7" s="43">
        <v>28</v>
      </c>
      <c r="H7" s="44">
        <v>17</v>
      </c>
      <c r="I7" s="44">
        <v>2</v>
      </c>
      <c r="J7" s="44">
        <v>2</v>
      </c>
      <c r="K7" s="44">
        <v>1</v>
      </c>
      <c r="L7" s="44">
        <v>2</v>
      </c>
      <c r="M7" s="45">
        <v>0</v>
      </c>
      <c r="N7" s="46">
        <v>2</v>
      </c>
    </row>
    <row r="8" spans="1:15" ht="19.8">
      <c r="A8" s="221" t="s">
        <v>107</v>
      </c>
      <c r="B8" s="196">
        <v>15</v>
      </c>
      <c r="C8" s="197">
        <v>535</v>
      </c>
      <c r="D8" s="197">
        <v>521</v>
      </c>
      <c r="E8" s="197">
        <v>579</v>
      </c>
      <c r="F8" s="22">
        <f t="shared" si="0"/>
        <v>1100</v>
      </c>
      <c r="G8" s="43">
        <v>3</v>
      </c>
      <c r="H8" s="44">
        <v>6</v>
      </c>
      <c r="I8" s="44">
        <v>0</v>
      </c>
      <c r="J8" s="44">
        <v>0</v>
      </c>
      <c r="K8" s="44">
        <v>0</v>
      </c>
      <c r="L8" s="44">
        <v>1</v>
      </c>
      <c r="M8" s="45">
        <v>0</v>
      </c>
      <c r="N8" s="46">
        <v>0</v>
      </c>
    </row>
    <row r="9" spans="1:15" ht="19.8">
      <c r="A9" s="221" t="s">
        <v>108</v>
      </c>
      <c r="B9" s="196">
        <v>17</v>
      </c>
      <c r="C9" s="197">
        <v>672</v>
      </c>
      <c r="D9" s="197">
        <v>638</v>
      </c>
      <c r="E9" s="197">
        <v>724</v>
      </c>
      <c r="F9" s="22">
        <f t="shared" si="0"/>
        <v>1362</v>
      </c>
      <c r="G9" s="43">
        <v>9</v>
      </c>
      <c r="H9" s="44">
        <v>0</v>
      </c>
      <c r="I9" s="44">
        <v>0</v>
      </c>
      <c r="J9" s="44">
        <v>0</v>
      </c>
      <c r="K9" s="44">
        <v>0</v>
      </c>
      <c r="L9" s="44">
        <v>2</v>
      </c>
      <c r="M9" s="45">
        <v>0</v>
      </c>
      <c r="N9" s="46">
        <v>0</v>
      </c>
    </row>
    <row r="10" spans="1:15" ht="19.8">
      <c r="A10" s="221" t="s">
        <v>109</v>
      </c>
      <c r="B10" s="196">
        <v>7</v>
      </c>
      <c r="C10" s="197">
        <v>336</v>
      </c>
      <c r="D10" s="197">
        <v>313</v>
      </c>
      <c r="E10" s="197">
        <v>368</v>
      </c>
      <c r="F10" s="22">
        <f t="shared" si="0"/>
        <v>681</v>
      </c>
      <c r="G10" s="43">
        <v>4</v>
      </c>
      <c r="H10" s="44">
        <v>3</v>
      </c>
      <c r="I10" s="44">
        <v>0</v>
      </c>
      <c r="J10" s="44">
        <v>0</v>
      </c>
      <c r="K10" s="44">
        <v>0</v>
      </c>
      <c r="L10" s="44">
        <v>0</v>
      </c>
      <c r="M10" s="45">
        <v>0</v>
      </c>
      <c r="N10" s="46">
        <v>0</v>
      </c>
    </row>
    <row r="11" spans="1:15" ht="19.8">
      <c r="A11" s="221" t="s">
        <v>110</v>
      </c>
      <c r="B11" s="196">
        <v>7</v>
      </c>
      <c r="C11" s="197">
        <v>603</v>
      </c>
      <c r="D11" s="197">
        <v>480</v>
      </c>
      <c r="E11" s="197">
        <v>604</v>
      </c>
      <c r="F11" s="22">
        <f t="shared" si="0"/>
        <v>1084</v>
      </c>
      <c r="G11" s="43">
        <v>6</v>
      </c>
      <c r="H11" s="44">
        <v>3</v>
      </c>
      <c r="I11" s="44">
        <v>3</v>
      </c>
      <c r="J11" s="44">
        <v>3</v>
      </c>
      <c r="K11" s="44">
        <v>0</v>
      </c>
      <c r="L11" s="44">
        <v>0</v>
      </c>
      <c r="M11" s="45">
        <v>0</v>
      </c>
      <c r="N11" s="46">
        <v>0</v>
      </c>
    </row>
    <row r="12" spans="1:15" ht="19.8">
      <c r="A12" s="221" t="s">
        <v>111</v>
      </c>
      <c r="B12" s="196">
        <v>15</v>
      </c>
      <c r="C12" s="197">
        <v>932</v>
      </c>
      <c r="D12" s="197">
        <v>959</v>
      </c>
      <c r="E12" s="197">
        <v>1012</v>
      </c>
      <c r="F12" s="22">
        <f t="shared" si="0"/>
        <v>1971</v>
      </c>
      <c r="G12" s="43">
        <v>13</v>
      </c>
      <c r="H12" s="44">
        <v>3</v>
      </c>
      <c r="I12" s="44">
        <v>5</v>
      </c>
      <c r="J12" s="44">
        <v>5</v>
      </c>
      <c r="K12" s="44">
        <v>1</v>
      </c>
      <c r="L12" s="44">
        <v>1</v>
      </c>
      <c r="M12" s="45">
        <v>0</v>
      </c>
      <c r="N12" s="46">
        <v>1</v>
      </c>
    </row>
    <row r="13" spans="1:15" ht="19.8">
      <c r="A13" s="221" t="s">
        <v>112</v>
      </c>
      <c r="B13" s="196">
        <v>12</v>
      </c>
      <c r="C13" s="197">
        <v>464</v>
      </c>
      <c r="D13" s="197">
        <v>473</v>
      </c>
      <c r="E13" s="197">
        <v>486</v>
      </c>
      <c r="F13" s="22">
        <f t="shared" si="0"/>
        <v>959</v>
      </c>
      <c r="G13" s="43">
        <v>4</v>
      </c>
      <c r="H13" s="44">
        <v>2</v>
      </c>
      <c r="I13" s="44">
        <v>0</v>
      </c>
      <c r="J13" s="44">
        <v>4</v>
      </c>
      <c r="K13" s="44">
        <v>0</v>
      </c>
      <c r="L13" s="44">
        <v>2</v>
      </c>
      <c r="M13" s="45">
        <v>0</v>
      </c>
      <c r="N13" s="46">
        <v>0</v>
      </c>
    </row>
    <row r="14" spans="1:15" ht="19.8">
      <c r="A14" s="221" t="s">
        <v>113</v>
      </c>
      <c r="B14" s="196">
        <v>8</v>
      </c>
      <c r="C14" s="197">
        <v>348</v>
      </c>
      <c r="D14" s="197">
        <v>401</v>
      </c>
      <c r="E14" s="197">
        <v>359</v>
      </c>
      <c r="F14" s="22">
        <f t="shared" si="0"/>
        <v>760</v>
      </c>
      <c r="G14" s="43">
        <v>4</v>
      </c>
      <c r="H14" s="44">
        <v>1</v>
      </c>
      <c r="I14" s="44">
        <v>0</v>
      </c>
      <c r="J14" s="44">
        <v>1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1" t="s">
        <v>114</v>
      </c>
      <c r="B15" s="196">
        <v>17</v>
      </c>
      <c r="C15" s="197">
        <v>750</v>
      </c>
      <c r="D15" s="197">
        <v>722</v>
      </c>
      <c r="E15" s="197">
        <v>788</v>
      </c>
      <c r="F15" s="22">
        <f t="shared" si="0"/>
        <v>1510</v>
      </c>
      <c r="G15" s="43">
        <v>9</v>
      </c>
      <c r="H15" s="44">
        <v>4</v>
      </c>
      <c r="I15" s="44">
        <v>4</v>
      </c>
      <c r="J15" s="44">
        <v>0</v>
      </c>
      <c r="K15" s="44">
        <v>0</v>
      </c>
      <c r="L15" s="44">
        <v>1</v>
      </c>
      <c r="M15" s="45">
        <v>0</v>
      </c>
      <c r="N15" s="46">
        <v>1</v>
      </c>
    </row>
    <row r="16" spans="1:15" ht="19.8">
      <c r="A16" s="221" t="s">
        <v>115</v>
      </c>
      <c r="B16" s="196">
        <v>14</v>
      </c>
      <c r="C16" s="197">
        <v>390</v>
      </c>
      <c r="D16" s="197">
        <v>374</v>
      </c>
      <c r="E16" s="197">
        <v>377</v>
      </c>
      <c r="F16" s="22">
        <f t="shared" si="0"/>
        <v>751</v>
      </c>
      <c r="G16" s="43">
        <v>10</v>
      </c>
      <c r="H16" s="44">
        <v>6</v>
      </c>
      <c r="I16" s="44">
        <v>0</v>
      </c>
      <c r="J16" s="44">
        <v>0</v>
      </c>
      <c r="K16" s="44">
        <v>0</v>
      </c>
      <c r="L16" s="44">
        <v>1</v>
      </c>
      <c r="M16" s="45">
        <v>0</v>
      </c>
      <c r="N16" s="46">
        <v>0</v>
      </c>
    </row>
    <row r="17" spans="1:16" ht="19.8">
      <c r="A17" s="221" t="s">
        <v>116</v>
      </c>
      <c r="B17" s="196">
        <v>22</v>
      </c>
      <c r="C17" s="197">
        <v>1186</v>
      </c>
      <c r="D17" s="197">
        <v>1274</v>
      </c>
      <c r="E17" s="197">
        <v>1388</v>
      </c>
      <c r="F17" s="22">
        <f t="shared" si="0"/>
        <v>2662</v>
      </c>
      <c r="G17" s="43">
        <v>16</v>
      </c>
      <c r="H17" s="44">
        <v>20</v>
      </c>
      <c r="I17" s="44">
        <v>0</v>
      </c>
      <c r="J17" s="44">
        <v>1</v>
      </c>
      <c r="K17" s="44">
        <v>2</v>
      </c>
      <c r="L17" s="44">
        <v>3</v>
      </c>
      <c r="M17" s="45">
        <v>2</v>
      </c>
      <c r="N17" s="46">
        <v>0</v>
      </c>
    </row>
    <row r="18" spans="1:16" ht="19.8">
      <c r="A18" s="221" t="s">
        <v>117</v>
      </c>
      <c r="B18" s="196">
        <v>20</v>
      </c>
      <c r="C18" s="197">
        <v>1538</v>
      </c>
      <c r="D18" s="197">
        <v>1745</v>
      </c>
      <c r="E18" s="197">
        <v>1908</v>
      </c>
      <c r="F18" s="22">
        <f t="shared" si="0"/>
        <v>3653</v>
      </c>
      <c r="G18" s="43">
        <v>32</v>
      </c>
      <c r="H18" s="44">
        <v>13</v>
      </c>
      <c r="I18" s="44">
        <v>4</v>
      </c>
      <c r="J18" s="44">
        <v>3</v>
      </c>
      <c r="K18" s="44">
        <v>2</v>
      </c>
      <c r="L18" s="44">
        <v>0</v>
      </c>
      <c r="M18" s="45">
        <v>2</v>
      </c>
      <c r="N18" s="46">
        <v>0</v>
      </c>
    </row>
    <row r="19" spans="1:16" ht="19.8">
      <c r="A19" s="221" t="s">
        <v>118</v>
      </c>
      <c r="B19" s="196">
        <v>22</v>
      </c>
      <c r="C19" s="197">
        <v>1126</v>
      </c>
      <c r="D19" s="197">
        <v>1287</v>
      </c>
      <c r="E19" s="197">
        <v>1408</v>
      </c>
      <c r="F19" s="22">
        <f t="shared" si="0"/>
        <v>2695</v>
      </c>
      <c r="G19" s="43">
        <v>21</v>
      </c>
      <c r="H19" s="44">
        <v>11</v>
      </c>
      <c r="I19" s="44">
        <v>1</v>
      </c>
      <c r="J19" s="44">
        <v>3</v>
      </c>
      <c r="K19" s="44">
        <v>1</v>
      </c>
      <c r="L19" s="44">
        <v>4</v>
      </c>
      <c r="M19" s="45">
        <v>1</v>
      </c>
      <c r="N19" s="46">
        <v>1</v>
      </c>
    </row>
    <row r="20" spans="1:16" ht="19.8">
      <c r="A20" s="221" t="s">
        <v>119</v>
      </c>
      <c r="B20" s="196">
        <v>19</v>
      </c>
      <c r="C20" s="197">
        <v>775</v>
      </c>
      <c r="D20" s="197">
        <v>880</v>
      </c>
      <c r="E20" s="197">
        <v>1013</v>
      </c>
      <c r="F20" s="22">
        <f t="shared" si="0"/>
        <v>1893</v>
      </c>
      <c r="G20" s="43">
        <v>10</v>
      </c>
      <c r="H20" s="44">
        <v>15</v>
      </c>
      <c r="I20" s="44">
        <v>0</v>
      </c>
      <c r="J20" s="44">
        <v>1</v>
      </c>
      <c r="K20" s="44">
        <v>1</v>
      </c>
      <c r="L20" s="44">
        <v>1</v>
      </c>
      <c r="M20" s="45">
        <v>1</v>
      </c>
      <c r="N20" s="46">
        <v>0</v>
      </c>
    </row>
    <row r="21" spans="1:16" ht="19.8">
      <c r="A21" s="221" t="s">
        <v>120</v>
      </c>
      <c r="B21" s="196">
        <v>21</v>
      </c>
      <c r="C21" s="197">
        <v>1563</v>
      </c>
      <c r="D21" s="197">
        <v>1814</v>
      </c>
      <c r="E21" s="197">
        <v>2095</v>
      </c>
      <c r="F21" s="22">
        <f t="shared" si="0"/>
        <v>3909</v>
      </c>
      <c r="G21" s="43">
        <v>14</v>
      </c>
      <c r="H21" s="44">
        <v>9</v>
      </c>
      <c r="I21" s="44">
        <v>6</v>
      </c>
      <c r="J21" s="44">
        <v>6</v>
      </c>
      <c r="K21" s="44">
        <v>4</v>
      </c>
      <c r="L21" s="44">
        <v>3</v>
      </c>
      <c r="M21" s="45">
        <v>3</v>
      </c>
      <c r="N21" s="46">
        <v>0</v>
      </c>
    </row>
    <row r="22" spans="1:16" ht="19.8">
      <c r="A22" s="221" t="s">
        <v>121</v>
      </c>
      <c r="B22" s="196">
        <v>11</v>
      </c>
      <c r="C22" s="197">
        <v>765</v>
      </c>
      <c r="D22" s="197">
        <v>692</v>
      </c>
      <c r="E22" s="197">
        <v>777</v>
      </c>
      <c r="F22" s="22">
        <f t="shared" si="0"/>
        <v>1469</v>
      </c>
      <c r="G22" s="43">
        <v>15</v>
      </c>
      <c r="H22" s="44">
        <v>7</v>
      </c>
      <c r="I22" s="44">
        <v>1</v>
      </c>
      <c r="J22" s="44">
        <v>2</v>
      </c>
      <c r="K22" s="44">
        <v>0</v>
      </c>
      <c r="L22" s="44">
        <v>0</v>
      </c>
      <c r="M22" s="45">
        <v>3</v>
      </c>
      <c r="N22" s="46">
        <v>0</v>
      </c>
      <c r="O22" s="35"/>
      <c r="P22" s="35"/>
    </row>
    <row r="23" spans="1:16" ht="19.8">
      <c r="A23" s="221" t="s">
        <v>122</v>
      </c>
      <c r="B23" s="196">
        <v>12</v>
      </c>
      <c r="C23" s="197">
        <v>581</v>
      </c>
      <c r="D23" s="197">
        <v>553</v>
      </c>
      <c r="E23" s="197">
        <v>606</v>
      </c>
      <c r="F23" s="22">
        <f t="shared" si="0"/>
        <v>1159</v>
      </c>
      <c r="G23" s="43">
        <v>8</v>
      </c>
      <c r="H23" s="44">
        <v>3</v>
      </c>
      <c r="I23" s="44">
        <v>2</v>
      </c>
      <c r="J23" s="44">
        <v>2</v>
      </c>
      <c r="K23" s="44">
        <v>0</v>
      </c>
      <c r="L23" s="44">
        <v>0</v>
      </c>
      <c r="M23" s="45">
        <v>1</v>
      </c>
      <c r="N23" s="46">
        <v>1</v>
      </c>
    </row>
    <row r="24" spans="1:16" ht="19.8">
      <c r="A24" s="221" t="s">
        <v>123</v>
      </c>
      <c r="B24" s="196">
        <v>12</v>
      </c>
      <c r="C24" s="197">
        <v>440</v>
      </c>
      <c r="D24" s="197">
        <v>437</v>
      </c>
      <c r="E24" s="197">
        <v>418</v>
      </c>
      <c r="F24" s="22">
        <f t="shared" si="0"/>
        <v>855</v>
      </c>
      <c r="G24" s="43">
        <v>7</v>
      </c>
      <c r="H24" s="44">
        <v>1</v>
      </c>
      <c r="I24" s="44">
        <v>3</v>
      </c>
      <c r="J24" s="44">
        <v>0</v>
      </c>
      <c r="K24" s="44">
        <v>0</v>
      </c>
      <c r="L24" s="44">
        <v>0</v>
      </c>
      <c r="M24" s="45">
        <v>0</v>
      </c>
      <c r="N24" s="46">
        <v>0</v>
      </c>
    </row>
    <row r="25" spans="1:16" ht="19.8">
      <c r="A25" s="221" t="s">
        <v>124</v>
      </c>
      <c r="B25" s="196">
        <v>12</v>
      </c>
      <c r="C25" s="197">
        <v>539</v>
      </c>
      <c r="D25" s="197">
        <v>499</v>
      </c>
      <c r="E25" s="197">
        <v>549</v>
      </c>
      <c r="F25" s="22">
        <f t="shared" si="0"/>
        <v>1048</v>
      </c>
      <c r="G25" s="43">
        <v>5</v>
      </c>
      <c r="H25" s="44">
        <v>6</v>
      </c>
      <c r="I25" s="44">
        <v>0</v>
      </c>
      <c r="J25" s="44">
        <v>0</v>
      </c>
      <c r="K25" s="44">
        <v>0</v>
      </c>
      <c r="L25" s="44">
        <v>1</v>
      </c>
      <c r="M25" s="45">
        <v>0</v>
      </c>
      <c r="N25" s="46">
        <v>0</v>
      </c>
    </row>
    <row r="26" spans="1:16" ht="19.8">
      <c r="A26" s="221" t="s">
        <v>125</v>
      </c>
      <c r="B26" s="196">
        <v>22</v>
      </c>
      <c r="C26" s="197">
        <v>994</v>
      </c>
      <c r="D26" s="197">
        <v>1032</v>
      </c>
      <c r="E26" s="197">
        <v>1059</v>
      </c>
      <c r="F26" s="22">
        <f t="shared" si="0"/>
        <v>2091</v>
      </c>
      <c r="G26" s="43">
        <v>9</v>
      </c>
      <c r="H26" s="44">
        <v>8</v>
      </c>
      <c r="I26" s="44">
        <v>7</v>
      </c>
      <c r="J26" s="44">
        <v>7</v>
      </c>
      <c r="K26" s="44">
        <v>1</v>
      </c>
      <c r="L26" s="44">
        <v>1</v>
      </c>
      <c r="M26" s="45">
        <v>1</v>
      </c>
      <c r="N26" s="46">
        <v>0</v>
      </c>
    </row>
    <row r="27" spans="1:16" ht="19.8">
      <c r="A27" s="221" t="s">
        <v>126</v>
      </c>
      <c r="B27" s="196">
        <v>24</v>
      </c>
      <c r="C27" s="197">
        <v>1590</v>
      </c>
      <c r="D27" s="197">
        <v>1529</v>
      </c>
      <c r="E27" s="197">
        <v>1591</v>
      </c>
      <c r="F27" s="22">
        <f t="shared" si="0"/>
        <v>3120</v>
      </c>
      <c r="G27" s="43">
        <v>15</v>
      </c>
      <c r="H27" s="44">
        <v>18</v>
      </c>
      <c r="I27" s="44">
        <v>11</v>
      </c>
      <c r="J27" s="44">
        <v>3</v>
      </c>
      <c r="K27" s="44">
        <v>1</v>
      </c>
      <c r="L27" s="44">
        <v>4</v>
      </c>
      <c r="M27" s="45">
        <v>2</v>
      </c>
      <c r="N27" s="46">
        <v>0</v>
      </c>
    </row>
    <row r="28" spans="1:16" ht="19.8">
      <c r="A28" s="221" t="s">
        <v>127</v>
      </c>
      <c r="B28" s="196">
        <v>10</v>
      </c>
      <c r="C28" s="197">
        <v>355</v>
      </c>
      <c r="D28" s="197">
        <v>355</v>
      </c>
      <c r="E28" s="197">
        <v>376</v>
      </c>
      <c r="F28" s="22">
        <f t="shared" si="0"/>
        <v>731</v>
      </c>
      <c r="G28" s="43">
        <v>4</v>
      </c>
      <c r="H28" s="44">
        <v>2</v>
      </c>
      <c r="I28" s="44">
        <v>1</v>
      </c>
      <c r="J28" s="44">
        <v>2</v>
      </c>
      <c r="K28" s="44">
        <v>0</v>
      </c>
      <c r="L28" s="44">
        <v>0</v>
      </c>
      <c r="M28" s="45">
        <v>0</v>
      </c>
      <c r="N28" s="46">
        <v>0</v>
      </c>
    </row>
    <row r="29" spans="1:16" ht="19.8">
      <c r="A29" s="221" t="s">
        <v>128</v>
      </c>
      <c r="B29" s="196">
        <v>13</v>
      </c>
      <c r="C29" s="197">
        <v>507</v>
      </c>
      <c r="D29" s="197">
        <v>511</v>
      </c>
      <c r="E29" s="197">
        <v>588</v>
      </c>
      <c r="F29" s="22">
        <f t="shared" si="0"/>
        <v>1099</v>
      </c>
      <c r="G29" s="43">
        <v>5</v>
      </c>
      <c r="H29" s="44">
        <v>4</v>
      </c>
      <c r="I29" s="44">
        <v>2</v>
      </c>
      <c r="J29" s="44">
        <v>1</v>
      </c>
      <c r="K29" s="44">
        <v>0</v>
      </c>
      <c r="L29" s="44">
        <v>0</v>
      </c>
      <c r="M29" s="45">
        <v>0</v>
      </c>
      <c r="N29" s="46">
        <v>0</v>
      </c>
    </row>
    <row r="30" spans="1:16" ht="19.8">
      <c r="A30" s="221" t="s">
        <v>129</v>
      </c>
      <c r="B30" s="196">
        <v>10</v>
      </c>
      <c r="C30" s="197">
        <v>593</v>
      </c>
      <c r="D30" s="197">
        <v>512</v>
      </c>
      <c r="E30" s="197">
        <v>528</v>
      </c>
      <c r="F30" s="22">
        <f t="shared" si="0"/>
        <v>1040</v>
      </c>
      <c r="G30" s="43">
        <v>6</v>
      </c>
      <c r="H30" s="44">
        <v>4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  <c r="N30" s="46">
        <v>0</v>
      </c>
    </row>
    <row r="31" spans="1:16" ht="19.8">
      <c r="A31" s="221" t="s">
        <v>130</v>
      </c>
      <c r="B31" s="196">
        <v>10</v>
      </c>
      <c r="C31" s="197">
        <v>511</v>
      </c>
      <c r="D31" s="197">
        <v>464</v>
      </c>
      <c r="E31" s="197">
        <v>509</v>
      </c>
      <c r="F31" s="22">
        <f t="shared" si="0"/>
        <v>973</v>
      </c>
      <c r="G31" s="43">
        <v>6</v>
      </c>
      <c r="H31" s="44">
        <v>2</v>
      </c>
      <c r="I31" s="44">
        <v>1</v>
      </c>
      <c r="J31" s="44">
        <v>1</v>
      </c>
      <c r="K31" s="44">
        <v>0</v>
      </c>
      <c r="L31" s="44">
        <v>1</v>
      </c>
      <c r="M31" s="45">
        <v>1</v>
      </c>
      <c r="N31" s="46">
        <v>1</v>
      </c>
    </row>
    <row r="32" spans="1:16" ht="19.8">
      <c r="A32" s="221" t="s">
        <v>131</v>
      </c>
      <c r="B32" s="196">
        <v>12</v>
      </c>
      <c r="C32" s="197">
        <v>480</v>
      </c>
      <c r="D32" s="197">
        <v>480</v>
      </c>
      <c r="E32" s="197">
        <v>499</v>
      </c>
      <c r="F32" s="22">
        <f t="shared" si="0"/>
        <v>979</v>
      </c>
      <c r="G32" s="43">
        <v>8</v>
      </c>
      <c r="H32" s="44">
        <v>1</v>
      </c>
      <c r="I32" s="44">
        <v>0</v>
      </c>
      <c r="J32" s="44">
        <v>0</v>
      </c>
      <c r="K32" s="44">
        <v>0</v>
      </c>
      <c r="L32" s="44">
        <v>2</v>
      </c>
      <c r="M32" s="45">
        <v>0</v>
      </c>
      <c r="N32" s="46">
        <v>0</v>
      </c>
    </row>
    <row r="33" spans="1:15" ht="19.8">
      <c r="A33" s="221" t="s">
        <v>132</v>
      </c>
      <c r="B33" s="196">
        <v>13</v>
      </c>
      <c r="C33" s="197">
        <v>489</v>
      </c>
      <c r="D33" s="197">
        <v>444</v>
      </c>
      <c r="E33" s="197">
        <v>448</v>
      </c>
      <c r="F33" s="22">
        <f t="shared" si="0"/>
        <v>892</v>
      </c>
      <c r="G33" s="43">
        <v>14</v>
      </c>
      <c r="H33" s="44">
        <v>5</v>
      </c>
      <c r="I33" s="44">
        <v>1</v>
      </c>
      <c r="J33" s="44">
        <v>4</v>
      </c>
      <c r="K33" s="44">
        <v>0</v>
      </c>
      <c r="L33" s="44">
        <v>2</v>
      </c>
      <c r="M33" s="45">
        <v>0</v>
      </c>
      <c r="N33" s="46">
        <v>0</v>
      </c>
    </row>
    <row r="34" spans="1:15" ht="19.8">
      <c r="A34" s="221" t="s">
        <v>133</v>
      </c>
      <c r="B34" s="196">
        <v>11</v>
      </c>
      <c r="C34" s="197">
        <v>386</v>
      </c>
      <c r="D34" s="197">
        <v>372</v>
      </c>
      <c r="E34" s="197">
        <v>418</v>
      </c>
      <c r="F34" s="22">
        <f t="shared" si="0"/>
        <v>790</v>
      </c>
      <c r="G34" s="43">
        <v>4</v>
      </c>
      <c r="H34" s="44">
        <v>5</v>
      </c>
      <c r="I34" s="44">
        <v>2</v>
      </c>
      <c r="J34" s="44">
        <v>0</v>
      </c>
      <c r="K34" s="44">
        <v>1</v>
      </c>
      <c r="L34" s="44">
        <v>0</v>
      </c>
      <c r="M34" s="45">
        <v>0</v>
      </c>
      <c r="N34" s="46">
        <v>0</v>
      </c>
    </row>
    <row r="35" spans="1:15" ht="19.8">
      <c r="A35" s="221" t="s">
        <v>134</v>
      </c>
      <c r="B35" s="196">
        <v>6</v>
      </c>
      <c r="C35" s="197">
        <v>337</v>
      </c>
      <c r="D35" s="197">
        <v>345</v>
      </c>
      <c r="E35" s="197">
        <v>382</v>
      </c>
      <c r="F35" s="22">
        <f t="shared" si="0"/>
        <v>727</v>
      </c>
      <c r="G35" s="43">
        <v>6</v>
      </c>
      <c r="H35" s="44">
        <v>1</v>
      </c>
      <c r="I35" s="44">
        <v>1</v>
      </c>
      <c r="J35" s="44">
        <v>2</v>
      </c>
      <c r="K35" s="44">
        <v>1</v>
      </c>
      <c r="L35" s="44">
        <v>0</v>
      </c>
      <c r="M35" s="45">
        <v>0</v>
      </c>
      <c r="N35" s="46">
        <v>0</v>
      </c>
    </row>
    <row r="36" spans="1:15" ht="19.8">
      <c r="A36" s="221" t="s">
        <v>135</v>
      </c>
      <c r="B36" s="196">
        <v>16</v>
      </c>
      <c r="C36" s="197">
        <v>611</v>
      </c>
      <c r="D36" s="197">
        <v>597</v>
      </c>
      <c r="E36" s="197">
        <v>623</v>
      </c>
      <c r="F36" s="22">
        <f t="shared" si="0"/>
        <v>1220</v>
      </c>
      <c r="G36" s="43">
        <v>7</v>
      </c>
      <c r="H36" s="44">
        <v>6</v>
      </c>
      <c r="I36" s="44">
        <v>0</v>
      </c>
      <c r="J36" s="44">
        <v>3</v>
      </c>
      <c r="K36" s="44">
        <v>0</v>
      </c>
      <c r="L36" s="44">
        <v>0</v>
      </c>
      <c r="M36" s="45">
        <v>0</v>
      </c>
      <c r="N36" s="46">
        <v>0</v>
      </c>
    </row>
    <row r="37" spans="1:15" ht="19.8">
      <c r="A37" s="220" t="s">
        <v>136</v>
      </c>
      <c r="B37" s="22">
        <f t="shared" ref="B37:N37" si="1">SUM(B5:B36)</f>
        <v>453</v>
      </c>
      <c r="C37" s="22">
        <f t="shared" si="1"/>
        <v>23420</v>
      </c>
      <c r="D37" s="22">
        <f t="shared" si="1"/>
        <v>23565</v>
      </c>
      <c r="E37" s="22">
        <f t="shared" si="1"/>
        <v>25857</v>
      </c>
      <c r="F37" s="22">
        <f t="shared" si="1"/>
        <v>49422</v>
      </c>
      <c r="G37" s="22">
        <f t="shared" si="1"/>
        <v>319</v>
      </c>
      <c r="H37" s="22">
        <f t="shared" si="1"/>
        <v>196</v>
      </c>
      <c r="I37" s="22">
        <f t="shared" si="1"/>
        <v>62</v>
      </c>
      <c r="J37" s="22">
        <f t="shared" si="1"/>
        <v>62</v>
      </c>
      <c r="K37" s="22">
        <f t="shared" si="1"/>
        <v>18</v>
      </c>
      <c r="L37" s="22">
        <f t="shared" si="1"/>
        <v>35</v>
      </c>
      <c r="M37" s="23">
        <f t="shared" si="1"/>
        <v>17</v>
      </c>
      <c r="N37" s="26">
        <f t="shared" si="1"/>
        <v>7</v>
      </c>
    </row>
    <row r="38" spans="1:15" s="3" customFormat="1" ht="26.25" customHeight="1">
      <c r="A38" s="245" t="s">
        <v>34</v>
      </c>
      <c r="B38" s="246"/>
      <c r="C38" s="61">
        <f>C37</f>
        <v>23420</v>
      </c>
      <c r="D38" s="61" t="s">
        <v>35</v>
      </c>
      <c r="E38" s="61" t="s">
        <v>36</v>
      </c>
      <c r="F38" s="61"/>
      <c r="G38" s="61">
        <f>F37</f>
        <v>49422</v>
      </c>
      <c r="H38" s="61" t="s">
        <v>37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1563</v>
      </c>
      <c r="F39" s="146">
        <f>MAX(F5:F36)</f>
        <v>3909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45" t="s">
        <v>103</v>
      </c>
      <c r="B40" s="246"/>
      <c r="C40" s="152" t="str">
        <f ca="1">INDIRECT(H40,TRUE)</f>
        <v>德政</v>
      </c>
      <c r="D40" s="153" t="s">
        <v>88</v>
      </c>
      <c r="E40" s="147">
        <f>MIN(C5:C36)</f>
        <v>336</v>
      </c>
      <c r="F40" s="148">
        <f>MIN(F5:F36)</f>
        <v>681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" customHeight="1">
      <c r="A41" s="241" t="s">
        <v>38</v>
      </c>
      <c r="B41" s="242"/>
      <c r="C41" s="254">
        <f>SUM(G41:G42)</f>
        <v>236</v>
      </c>
      <c r="D41" s="256" t="s">
        <v>37</v>
      </c>
      <c r="E41" s="200" t="s">
        <v>39</v>
      </c>
      <c r="F41" s="88"/>
      <c r="G41" s="88">
        <v>114</v>
      </c>
      <c r="H41" s="88" t="s">
        <v>37</v>
      </c>
      <c r="I41" s="88"/>
      <c r="J41" s="88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40</v>
      </c>
      <c r="F42" s="89"/>
      <c r="G42" s="89">
        <v>122</v>
      </c>
      <c r="H42" s="89" t="s">
        <v>37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18</v>
      </c>
      <c r="D43" s="250" t="s">
        <v>10</v>
      </c>
      <c r="E43" s="206" t="s">
        <v>137</v>
      </c>
      <c r="F43" s="200"/>
      <c r="G43" s="200"/>
      <c r="H43" s="200"/>
      <c r="I43" s="200"/>
      <c r="J43" s="200"/>
      <c r="K43" s="207"/>
      <c r="L43" s="207"/>
      <c r="M43" s="208"/>
      <c r="N43" s="209"/>
      <c r="O43" s="17"/>
    </row>
    <row r="44" spans="1:15" s="6" customFormat="1" ht="24.9" customHeight="1">
      <c r="A44" s="248"/>
      <c r="B44" s="249"/>
      <c r="C44" s="251"/>
      <c r="D44" s="251"/>
      <c r="E44" s="70" t="s">
        <v>140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5" s="7" customFormat="1" ht="26.25" customHeight="1">
      <c r="A45" s="245" t="s">
        <v>41</v>
      </c>
      <c r="B45" s="246"/>
      <c r="C45" s="61">
        <f>L37</f>
        <v>35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17</v>
      </c>
      <c r="D46" s="61" t="s">
        <v>42</v>
      </c>
      <c r="E46" s="61" t="s">
        <v>175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149</v>
      </c>
      <c r="B47" s="240"/>
      <c r="C47" s="61">
        <f>N37</f>
        <v>7</v>
      </c>
      <c r="D47" s="61" t="s">
        <v>42</v>
      </c>
      <c r="E47" s="61" t="s">
        <v>171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319</v>
      </c>
      <c r="D48" s="72" t="s">
        <v>37</v>
      </c>
      <c r="E48" s="61" t="s">
        <v>43</v>
      </c>
      <c r="F48" s="61"/>
      <c r="G48" s="61">
        <f>H37</f>
        <v>196</v>
      </c>
      <c r="H48" s="72" t="s">
        <v>37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C37-'11203'!C37</f>
        <v>40</v>
      </c>
      <c r="D49" s="222" t="str">
        <f>IF(E49&gt;0,"男增加","男減少")</f>
        <v>男增加</v>
      </c>
      <c r="E49" s="74">
        <f>D37-'11203'!D37</f>
        <v>44</v>
      </c>
      <c r="F49" s="75" t="str">
        <f>IF(G49&gt;0,"女增加","女減少")</f>
        <v>女增加</v>
      </c>
      <c r="G49" s="74">
        <f>E37-'11203'!E37</f>
        <v>62</v>
      </c>
      <c r="H49" s="76"/>
      <c r="I49" s="238" t="str">
        <f>IF(K49&gt;0,"總人口數增加","總人口數減少")</f>
        <v>總人口數增加</v>
      </c>
      <c r="J49" s="238"/>
      <c r="K49" s="74">
        <f>F37-'11203'!F37</f>
        <v>106</v>
      </c>
      <c r="L49" s="76"/>
      <c r="M49" s="77"/>
      <c r="N49" s="78"/>
    </row>
    <row r="50" spans="1:14">
      <c r="C50" s="2"/>
    </row>
  </sheetData>
  <mergeCells count="28"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156</v>
      </c>
      <c r="L2" s="260"/>
      <c r="M2" s="260"/>
      <c r="N2" s="260"/>
    </row>
    <row r="3" spans="1:14" ht="19.8">
      <c r="A3" s="261" t="s">
        <v>80</v>
      </c>
      <c r="B3" s="262" t="s">
        <v>81</v>
      </c>
      <c r="C3" s="262" t="s">
        <v>25</v>
      </c>
      <c r="D3" s="192" t="s">
        <v>10</v>
      </c>
      <c r="E3" s="193" t="s">
        <v>92</v>
      </c>
      <c r="F3" s="194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144</v>
      </c>
      <c r="N3" s="264" t="s">
        <v>146</v>
      </c>
    </row>
    <row r="4" spans="1:14" s="40" customFormat="1" ht="19.8">
      <c r="A4" s="259"/>
      <c r="B4" s="236"/>
      <c r="C4" s="236"/>
      <c r="D4" s="21" t="s">
        <v>32</v>
      </c>
      <c r="E4" s="21" t="s">
        <v>33</v>
      </c>
      <c r="F4" s="21" t="s">
        <v>83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1" t="s">
        <v>104</v>
      </c>
      <c r="B5" s="195">
        <v>15</v>
      </c>
      <c r="C5" s="197">
        <v>939</v>
      </c>
      <c r="D5" s="197">
        <v>883</v>
      </c>
      <c r="E5" s="197">
        <v>1008</v>
      </c>
      <c r="F5" s="22">
        <f t="shared" ref="F5:F36" si="0">SUM(D5:E5)</f>
        <v>1891</v>
      </c>
      <c r="G5" s="43">
        <v>9</v>
      </c>
      <c r="H5" s="44">
        <v>4</v>
      </c>
      <c r="I5" s="44">
        <v>4</v>
      </c>
      <c r="J5" s="44">
        <v>2</v>
      </c>
      <c r="K5" s="44">
        <v>2</v>
      </c>
      <c r="L5" s="44">
        <v>2</v>
      </c>
      <c r="M5" s="45">
        <v>0</v>
      </c>
      <c r="N5" s="46">
        <v>0</v>
      </c>
    </row>
    <row r="6" spans="1:14" ht="19.8">
      <c r="A6" s="221" t="s">
        <v>105</v>
      </c>
      <c r="B6" s="196">
        <v>11</v>
      </c>
      <c r="C6" s="197">
        <v>568</v>
      </c>
      <c r="D6" s="197">
        <v>502</v>
      </c>
      <c r="E6" s="197">
        <v>558</v>
      </c>
      <c r="F6" s="22">
        <f t="shared" si="0"/>
        <v>1060</v>
      </c>
      <c r="G6" s="43">
        <v>4</v>
      </c>
      <c r="H6" s="44">
        <v>19</v>
      </c>
      <c r="I6" s="44">
        <v>0</v>
      </c>
      <c r="J6" s="44">
        <v>3</v>
      </c>
      <c r="K6" s="44">
        <v>1</v>
      </c>
      <c r="L6" s="44">
        <v>0</v>
      </c>
      <c r="M6" s="45">
        <v>2</v>
      </c>
      <c r="N6" s="46">
        <v>0</v>
      </c>
    </row>
    <row r="7" spans="1:14" ht="19.8">
      <c r="A7" s="221" t="s">
        <v>106</v>
      </c>
      <c r="B7" s="196">
        <v>17</v>
      </c>
      <c r="C7" s="197">
        <v>1508</v>
      </c>
      <c r="D7" s="197">
        <v>1473</v>
      </c>
      <c r="E7" s="197">
        <v>1798</v>
      </c>
      <c r="F7" s="22">
        <f t="shared" si="0"/>
        <v>3271</v>
      </c>
      <c r="G7" s="43">
        <v>11</v>
      </c>
      <c r="H7" s="44">
        <v>22</v>
      </c>
      <c r="I7" s="44">
        <v>6</v>
      </c>
      <c r="J7" s="44">
        <v>1</v>
      </c>
      <c r="K7" s="44">
        <v>2</v>
      </c>
      <c r="L7" s="44">
        <v>3</v>
      </c>
      <c r="M7" s="45">
        <v>1</v>
      </c>
      <c r="N7" s="46">
        <v>0</v>
      </c>
    </row>
    <row r="8" spans="1:14" ht="19.8">
      <c r="A8" s="221" t="s">
        <v>107</v>
      </c>
      <c r="B8" s="196">
        <v>15</v>
      </c>
      <c r="C8" s="197">
        <v>535</v>
      </c>
      <c r="D8" s="197">
        <v>525</v>
      </c>
      <c r="E8" s="197">
        <v>574</v>
      </c>
      <c r="F8" s="22">
        <f t="shared" si="0"/>
        <v>1099</v>
      </c>
      <c r="G8" s="43">
        <v>9</v>
      </c>
      <c r="H8" s="44">
        <v>8</v>
      </c>
      <c r="I8" s="44">
        <v>0</v>
      </c>
      <c r="J8" s="44">
        <v>1</v>
      </c>
      <c r="K8" s="44">
        <v>1</v>
      </c>
      <c r="L8" s="44">
        <v>2</v>
      </c>
      <c r="M8" s="45">
        <v>0</v>
      </c>
      <c r="N8" s="46">
        <v>0</v>
      </c>
    </row>
    <row r="9" spans="1:14" ht="19.8">
      <c r="A9" s="221" t="s">
        <v>108</v>
      </c>
      <c r="B9" s="196">
        <v>17</v>
      </c>
      <c r="C9" s="197">
        <v>677</v>
      </c>
      <c r="D9" s="197">
        <v>641</v>
      </c>
      <c r="E9" s="197">
        <v>727</v>
      </c>
      <c r="F9" s="22">
        <f t="shared" si="0"/>
        <v>1368</v>
      </c>
      <c r="G9" s="43">
        <v>9</v>
      </c>
      <c r="H9" s="44">
        <v>2</v>
      </c>
      <c r="I9" s="44">
        <v>2</v>
      </c>
      <c r="J9" s="44">
        <v>3</v>
      </c>
      <c r="K9" s="44">
        <v>1</v>
      </c>
      <c r="L9" s="44">
        <v>1</v>
      </c>
      <c r="M9" s="45">
        <v>0</v>
      </c>
      <c r="N9" s="46">
        <v>0</v>
      </c>
    </row>
    <row r="10" spans="1:14" ht="19.8">
      <c r="A10" s="221" t="s">
        <v>109</v>
      </c>
      <c r="B10" s="196">
        <v>7</v>
      </c>
      <c r="C10" s="197">
        <v>332</v>
      </c>
      <c r="D10" s="197">
        <v>310</v>
      </c>
      <c r="E10" s="197">
        <v>363</v>
      </c>
      <c r="F10" s="22">
        <f t="shared" si="0"/>
        <v>673</v>
      </c>
      <c r="G10" s="43">
        <v>0</v>
      </c>
      <c r="H10" s="44">
        <v>3</v>
      </c>
      <c r="I10" s="44">
        <v>0</v>
      </c>
      <c r="J10" s="44">
        <v>3</v>
      </c>
      <c r="K10" s="44">
        <v>0</v>
      </c>
      <c r="L10" s="44">
        <v>2</v>
      </c>
      <c r="M10" s="45">
        <v>0</v>
      </c>
      <c r="N10" s="46">
        <v>1</v>
      </c>
    </row>
    <row r="11" spans="1:14" ht="19.8">
      <c r="A11" s="221" t="s">
        <v>110</v>
      </c>
      <c r="B11" s="196">
        <v>7</v>
      </c>
      <c r="C11" s="197">
        <v>605</v>
      </c>
      <c r="D11" s="197">
        <v>477</v>
      </c>
      <c r="E11" s="197">
        <v>609</v>
      </c>
      <c r="F11" s="22">
        <f t="shared" si="0"/>
        <v>1086</v>
      </c>
      <c r="G11" s="43">
        <v>5</v>
      </c>
      <c r="H11" s="44">
        <v>4</v>
      </c>
      <c r="I11" s="44">
        <v>3</v>
      </c>
      <c r="J11" s="44">
        <v>0</v>
      </c>
      <c r="K11" s="44">
        <v>1</v>
      </c>
      <c r="L11" s="44">
        <v>3</v>
      </c>
      <c r="M11" s="45">
        <v>2</v>
      </c>
      <c r="N11" s="46">
        <v>0</v>
      </c>
    </row>
    <row r="12" spans="1:14" ht="19.8">
      <c r="A12" s="221" t="s">
        <v>111</v>
      </c>
      <c r="B12" s="196">
        <v>15</v>
      </c>
      <c r="C12" s="197">
        <v>936</v>
      </c>
      <c r="D12" s="197">
        <v>962</v>
      </c>
      <c r="E12" s="197">
        <v>1019</v>
      </c>
      <c r="F12" s="22">
        <f t="shared" si="0"/>
        <v>1981</v>
      </c>
      <c r="G12" s="43">
        <v>13</v>
      </c>
      <c r="H12" s="44">
        <v>5</v>
      </c>
      <c r="I12" s="44">
        <v>2</v>
      </c>
      <c r="J12" s="44">
        <v>0</v>
      </c>
      <c r="K12" s="44">
        <v>2</v>
      </c>
      <c r="L12" s="44">
        <v>2</v>
      </c>
      <c r="M12" s="45">
        <v>0</v>
      </c>
      <c r="N12" s="46">
        <v>1</v>
      </c>
    </row>
    <row r="13" spans="1:14" ht="19.8">
      <c r="A13" s="221" t="s">
        <v>112</v>
      </c>
      <c r="B13" s="196">
        <v>12</v>
      </c>
      <c r="C13" s="197">
        <v>465</v>
      </c>
      <c r="D13" s="197">
        <v>472</v>
      </c>
      <c r="E13" s="197">
        <v>486</v>
      </c>
      <c r="F13" s="22">
        <f t="shared" si="0"/>
        <v>958</v>
      </c>
      <c r="G13" s="43">
        <v>5</v>
      </c>
      <c r="H13" s="44">
        <v>2</v>
      </c>
      <c r="I13" s="44">
        <v>0</v>
      </c>
      <c r="J13" s="44">
        <v>3</v>
      </c>
      <c r="K13" s="44">
        <v>1</v>
      </c>
      <c r="L13" s="44">
        <v>2</v>
      </c>
      <c r="M13" s="45">
        <v>0</v>
      </c>
      <c r="N13" s="46">
        <v>0</v>
      </c>
    </row>
    <row r="14" spans="1:14" ht="19.8">
      <c r="A14" s="221" t="s">
        <v>113</v>
      </c>
      <c r="B14" s="196">
        <v>8</v>
      </c>
      <c r="C14" s="197">
        <v>348</v>
      </c>
      <c r="D14" s="197">
        <v>403</v>
      </c>
      <c r="E14" s="197">
        <v>358</v>
      </c>
      <c r="F14" s="22">
        <f t="shared" si="0"/>
        <v>761</v>
      </c>
      <c r="G14" s="43">
        <v>8</v>
      </c>
      <c r="H14" s="44">
        <v>6</v>
      </c>
      <c r="I14" s="44">
        <v>1</v>
      </c>
      <c r="J14" s="44">
        <v>0</v>
      </c>
      <c r="K14" s="44">
        <v>0</v>
      </c>
      <c r="L14" s="44">
        <v>2</v>
      </c>
      <c r="M14" s="45">
        <v>0</v>
      </c>
      <c r="N14" s="46">
        <v>0</v>
      </c>
    </row>
    <row r="15" spans="1:14" ht="19.8">
      <c r="A15" s="221" t="s">
        <v>114</v>
      </c>
      <c r="B15" s="196">
        <v>17</v>
      </c>
      <c r="C15" s="197">
        <v>751</v>
      </c>
      <c r="D15" s="197">
        <v>722</v>
      </c>
      <c r="E15" s="197">
        <v>787</v>
      </c>
      <c r="F15" s="22">
        <f t="shared" si="0"/>
        <v>1509</v>
      </c>
      <c r="G15" s="43">
        <v>10</v>
      </c>
      <c r="H15" s="44">
        <v>10</v>
      </c>
      <c r="I15" s="44">
        <v>3</v>
      </c>
      <c r="J15" s="44">
        <v>3</v>
      </c>
      <c r="K15" s="44">
        <v>0</v>
      </c>
      <c r="L15" s="44">
        <v>1</v>
      </c>
      <c r="M15" s="45">
        <v>1</v>
      </c>
      <c r="N15" s="46">
        <v>1</v>
      </c>
    </row>
    <row r="16" spans="1:14" ht="19.8">
      <c r="A16" s="221" t="s">
        <v>115</v>
      </c>
      <c r="B16" s="196">
        <v>14</v>
      </c>
      <c r="C16" s="197">
        <v>388</v>
      </c>
      <c r="D16" s="197">
        <v>374</v>
      </c>
      <c r="E16" s="197">
        <v>371</v>
      </c>
      <c r="F16" s="22">
        <f t="shared" si="0"/>
        <v>745</v>
      </c>
      <c r="G16" s="43">
        <v>4</v>
      </c>
      <c r="H16" s="44">
        <v>6</v>
      </c>
      <c r="I16" s="44">
        <v>0</v>
      </c>
      <c r="J16" s="44">
        <v>5</v>
      </c>
      <c r="K16" s="44">
        <v>1</v>
      </c>
      <c r="L16" s="44">
        <v>0</v>
      </c>
      <c r="M16" s="45">
        <v>0</v>
      </c>
      <c r="N16" s="46">
        <v>0</v>
      </c>
    </row>
    <row r="17" spans="1:14" ht="19.8">
      <c r="A17" s="221" t="s">
        <v>116</v>
      </c>
      <c r="B17" s="196">
        <v>22</v>
      </c>
      <c r="C17" s="197">
        <v>1186</v>
      </c>
      <c r="D17" s="197">
        <v>1276</v>
      </c>
      <c r="E17" s="197">
        <v>1392</v>
      </c>
      <c r="F17" s="22">
        <f t="shared" si="0"/>
        <v>2668</v>
      </c>
      <c r="G17" s="43">
        <v>23</v>
      </c>
      <c r="H17" s="44">
        <v>16</v>
      </c>
      <c r="I17" s="44">
        <v>1</v>
      </c>
      <c r="J17" s="44">
        <v>2</v>
      </c>
      <c r="K17" s="44">
        <v>1</v>
      </c>
      <c r="L17" s="44">
        <v>1</v>
      </c>
      <c r="M17" s="45">
        <v>3</v>
      </c>
      <c r="N17" s="46">
        <v>1</v>
      </c>
    </row>
    <row r="18" spans="1:14" ht="19.8">
      <c r="A18" s="221" t="s">
        <v>117</v>
      </c>
      <c r="B18" s="196">
        <v>20</v>
      </c>
      <c r="C18" s="197">
        <v>1542</v>
      </c>
      <c r="D18" s="197">
        <v>1749</v>
      </c>
      <c r="E18" s="197">
        <v>1917</v>
      </c>
      <c r="F18" s="22">
        <f t="shared" si="0"/>
        <v>3666</v>
      </c>
      <c r="G18" s="43">
        <v>36</v>
      </c>
      <c r="H18" s="44">
        <v>17</v>
      </c>
      <c r="I18" s="44">
        <v>5</v>
      </c>
      <c r="J18" s="44">
        <v>8</v>
      </c>
      <c r="K18" s="44">
        <v>0</v>
      </c>
      <c r="L18" s="44">
        <v>3</v>
      </c>
      <c r="M18" s="45">
        <v>1</v>
      </c>
      <c r="N18" s="46">
        <v>3</v>
      </c>
    </row>
    <row r="19" spans="1:14" ht="19.8">
      <c r="A19" s="221" t="s">
        <v>118</v>
      </c>
      <c r="B19" s="196">
        <v>22</v>
      </c>
      <c r="C19" s="197">
        <v>1123</v>
      </c>
      <c r="D19" s="197">
        <v>1287</v>
      </c>
      <c r="E19" s="197">
        <v>1407</v>
      </c>
      <c r="F19" s="22">
        <f t="shared" si="0"/>
        <v>2694</v>
      </c>
      <c r="G19" s="43">
        <v>13</v>
      </c>
      <c r="H19" s="44">
        <v>13</v>
      </c>
      <c r="I19" s="44">
        <v>5</v>
      </c>
      <c r="J19" s="44">
        <v>6</v>
      </c>
      <c r="K19" s="44">
        <v>2</v>
      </c>
      <c r="L19" s="44">
        <v>2</v>
      </c>
      <c r="M19" s="45">
        <v>1</v>
      </c>
      <c r="N19" s="46">
        <v>1</v>
      </c>
    </row>
    <row r="20" spans="1:14" ht="19.8">
      <c r="A20" s="221" t="s">
        <v>119</v>
      </c>
      <c r="B20" s="196">
        <v>19</v>
      </c>
      <c r="C20" s="197">
        <v>778</v>
      </c>
      <c r="D20" s="197">
        <v>884</v>
      </c>
      <c r="E20" s="197">
        <v>1011</v>
      </c>
      <c r="F20" s="22">
        <f t="shared" si="0"/>
        <v>1895</v>
      </c>
      <c r="G20" s="43">
        <v>12</v>
      </c>
      <c r="H20" s="44">
        <v>9</v>
      </c>
      <c r="I20" s="44">
        <v>3</v>
      </c>
      <c r="J20" s="44">
        <v>4</v>
      </c>
      <c r="K20" s="44">
        <v>0</v>
      </c>
      <c r="L20" s="44">
        <v>0</v>
      </c>
      <c r="M20" s="45">
        <v>1</v>
      </c>
      <c r="N20" s="46">
        <v>1</v>
      </c>
    </row>
    <row r="21" spans="1:14" ht="19.8">
      <c r="A21" s="221" t="s">
        <v>120</v>
      </c>
      <c r="B21" s="196">
        <v>21</v>
      </c>
      <c r="C21" s="197">
        <v>1572</v>
      </c>
      <c r="D21" s="197">
        <v>1827</v>
      </c>
      <c r="E21" s="197">
        <v>2122</v>
      </c>
      <c r="F21" s="22">
        <f t="shared" si="0"/>
        <v>3949</v>
      </c>
      <c r="G21" s="43">
        <v>50</v>
      </c>
      <c r="H21" s="44">
        <v>16</v>
      </c>
      <c r="I21" s="44">
        <v>15</v>
      </c>
      <c r="J21" s="44">
        <v>9</v>
      </c>
      <c r="K21" s="44">
        <v>2</v>
      </c>
      <c r="L21" s="44">
        <v>2</v>
      </c>
      <c r="M21" s="45">
        <v>1</v>
      </c>
      <c r="N21" s="46">
        <v>2</v>
      </c>
    </row>
    <row r="22" spans="1:14" ht="19.8">
      <c r="A22" s="221" t="s">
        <v>121</v>
      </c>
      <c r="B22" s="196">
        <v>11</v>
      </c>
      <c r="C22" s="197">
        <v>768</v>
      </c>
      <c r="D22" s="197">
        <v>693</v>
      </c>
      <c r="E22" s="197">
        <v>782</v>
      </c>
      <c r="F22" s="22">
        <f t="shared" si="0"/>
        <v>1475</v>
      </c>
      <c r="G22" s="43">
        <v>17</v>
      </c>
      <c r="H22" s="44">
        <v>7</v>
      </c>
      <c r="I22" s="44">
        <v>2</v>
      </c>
      <c r="J22" s="44">
        <v>5</v>
      </c>
      <c r="K22" s="44">
        <v>0</v>
      </c>
      <c r="L22" s="44">
        <v>1</v>
      </c>
      <c r="M22" s="45">
        <v>2</v>
      </c>
      <c r="N22" s="46">
        <v>1</v>
      </c>
    </row>
    <row r="23" spans="1:14" ht="19.8">
      <c r="A23" s="221" t="s">
        <v>122</v>
      </c>
      <c r="B23" s="196">
        <v>12</v>
      </c>
      <c r="C23" s="197">
        <v>584</v>
      </c>
      <c r="D23" s="197">
        <v>560</v>
      </c>
      <c r="E23" s="197">
        <v>603</v>
      </c>
      <c r="F23" s="22">
        <f t="shared" si="0"/>
        <v>1163</v>
      </c>
      <c r="G23" s="43">
        <v>13</v>
      </c>
      <c r="H23" s="44">
        <v>7</v>
      </c>
      <c r="I23" s="44">
        <v>1</v>
      </c>
      <c r="J23" s="44">
        <v>2</v>
      </c>
      <c r="K23" s="44">
        <v>0</v>
      </c>
      <c r="L23" s="44">
        <v>1</v>
      </c>
      <c r="M23" s="45">
        <v>0</v>
      </c>
      <c r="N23" s="46">
        <v>0</v>
      </c>
    </row>
    <row r="24" spans="1:14" ht="19.8">
      <c r="A24" s="221" t="s">
        <v>123</v>
      </c>
      <c r="B24" s="196">
        <v>12</v>
      </c>
      <c r="C24" s="197">
        <v>443</v>
      </c>
      <c r="D24" s="197">
        <v>438</v>
      </c>
      <c r="E24" s="197">
        <v>418</v>
      </c>
      <c r="F24" s="22">
        <f t="shared" si="0"/>
        <v>856</v>
      </c>
      <c r="G24" s="43">
        <v>6</v>
      </c>
      <c r="H24" s="44">
        <v>2</v>
      </c>
      <c r="I24" s="44">
        <v>4</v>
      </c>
      <c r="J24" s="44">
        <v>7</v>
      </c>
      <c r="K24" s="44">
        <v>1</v>
      </c>
      <c r="L24" s="44">
        <v>1</v>
      </c>
      <c r="M24" s="45">
        <v>0</v>
      </c>
      <c r="N24" s="46">
        <v>0</v>
      </c>
    </row>
    <row r="25" spans="1:14" ht="19.8">
      <c r="A25" s="221" t="s">
        <v>124</v>
      </c>
      <c r="B25" s="196">
        <v>12</v>
      </c>
      <c r="C25" s="197">
        <v>542</v>
      </c>
      <c r="D25" s="197">
        <v>502</v>
      </c>
      <c r="E25" s="197">
        <v>550</v>
      </c>
      <c r="F25" s="22">
        <f t="shared" si="0"/>
        <v>1052</v>
      </c>
      <c r="G25" s="43">
        <v>10</v>
      </c>
      <c r="H25" s="44">
        <v>2</v>
      </c>
      <c r="I25" s="44">
        <v>2</v>
      </c>
      <c r="J25" s="44">
        <v>5</v>
      </c>
      <c r="K25" s="44">
        <v>0</v>
      </c>
      <c r="L25" s="44">
        <v>1</v>
      </c>
      <c r="M25" s="45">
        <v>5</v>
      </c>
      <c r="N25" s="46">
        <v>0</v>
      </c>
    </row>
    <row r="26" spans="1:14" ht="19.8">
      <c r="A26" s="221" t="s">
        <v>125</v>
      </c>
      <c r="B26" s="196">
        <v>22</v>
      </c>
      <c r="C26" s="197">
        <v>995</v>
      </c>
      <c r="D26" s="197">
        <v>1031</v>
      </c>
      <c r="E26" s="197">
        <v>1054</v>
      </c>
      <c r="F26" s="22">
        <f t="shared" si="0"/>
        <v>2085</v>
      </c>
      <c r="G26" s="43">
        <v>12</v>
      </c>
      <c r="H26" s="44">
        <v>16</v>
      </c>
      <c r="I26" s="44">
        <v>4</v>
      </c>
      <c r="J26" s="44">
        <v>6</v>
      </c>
      <c r="K26" s="44">
        <v>0</v>
      </c>
      <c r="L26" s="44">
        <v>0</v>
      </c>
      <c r="M26" s="45">
        <v>1</v>
      </c>
      <c r="N26" s="46">
        <v>0</v>
      </c>
    </row>
    <row r="27" spans="1:14" ht="19.8">
      <c r="A27" s="221" t="s">
        <v>126</v>
      </c>
      <c r="B27" s="196">
        <v>24</v>
      </c>
      <c r="C27" s="197">
        <v>1595</v>
      </c>
      <c r="D27" s="197">
        <v>1527</v>
      </c>
      <c r="E27" s="197">
        <v>1598</v>
      </c>
      <c r="F27" s="22">
        <f t="shared" si="0"/>
        <v>3125</v>
      </c>
      <c r="G27" s="43">
        <v>24</v>
      </c>
      <c r="H27" s="44">
        <v>33</v>
      </c>
      <c r="I27" s="44">
        <v>16</v>
      </c>
      <c r="J27" s="44">
        <v>2</v>
      </c>
      <c r="K27" s="44">
        <v>2</v>
      </c>
      <c r="L27" s="44">
        <v>2</v>
      </c>
      <c r="M27" s="45">
        <v>4</v>
      </c>
      <c r="N27" s="46">
        <v>1</v>
      </c>
    </row>
    <row r="28" spans="1:14" ht="19.8">
      <c r="A28" s="221" t="s">
        <v>127</v>
      </c>
      <c r="B28" s="196">
        <v>10</v>
      </c>
      <c r="C28" s="197">
        <v>354</v>
      </c>
      <c r="D28" s="197">
        <v>358</v>
      </c>
      <c r="E28" s="197">
        <v>376</v>
      </c>
      <c r="F28" s="22">
        <f t="shared" si="0"/>
        <v>734</v>
      </c>
      <c r="G28" s="43">
        <v>5</v>
      </c>
      <c r="H28" s="44">
        <v>3</v>
      </c>
      <c r="I28" s="44">
        <v>0</v>
      </c>
      <c r="J28" s="44">
        <v>0</v>
      </c>
      <c r="K28" s="44">
        <v>1</v>
      </c>
      <c r="L28" s="44">
        <v>0</v>
      </c>
      <c r="M28" s="45">
        <v>0</v>
      </c>
      <c r="N28" s="46">
        <v>0</v>
      </c>
    </row>
    <row r="29" spans="1:14" ht="19.8">
      <c r="A29" s="221" t="s">
        <v>128</v>
      </c>
      <c r="B29" s="196">
        <v>13</v>
      </c>
      <c r="C29" s="197">
        <v>506</v>
      </c>
      <c r="D29" s="197">
        <v>508</v>
      </c>
      <c r="E29" s="197">
        <v>587</v>
      </c>
      <c r="F29" s="22">
        <f t="shared" si="0"/>
        <v>1095</v>
      </c>
      <c r="G29" s="43">
        <v>3</v>
      </c>
      <c r="H29" s="44">
        <v>7</v>
      </c>
      <c r="I29" s="44">
        <v>7</v>
      </c>
      <c r="J29" s="44">
        <v>5</v>
      </c>
      <c r="K29" s="44">
        <v>0</v>
      </c>
      <c r="L29" s="44">
        <v>2</v>
      </c>
      <c r="M29" s="45">
        <v>1</v>
      </c>
      <c r="N29" s="46">
        <v>1</v>
      </c>
    </row>
    <row r="30" spans="1:14" ht="19.8">
      <c r="A30" s="221" t="s">
        <v>129</v>
      </c>
      <c r="B30" s="196">
        <v>10</v>
      </c>
      <c r="C30" s="197">
        <v>596</v>
      </c>
      <c r="D30" s="197">
        <v>509</v>
      </c>
      <c r="E30" s="197">
        <v>529</v>
      </c>
      <c r="F30" s="22">
        <f t="shared" si="0"/>
        <v>1038</v>
      </c>
      <c r="G30" s="43">
        <v>7</v>
      </c>
      <c r="H30" s="44">
        <v>3</v>
      </c>
      <c r="I30" s="44">
        <v>5</v>
      </c>
      <c r="J30" s="44">
        <v>8</v>
      </c>
      <c r="K30" s="44">
        <v>0</v>
      </c>
      <c r="L30" s="44">
        <v>3</v>
      </c>
      <c r="M30" s="45">
        <v>0</v>
      </c>
      <c r="N30" s="46">
        <v>0</v>
      </c>
    </row>
    <row r="31" spans="1:14" ht="19.8">
      <c r="A31" s="221" t="s">
        <v>130</v>
      </c>
      <c r="B31" s="196">
        <v>10</v>
      </c>
      <c r="C31" s="197">
        <v>513</v>
      </c>
      <c r="D31" s="197">
        <v>466</v>
      </c>
      <c r="E31" s="197">
        <v>506</v>
      </c>
      <c r="F31" s="22">
        <f t="shared" si="0"/>
        <v>972</v>
      </c>
      <c r="G31" s="43">
        <v>2</v>
      </c>
      <c r="H31" s="44">
        <v>2</v>
      </c>
      <c r="I31" s="44">
        <v>1</v>
      </c>
      <c r="J31" s="44">
        <v>3</v>
      </c>
      <c r="K31" s="44">
        <v>1</v>
      </c>
      <c r="L31" s="44">
        <v>0</v>
      </c>
      <c r="M31" s="45">
        <v>1</v>
      </c>
      <c r="N31" s="46">
        <v>0</v>
      </c>
    </row>
    <row r="32" spans="1:14" ht="19.8">
      <c r="A32" s="221" t="s">
        <v>131</v>
      </c>
      <c r="B32" s="196">
        <v>12</v>
      </c>
      <c r="C32" s="197">
        <v>480</v>
      </c>
      <c r="D32" s="197">
        <v>478</v>
      </c>
      <c r="E32" s="197">
        <v>500</v>
      </c>
      <c r="F32" s="22">
        <f t="shared" si="0"/>
        <v>978</v>
      </c>
      <c r="G32" s="43">
        <v>6</v>
      </c>
      <c r="H32" s="44">
        <v>8</v>
      </c>
      <c r="I32" s="44">
        <v>1</v>
      </c>
      <c r="J32" s="44">
        <v>0</v>
      </c>
      <c r="K32" s="44">
        <v>0</v>
      </c>
      <c r="L32" s="44">
        <v>0</v>
      </c>
      <c r="M32" s="45">
        <v>0</v>
      </c>
      <c r="N32" s="46">
        <v>0</v>
      </c>
    </row>
    <row r="33" spans="1:14" ht="19.8">
      <c r="A33" s="221" t="s">
        <v>132</v>
      </c>
      <c r="B33" s="196">
        <v>13</v>
      </c>
      <c r="C33" s="197">
        <v>487</v>
      </c>
      <c r="D33" s="197">
        <v>444</v>
      </c>
      <c r="E33" s="197">
        <v>446</v>
      </c>
      <c r="F33" s="22">
        <f t="shared" si="0"/>
        <v>890</v>
      </c>
      <c r="G33" s="43">
        <v>5</v>
      </c>
      <c r="H33" s="44">
        <v>5</v>
      </c>
      <c r="I33" s="44">
        <v>2</v>
      </c>
      <c r="J33" s="44">
        <v>3</v>
      </c>
      <c r="K33" s="44">
        <v>0</v>
      </c>
      <c r="L33" s="44">
        <v>1</v>
      </c>
      <c r="M33" s="45">
        <v>0</v>
      </c>
      <c r="N33" s="46">
        <v>0</v>
      </c>
    </row>
    <row r="34" spans="1:14" ht="19.8">
      <c r="A34" s="221" t="s">
        <v>133</v>
      </c>
      <c r="B34" s="196">
        <v>11</v>
      </c>
      <c r="C34" s="197">
        <v>390</v>
      </c>
      <c r="D34" s="197">
        <v>377</v>
      </c>
      <c r="E34" s="197">
        <v>420</v>
      </c>
      <c r="F34" s="22">
        <f t="shared" si="0"/>
        <v>797</v>
      </c>
      <c r="G34" s="43">
        <v>6</v>
      </c>
      <c r="H34" s="44">
        <v>2</v>
      </c>
      <c r="I34" s="44">
        <v>3</v>
      </c>
      <c r="J34" s="44">
        <v>1</v>
      </c>
      <c r="K34" s="44">
        <v>1</v>
      </c>
      <c r="L34" s="44">
        <v>0</v>
      </c>
      <c r="M34" s="45">
        <v>2</v>
      </c>
      <c r="N34" s="46">
        <v>0</v>
      </c>
    </row>
    <row r="35" spans="1:14" ht="19.8">
      <c r="A35" s="221" t="s">
        <v>134</v>
      </c>
      <c r="B35" s="196">
        <v>6</v>
      </c>
      <c r="C35" s="197">
        <v>338</v>
      </c>
      <c r="D35" s="197">
        <v>347</v>
      </c>
      <c r="E35" s="197">
        <v>384</v>
      </c>
      <c r="F35" s="22">
        <f t="shared" si="0"/>
        <v>731</v>
      </c>
      <c r="G35" s="43">
        <v>4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5">
        <v>0</v>
      </c>
      <c r="N35" s="46">
        <v>0</v>
      </c>
    </row>
    <row r="36" spans="1:14" ht="19.8">
      <c r="A36" s="221" t="s">
        <v>135</v>
      </c>
      <c r="B36" s="196">
        <v>16</v>
      </c>
      <c r="C36" s="197">
        <v>614</v>
      </c>
      <c r="D36" s="197">
        <v>598</v>
      </c>
      <c r="E36" s="197">
        <v>626</v>
      </c>
      <c r="F36" s="22">
        <f t="shared" si="0"/>
        <v>1224</v>
      </c>
      <c r="G36" s="43">
        <v>6</v>
      </c>
      <c r="H36" s="44">
        <v>4</v>
      </c>
      <c r="I36" s="44">
        <v>4</v>
      </c>
      <c r="J36" s="44">
        <v>2</v>
      </c>
      <c r="K36" s="44">
        <v>1</v>
      </c>
      <c r="L36" s="44">
        <v>1</v>
      </c>
      <c r="M36" s="45">
        <v>2</v>
      </c>
      <c r="N36" s="46">
        <v>0</v>
      </c>
    </row>
    <row r="37" spans="1:14" ht="19.8">
      <c r="A37" s="220" t="s">
        <v>136</v>
      </c>
      <c r="B37" s="22">
        <f t="shared" ref="B37:N37" si="1">SUM(B5:B36)</f>
        <v>453</v>
      </c>
      <c r="C37" s="22">
        <f t="shared" si="1"/>
        <v>23458</v>
      </c>
      <c r="D37" s="22">
        <f t="shared" si="1"/>
        <v>23603</v>
      </c>
      <c r="E37" s="22">
        <f t="shared" si="1"/>
        <v>25886</v>
      </c>
      <c r="F37" s="22">
        <f t="shared" si="1"/>
        <v>49489</v>
      </c>
      <c r="G37" s="22">
        <f t="shared" si="1"/>
        <v>347</v>
      </c>
      <c r="H37" s="22">
        <f t="shared" si="1"/>
        <v>263</v>
      </c>
      <c r="I37" s="22">
        <f t="shared" si="1"/>
        <v>102</v>
      </c>
      <c r="J37" s="22">
        <f t="shared" si="1"/>
        <v>102</v>
      </c>
      <c r="K37" s="22">
        <f t="shared" si="1"/>
        <v>24</v>
      </c>
      <c r="L37" s="22">
        <f t="shared" si="1"/>
        <v>41</v>
      </c>
      <c r="M37" s="23">
        <f t="shared" si="1"/>
        <v>31</v>
      </c>
      <c r="N37" s="26">
        <f t="shared" si="1"/>
        <v>14</v>
      </c>
    </row>
    <row r="38" spans="1:14" s="3" customFormat="1" ht="26.25" customHeight="1">
      <c r="A38" s="245" t="s">
        <v>34</v>
      </c>
      <c r="B38" s="246"/>
      <c r="C38" s="61">
        <f>C37</f>
        <v>23458</v>
      </c>
      <c r="D38" s="61" t="s">
        <v>35</v>
      </c>
      <c r="E38" s="61" t="s">
        <v>36</v>
      </c>
      <c r="F38" s="61"/>
      <c r="G38" s="61">
        <f>F37</f>
        <v>49489</v>
      </c>
      <c r="H38" s="61" t="s">
        <v>37</v>
      </c>
      <c r="I38" s="61"/>
      <c r="J38" s="61"/>
      <c r="K38" s="61" t="s">
        <v>99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1572</v>
      </c>
      <c r="F39" s="146">
        <f>MAX(F5:F36)</f>
        <v>3949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4" t="str">
        <f ca="1">INDIRECT(H40,TRUE)</f>
        <v>德政</v>
      </c>
      <c r="D40" s="155" t="s">
        <v>88</v>
      </c>
      <c r="E40" s="147">
        <f>MIN(C5:C36)</f>
        <v>332</v>
      </c>
      <c r="F40" s="148">
        <f>MIN(F5:F36)</f>
        <v>673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38</v>
      </c>
      <c r="B41" s="242"/>
      <c r="C41" s="254">
        <f>G41+G42</f>
        <v>235</v>
      </c>
      <c r="D41" s="256" t="s">
        <v>37</v>
      </c>
      <c r="E41" s="200" t="s">
        <v>39</v>
      </c>
      <c r="F41" s="88"/>
      <c r="G41" s="88">
        <v>114</v>
      </c>
      <c r="H41" s="88" t="s">
        <v>37</v>
      </c>
      <c r="I41" s="88"/>
      <c r="J41" s="88"/>
      <c r="K41" s="81"/>
      <c r="L41" s="81"/>
      <c r="M41" s="82"/>
      <c r="N41" s="83"/>
    </row>
    <row r="42" spans="1:14" s="3" customFormat="1" ht="24.9" customHeight="1">
      <c r="A42" s="243"/>
      <c r="B42" s="244"/>
      <c r="C42" s="255"/>
      <c r="D42" s="257"/>
      <c r="E42" s="89" t="s">
        <v>40</v>
      </c>
      <c r="F42" s="89"/>
      <c r="G42" s="89">
        <v>121</v>
      </c>
      <c r="H42" s="89" t="s">
        <v>37</v>
      </c>
      <c r="I42" s="89"/>
      <c r="J42" s="89"/>
      <c r="K42" s="90"/>
      <c r="L42" s="90"/>
      <c r="M42" s="91"/>
      <c r="N42" s="92"/>
    </row>
    <row r="43" spans="1:14" s="3" customFormat="1" ht="24.9" customHeight="1">
      <c r="A43" s="241" t="s">
        <v>17</v>
      </c>
      <c r="B43" s="247"/>
      <c r="C43" s="250">
        <f>K37</f>
        <v>24</v>
      </c>
      <c r="D43" s="250" t="s">
        <v>10</v>
      </c>
      <c r="E43" s="206" t="s">
        <v>176</v>
      </c>
      <c r="F43" s="200"/>
      <c r="G43" s="200"/>
      <c r="H43" s="200"/>
      <c r="I43" s="200"/>
      <c r="J43" s="200"/>
      <c r="K43" s="207"/>
      <c r="L43" s="207"/>
      <c r="M43" s="208"/>
      <c r="N43" s="209"/>
    </row>
    <row r="44" spans="1:14" s="6" customFormat="1" ht="24.9" customHeight="1">
      <c r="A44" s="248"/>
      <c r="B44" s="249"/>
      <c r="C44" s="251"/>
      <c r="D44" s="251"/>
      <c r="E44" s="206" t="s">
        <v>177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4" customFormat="1" ht="26.25" customHeight="1">
      <c r="A45" s="245" t="s">
        <v>41</v>
      </c>
      <c r="B45" s="246"/>
      <c r="C45" s="61">
        <f>L37</f>
        <v>41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45" t="s">
        <v>14</v>
      </c>
      <c r="B46" s="246"/>
      <c r="C46" s="61">
        <f>M37</f>
        <v>31</v>
      </c>
      <c r="D46" s="61" t="s">
        <v>42</v>
      </c>
      <c r="E46" s="61" t="s">
        <v>178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39" t="s">
        <v>148</v>
      </c>
      <c r="B47" s="240"/>
      <c r="C47" s="61">
        <f>N37</f>
        <v>14</v>
      </c>
      <c r="D47" s="61" t="s">
        <v>42</v>
      </c>
      <c r="E47" s="61" t="s">
        <v>179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45" t="s">
        <v>101</v>
      </c>
      <c r="B48" s="246"/>
      <c r="C48" s="61">
        <f>G37</f>
        <v>347</v>
      </c>
      <c r="D48" s="72" t="s">
        <v>37</v>
      </c>
      <c r="E48" s="61" t="s">
        <v>43</v>
      </c>
      <c r="F48" s="61"/>
      <c r="G48" s="61">
        <f>H37</f>
        <v>263</v>
      </c>
      <c r="H48" s="72" t="s">
        <v>37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C37-'11204'!C37</f>
        <v>38</v>
      </c>
      <c r="D49" s="156" t="str">
        <f>IF(E49&gt;0,"男增加","男減少")</f>
        <v>男增加</v>
      </c>
      <c r="E49" s="74">
        <f>D37-'11204'!D37</f>
        <v>38</v>
      </c>
      <c r="F49" s="75" t="str">
        <f>IF(G49&gt;0,"女增加","女減少")</f>
        <v>女增加</v>
      </c>
      <c r="G49" s="74">
        <f>E37-'11204'!E37</f>
        <v>29</v>
      </c>
      <c r="H49" s="76"/>
      <c r="I49" s="238" t="str">
        <f>IF(K49&gt;0,"總人口數增加","總人口數減少")</f>
        <v>總人口數增加</v>
      </c>
      <c r="J49" s="238"/>
      <c r="K49" s="74">
        <f>F37-'11204'!F37</f>
        <v>67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17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157</v>
      </c>
      <c r="L2" s="260"/>
      <c r="M2" s="260"/>
      <c r="N2" s="260"/>
    </row>
    <row r="3" spans="1:14" ht="19.8">
      <c r="A3" s="261" t="s">
        <v>80</v>
      </c>
      <c r="B3" s="262" t="s">
        <v>81</v>
      </c>
      <c r="C3" s="262" t="s">
        <v>25</v>
      </c>
      <c r="D3" s="192" t="s">
        <v>10</v>
      </c>
      <c r="E3" s="193" t="s">
        <v>92</v>
      </c>
      <c r="F3" s="194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144</v>
      </c>
      <c r="N3" s="264" t="s">
        <v>146</v>
      </c>
    </row>
    <row r="4" spans="1:14" s="1" customFormat="1" ht="19.8">
      <c r="A4" s="259"/>
      <c r="B4" s="236"/>
      <c r="C4" s="236"/>
      <c r="D4" s="21" t="s">
        <v>32</v>
      </c>
      <c r="E4" s="21" t="s">
        <v>33</v>
      </c>
      <c r="F4" s="21" t="s">
        <v>84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1" t="s">
        <v>104</v>
      </c>
      <c r="B5" s="195">
        <v>15</v>
      </c>
      <c r="C5" s="197">
        <v>938</v>
      </c>
      <c r="D5" s="197">
        <v>884</v>
      </c>
      <c r="E5" s="197">
        <v>1006</v>
      </c>
      <c r="F5" s="22">
        <f t="shared" ref="F5:F36" si="0">SUM(D5:E5)</f>
        <v>1890</v>
      </c>
      <c r="G5" s="43">
        <v>12</v>
      </c>
      <c r="H5" s="44">
        <v>8</v>
      </c>
      <c r="I5" s="44">
        <v>0</v>
      </c>
      <c r="J5" s="44">
        <v>2</v>
      </c>
      <c r="K5" s="44">
        <v>0</v>
      </c>
      <c r="L5" s="44">
        <v>3</v>
      </c>
      <c r="M5" s="45">
        <v>2</v>
      </c>
      <c r="N5" s="46">
        <v>0</v>
      </c>
    </row>
    <row r="6" spans="1:14" ht="19.8">
      <c r="A6" s="221" t="s">
        <v>105</v>
      </c>
      <c r="B6" s="196">
        <v>11</v>
      </c>
      <c r="C6" s="197">
        <v>566</v>
      </c>
      <c r="D6" s="197">
        <v>506</v>
      </c>
      <c r="E6" s="197">
        <v>560</v>
      </c>
      <c r="F6" s="22">
        <f t="shared" si="0"/>
        <v>1066</v>
      </c>
      <c r="G6" s="43">
        <v>14</v>
      </c>
      <c r="H6" s="44">
        <v>4</v>
      </c>
      <c r="I6" s="44">
        <v>1</v>
      </c>
      <c r="J6" s="44">
        <v>5</v>
      </c>
      <c r="K6" s="44">
        <v>1</v>
      </c>
      <c r="L6" s="44">
        <v>1</v>
      </c>
      <c r="M6" s="45">
        <v>0</v>
      </c>
      <c r="N6" s="46">
        <v>0</v>
      </c>
    </row>
    <row r="7" spans="1:14" ht="19.8">
      <c r="A7" s="221" t="s">
        <v>106</v>
      </c>
      <c r="B7" s="196">
        <v>17</v>
      </c>
      <c r="C7" s="197">
        <v>1511</v>
      </c>
      <c r="D7" s="197">
        <v>1477</v>
      </c>
      <c r="E7" s="197">
        <v>1800</v>
      </c>
      <c r="F7" s="22">
        <f t="shared" si="0"/>
        <v>3277</v>
      </c>
      <c r="G7" s="43">
        <v>21</v>
      </c>
      <c r="H7" s="44">
        <v>13</v>
      </c>
      <c r="I7" s="44">
        <v>1</v>
      </c>
      <c r="J7" s="44">
        <v>2</v>
      </c>
      <c r="K7" s="44">
        <v>0</v>
      </c>
      <c r="L7" s="44">
        <v>1</v>
      </c>
      <c r="M7" s="45">
        <v>0</v>
      </c>
      <c r="N7" s="46">
        <v>1</v>
      </c>
    </row>
    <row r="8" spans="1:14" ht="19.8">
      <c r="A8" s="221" t="s">
        <v>107</v>
      </c>
      <c r="B8" s="196">
        <v>15</v>
      </c>
      <c r="C8" s="197">
        <v>536</v>
      </c>
      <c r="D8" s="197">
        <v>530</v>
      </c>
      <c r="E8" s="197">
        <v>578</v>
      </c>
      <c r="F8" s="22">
        <f t="shared" si="0"/>
        <v>1108</v>
      </c>
      <c r="G8" s="43">
        <v>15</v>
      </c>
      <c r="H8" s="44">
        <v>7</v>
      </c>
      <c r="I8" s="44">
        <v>0</v>
      </c>
      <c r="J8" s="44">
        <v>0</v>
      </c>
      <c r="K8" s="44">
        <v>1</v>
      </c>
      <c r="L8" s="44">
        <v>0</v>
      </c>
      <c r="M8" s="45">
        <v>0</v>
      </c>
      <c r="N8" s="46">
        <v>0</v>
      </c>
    </row>
    <row r="9" spans="1:14" ht="19.8">
      <c r="A9" s="221" t="s">
        <v>108</v>
      </c>
      <c r="B9" s="196">
        <v>17</v>
      </c>
      <c r="C9" s="197">
        <v>675</v>
      </c>
      <c r="D9" s="197">
        <v>642</v>
      </c>
      <c r="E9" s="197">
        <v>725</v>
      </c>
      <c r="F9" s="22">
        <f t="shared" si="0"/>
        <v>1367</v>
      </c>
      <c r="G9" s="43">
        <v>9</v>
      </c>
      <c r="H9" s="44">
        <v>9</v>
      </c>
      <c r="I9" s="44">
        <v>0</v>
      </c>
      <c r="J9" s="44">
        <v>0</v>
      </c>
      <c r="K9" s="44">
        <v>0</v>
      </c>
      <c r="L9" s="44">
        <v>1</v>
      </c>
      <c r="M9" s="45">
        <v>1</v>
      </c>
      <c r="N9" s="46">
        <v>1</v>
      </c>
    </row>
    <row r="10" spans="1:14" ht="19.8">
      <c r="A10" s="221" t="s">
        <v>109</v>
      </c>
      <c r="B10" s="196">
        <v>7</v>
      </c>
      <c r="C10" s="197">
        <v>332</v>
      </c>
      <c r="D10" s="197">
        <v>308</v>
      </c>
      <c r="E10" s="197">
        <v>361</v>
      </c>
      <c r="F10" s="22">
        <f t="shared" si="0"/>
        <v>669</v>
      </c>
      <c r="G10" s="43">
        <v>4</v>
      </c>
      <c r="H10" s="44">
        <v>6</v>
      </c>
      <c r="I10" s="44">
        <v>0</v>
      </c>
      <c r="J10" s="44">
        <v>0</v>
      </c>
      <c r="K10" s="44">
        <v>0</v>
      </c>
      <c r="L10" s="44">
        <v>2</v>
      </c>
      <c r="M10" s="45">
        <v>0</v>
      </c>
      <c r="N10" s="46">
        <v>0</v>
      </c>
    </row>
    <row r="11" spans="1:14" ht="19.8">
      <c r="A11" s="221" t="s">
        <v>110</v>
      </c>
      <c r="B11" s="196">
        <v>7</v>
      </c>
      <c r="C11" s="197">
        <v>607</v>
      </c>
      <c r="D11" s="197">
        <v>482</v>
      </c>
      <c r="E11" s="197">
        <v>608</v>
      </c>
      <c r="F11" s="22">
        <f t="shared" si="0"/>
        <v>1090</v>
      </c>
      <c r="G11" s="43">
        <v>7</v>
      </c>
      <c r="H11" s="44">
        <v>2</v>
      </c>
      <c r="I11" s="44">
        <v>1</v>
      </c>
      <c r="J11" s="44">
        <v>1</v>
      </c>
      <c r="K11" s="44">
        <v>1</v>
      </c>
      <c r="L11" s="44">
        <v>2</v>
      </c>
      <c r="M11" s="45">
        <v>0</v>
      </c>
      <c r="N11" s="46">
        <v>0</v>
      </c>
    </row>
    <row r="12" spans="1:14" ht="19.8">
      <c r="A12" s="221" t="s">
        <v>111</v>
      </c>
      <c r="B12" s="196">
        <v>15</v>
      </c>
      <c r="C12" s="197">
        <v>940</v>
      </c>
      <c r="D12" s="197">
        <v>972</v>
      </c>
      <c r="E12" s="197">
        <v>1028</v>
      </c>
      <c r="F12" s="22">
        <f t="shared" si="0"/>
        <v>2000</v>
      </c>
      <c r="G12" s="43">
        <v>24</v>
      </c>
      <c r="H12" s="44">
        <v>5</v>
      </c>
      <c r="I12" s="44">
        <v>3</v>
      </c>
      <c r="J12" s="44">
        <v>0</v>
      </c>
      <c r="K12" s="44">
        <v>2</v>
      </c>
      <c r="L12" s="44">
        <v>5</v>
      </c>
      <c r="M12" s="45">
        <v>1</v>
      </c>
      <c r="N12" s="46">
        <v>0</v>
      </c>
    </row>
    <row r="13" spans="1:14" ht="19.8">
      <c r="A13" s="221" t="s">
        <v>112</v>
      </c>
      <c r="B13" s="196">
        <v>12</v>
      </c>
      <c r="C13" s="197">
        <v>465</v>
      </c>
      <c r="D13" s="197">
        <v>472</v>
      </c>
      <c r="E13" s="197">
        <v>488</v>
      </c>
      <c r="F13" s="22">
        <f t="shared" si="0"/>
        <v>960</v>
      </c>
      <c r="G13" s="43">
        <v>5</v>
      </c>
      <c r="H13" s="44">
        <v>2</v>
      </c>
      <c r="I13" s="44">
        <v>0</v>
      </c>
      <c r="J13" s="44">
        <v>0</v>
      </c>
      <c r="K13" s="44">
        <v>0</v>
      </c>
      <c r="L13" s="44">
        <v>1</v>
      </c>
      <c r="M13" s="45">
        <v>2</v>
      </c>
      <c r="N13" s="46">
        <v>2</v>
      </c>
    </row>
    <row r="14" spans="1:14" ht="19.8">
      <c r="A14" s="221" t="s">
        <v>113</v>
      </c>
      <c r="B14" s="196">
        <v>8</v>
      </c>
      <c r="C14" s="197">
        <v>349</v>
      </c>
      <c r="D14" s="197">
        <v>401</v>
      </c>
      <c r="E14" s="197">
        <v>359</v>
      </c>
      <c r="F14" s="22">
        <f t="shared" si="0"/>
        <v>760</v>
      </c>
      <c r="G14" s="43">
        <v>4</v>
      </c>
      <c r="H14" s="44">
        <v>4</v>
      </c>
      <c r="I14" s="44">
        <v>1</v>
      </c>
      <c r="J14" s="44">
        <v>2</v>
      </c>
      <c r="K14" s="44">
        <v>0</v>
      </c>
      <c r="L14" s="44">
        <v>0</v>
      </c>
      <c r="M14" s="45">
        <v>0</v>
      </c>
      <c r="N14" s="46">
        <v>0</v>
      </c>
    </row>
    <row r="15" spans="1:14" ht="19.8">
      <c r="A15" s="221" t="s">
        <v>114</v>
      </c>
      <c r="B15" s="196">
        <v>17</v>
      </c>
      <c r="C15" s="197">
        <v>751</v>
      </c>
      <c r="D15" s="197">
        <v>722</v>
      </c>
      <c r="E15" s="197">
        <v>791</v>
      </c>
      <c r="F15" s="22">
        <f t="shared" si="0"/>
        <v>1513</v>
      </c>
      <c r="G15" s="43">
        <v>8</v>
      </c>
      <c r="H15" s="44">
        <v>1</v>
      </c>
      <c r="I15" s="44">
        <v>3</v>
      </c>
      <c r="J15" s="44">
        <v>2</v>
      </c>
      <c r="K15" s="44">
        <v>0</v>
      </c>
      <c r="L15" s="44">
        <v>4</v>
      </c>
      <c r="M15" s="45">
        <v>1</v>
      </c>
      <c r="N15" s="46">
        <v>0</v>
      </c>
    </row>
    <row r="16" spans="1:14" ht="19.8">
      <c r="A16" s="221" t="s">
        <v>115</v>
      </c>
      <c r="B16" s="196">
        <v>14</v>
      </c>
      <c r="C16" s="197">
        <v>385</v>
      </c>
      <c r="D16" s="197">
        <v>365</v>
      </c>
      <c r="E16" s="197">
        <v>366</v>
      </c>
      <c r="F16" s="22">
        <f t="shared" si="0"/>
        <v>731</v>
      </c>
      <c r="G16" s="43">
        <v>2</v>
      </c>
      <c r="H16" s="44">
        <v>11</v>
      </c>
      <c r="I16" s="44">
        <v>1</v>
      </c>
      <c r="J16" s="44">
        <v>6</v>
      </c>
      <c r="K16" s="44">
        <v>0</v>
      </c>
      <c r="L16" s="44">
        <v>0</v>
      </c>
      <c r="M16" s="45">
        <v>0</v>
      </c>
      <c r="N16" s="46">
        <v>0</v>
      </c>
    </row>
    <row r="17" spans="1:14" ht="19.8">
      <c r="A17" s="221" t="s">
        <v>116</v>
      </c>
      <c r="B17" s="196">
        <v>22</v>
      </c>
      <c r="C17" s="197">
        <v>1182</v>
      </c>
      <c r="D17" s="197">
        <v>1267</v>
      </c>
      <c r="E17" s="197">
        <v>1394</v>
      </c>
      <c r="F17" s="22">
        <f t="shared" si="0"/>
        <v>2661</v>
      </c>
      <c r="G17" s="43">
        <v>17</v>
      </c>
      <c r="H17" s="44">
        <v>23</v>
      </c>
      <c r="I17" s="44">
        <v>7</v>
      </c>
      <c r="J17" s="44">
        <v>9</v>
      </c>
      <c r="K17" s="44">
        <v>2</v>
      </c>
      <c r="L17" s="44">
        <v>1</v>
      </c>
      <c r="M17" s="45">
        <v>0</v>
      </c>
      <c r="N17" s="46">
        <v>1</v>
      </c>
    </row>
    <row r="18" spans="1:14" ht="19.8">
      <c r="A18" s="221" t="s">
        <v>117</v>
      </c>
      <c r="B18" s="196">
        <v>20</v>
      </c>
      <c r="C18" s="197">
        <v>1548</v>
      </c>
      <c r="D18" s="197">
        <v>1747</v>
      </c>
      <c r="E18" s="197">
        <v>1930</v>
      </c>
      <c r="F18" s="22">
        <f t="shared" si="0"/>
        <v>3677</v>
      </c>
      <c r="G18" s="43">
        <v>24</v>
      </c>
      <c r="H18" s="44">
        <v>15</v>
      </c>
      <c r="I18" s="44">
        <v>6</v>
      </c>
      <c r="J18" s="44">
        <v>3</v>
      </c>
      <c r="K18" s="44">
        <v>2</v>
      </c>
      <c r="L18" s="44">
        <v>3</v>
      </c>
      <c r="M18" s="45">
        <v>1</v>
      </c>
      <c r="N18" s="46">
        <v>0</v>
      </c>
    </row>
    <row r="19" spans="1:14" ht="19.8">
      <c r="A19" s="221" t="s">
        <v>118</v>
      </c>
      <c r="B19" s="196">
        <v>22</v>
      </c>
      <c r="C19" s="197">
        <v>1125</v>
      </c>
      <c r="D19" s="197">
        <v>1287</v>
      </c>
      <c r="E19" s="197">
        <v>1412</v>
      </c>
      <c r="F19" s="22">
        <f t="shared" si="0"/>
        <v>2699</v>
      </c>
      <c r="G19" s="43">
        <v>13</v>
      </c>
      <c r="H19" s="44">
        <v>9</v>
      </c>
      <c r="I19" s="44">
        <v>4</v>
      </c>
      <c r="J19" s="44">
        <v>1</v>
      </c>
      <c r="K19" s="44">
        <v>2</v>
      </c>
      <c r="L19" s="44">
        <v>4</v>
      </c>
      <c r="M19" s="45">
        <v>1</v>
      </c>
      <c r="N19" s="46">
        <v>1</v>
      </c>
    </row>
    <row r="20" spans="1:14" ht="19.8">
      <c r="A20" s="221" t="s">
        <v>119</v>
      </c>
      <c r="B20" s="196">
        <v>19</v>
      </c>
      <c r="C20" s="197">
        <v>782</v>
      </c>
      <c r="D20" s="197">
        <v>888</v>
      </c>
      <c r="E20" s="197">
        <v>1013</v>
      </c>
      <c r="F20" s="22">
        <f t="shared" si="0"/>
        <v>1901</v>
      </c>
      <c r="G20" s="43">
        <v>4</v>
      </c>
      <c r="H20" s="44">
        <v>2</v>
      </c>
      <c r="I20" s="44">
        <v>6</v>
      </c>
      <c r="J20" s="44">
        <v>1</v>
      </c>
      <c r="K20" s="44">
        <v>0</v>
      </c>
      <c r="L20" s="44">
        <v>1</v>
      </c>
      <c r="M20" s="45">
        <v>2</v>
      </c>
      <c r="N20" s="46">
        <v>0</v>
      </c>
    </row>
    <row r="21" spans="1:14" ht="19.8">
      <c r="A21" s="221" t="s">
        <v>120</v>
      </c>
      <c r="B21" s="196">
        <v>21</v>
      </c>
      <c r="C21" s="197">
        <v>1579</v>
      </c>
      <c r="D21" s="197">
        <v>1826</v>
      </c>
      <c r="E21" s="197">
        <v>2123</v>
      </c>
      <c r="F21" s="22">
        <f t="shared" si="0"/>
        <v>3949</v>
      </c>
      <c r="G21" s="43">
        <v>20</v>
      </c>
      <c r="H21" s="44">
        <v>19</v>
      </c>
      <c r="I21" s="44">
        <v>5</v>
      </c>
      <c r="J21" s="44">
        <v>5</v>
      </c>
      <c r="K21" s="44">
        <v>1</v>
      </c>
      <c r="L21" s="44">
        <v>2</v>
      </c>
      <c r="M21" s="45">
        <v>2</v>
      </c>
      <c r="N21" s="46">
        <v>1</v>
      </c>
    </row>
    <row r="22" spans="1:14" ht="19.8">
      <c r="A22" s="221" t="s">
        <v>121</v>
      </c>
      <c r="B22" s="196">
        <v>11</v>
      </c>
      <c r="C22" s="197">
        <v>766</v>
      </c>
      <c r="D22" s="197">
        <v>688</v>
      </c>
      <c r="E22" s="197">
        <v>785</v>
      </c>
      <c r="F22" s="22">
        <f t="shared" si="0"/>
        <v>1473</v>
      </c>
      <c r="G22" s="43">
        <v>9</v>
      </c>
      <c r="H22" s="44">
        <v>6</v>
      </c>
      <c r="I22" s="44">
        <v>2</v>
      </c>
      <c r="J22" s="44">
        <v>7</v>
      </c>
      <c r="K22" s="44">
        <v>0</v>
      </c>
      <c r="L22" s="44">
        <v>0</v>
      </c>
      <c r="M22" s="45">
        <v>0</v>
      </c>
      <c r="N22" s="46">
        <v>0</v>
      </c>
    </row>
    <row r="23" spans="1:14" ht="19.8">
      <c r="A23" s="221" t="s">
        <v>122</v>
      </c>
      <c r="B23" s="196">
        <v>12</v>
      </c>
      <c r="C23" s="197">
        <v>583</v>
      </c>
      <c r="D23" s="197">
        <v>560</v>
      </c>
      <c r="E23" s="197">
        <v>604</v>
      </c>
      <c r="F23" s="22">
        <f t="shared" si="0"/>
        <v>1164</v>
      </c>
      <c r="G23" s="43">
        <v>6</v>
      </c>
      <c r="H23" s="44">
        <v>5</v>
      </c>
      <c r="I23" s="44">
        <v>1</v>
      </c>
      <c r="J23" s="44">
        <v>1</v>
      </c>
      <c r="K23" s="44">
        <v>0</v>
      </c>
      <c r="L23" s="44">
        <v>0</v>
      </c>
      <c r="M23" s="45">
        <v>2</v>
      </c>
      <c r="N23" s="46">
        <v>0</v>
      </c>
    </row>
    <row r="24" spans="1:14" ht="19.8">
      <c r="A24" s="221" t="s">
        <v>123</v>
      </c>
      <c r="B24" s="196">
        <v>12</v>
      </c>
      <c r="C24" s="197">
        <v>444</v>
      </c>
      <c r="D24" s="197">
        <v>437</v>
      </c>
      <c r="E24" s="197">
        <v>419</v>
      </c>
      <c r="F24" s="22">
        <f t="shared" si="0"/>
        <v>856</v>
      </c>
      <c r="G24" s="43">
        <v>1</v>
      </c>
      <c r="H24" s="44">
        <v>2</v>
      </c>
      <c r="I24" s="44">
        <v>2</v>
      </c>
      <c r="J24" s="44">
        <v>0</v>
      </c>
      <c r="K24" s="44">
        <v>0</v>
      </c>
      <c r="L24" s="44">
        <v>1</v>
      </c>
      <c r="M24" s="45">
        <v>1</v>
      </c>
      <c r="N24" s="46">
        <v>0</v>
      </c>
    </row>
    <row r="25" spans="1:14" ht="19.8">
      <c r="A25" s="221" t="s">
        <v>124</v>
      </c>
      <c r="B25" s="196">
        <v>12</v>
      </c>
      <c r="C25" s="197">
        <v>544</v>
      </c>
      <c r="D25" s="197">
        <v>498</v>
      </c>
      <c r="E25" s="197">
        <v>549</v>
      </c>
      <c r="F25" s="22">
        <f t="shared" si="0"/>
        <v>1047</v>
      </c>
      <c r="G25" s="43">
        <v>6</v>
      </c>
      <c r="H25" s="44">
        <v>9</v>
      </c>
      <c r="I25" s="44">
        <v>0</v>
      </c>
      <c r="J25" s="44">
        <v>0</v>
      </c>
      <c r="K25" s="44">
        <v>0</v>
      </c>
      <c r="L25" s="44">
        <v>2</v>
      </c>
      <c r="M25" s="45">
        <v>1</v>
      </c>
      <c r="N25" s="46">
        <v>0</v>
      </c>
    </row>
    <row r="26" spans="1:14" ht="19.8">
      <c r="A26" s="221" t="s">
        <v>125</v>
      </c>
      <c r="B26" s="196">
        <v>22</v>
      </c>
      <c r="C26" s="197">
        <v>991</v>
      </c>
      <c r="D26" s="197">
        <v>1034</v>
      </c>
      <c r="E26" s="197">
        <v>1047</v>
      </c>
      <c r="F26" s="22">
        <f t="shared" si="0"/>
        <v>2081</v>
      </c>
      <c r="G26" s="43">
        <v>10</v>
      </c>
      <c r="H26" s="44">
        <v>13</v>
      </c>
      <c r="I26" s="44">
        <v>0</v>
      </c>
      <c r="J26" s="44">
        <v>0</v>
      </c>
      <c r="K26" s="44">
        <v>0</v>
      </c>
      <c r="L26" s="44">
        <v>1</v>
      </c>
      <c r="M26" s="45">
        <v>0</v>
      </c>
      <c r="N26" s="46">
        <v>0</v>
      </c>
    </row>
    <row r="27" spans="1:14" ht="19.8">
      <c r="A27" s="221" t="s">
        <v>126</v>
      </c>
      <c r="B27" s="196">
        <v>24</v>
      </c>
      <c r="C27" s="197">
        <v>1606</v>
      </c>
      <c r="D27" s="197">
        <v>1543</v>
      </c>
      <c r="E27" s="197">
        <v>1608</v>
      </c>
      <c r="F27" s="22">
        <f t="shared" si="0"/>
        <v>3151</v>
      </c>
      <c r="G27" s="43">
        <v>27</v>
      </c>
      <c r="H27" s="44">
        <v>15</v>
      </c>
      <c r="I27" s="44">
        <v>18</v>
      </c>
      <c r="J27" s="44">
        <v>1</v>
      </c>
      <c r="K27" s="44">
        <v>0</v>
      </c>
      <c r="L27" s="44">
        <v>3</v>
      </c>
      <c r="M27" s="45">
        <v>0</v>
      </c>
      <c r="N27" s="46">
        <v>1</v>
      </c>
    </row>
    <row r="28" spans="1:14" ht="19.8">
      <c r="A28" s="221" t="s">
        <v>127</v>
      </c>
      <c r="B28" s="196">
        <v>10</v>
      </c>
      <c r="C28" s="197">
        <v>356</v>
      </c>
      <c r="D28" s="197">
        <v>356</v>
      </c>
      <c r="E28" s="197">
        <v>376</v>
      </c>
      <c r="F28" s="22">
        <f t="shared" si="0"/>
        <v>732</v>
      </c>
      <c r="G28" s="43">
        <v>3</v>
      </c>
      <c r="H28" s="44">
        <v>2</v>
      </c>
      <c r="I28" s="44">
        <v>0</v>
      </c>
      <c r="J28" s="44">
        <v>2</v>
      </c>
      <c r="K28" s="44">
        <v>0</v>
      </c>
      <c r="L28" s="44">
        <v>1</v>
      </c>
      <c r="M28" s="45">
        <v>0</v>
      </c>
      <c r="N28" s="46">
        <v>0</v>
      </c>
    </row>
    <row r="29" spans="1:14" ht="19.8">
      <c r="A29" s="221" t="s">
        <v>128</v>
      </c>
      <c r="B29" s="196">
        <v>13</v>
      </c>
      <c r="C29" s="197">
        <v>504</v>
      </c>
      <c r="D29" s="197">
        <v>506</v>
      </c>
      <c r="E29" s="197">
        <v>580</v>
      </c>
      <c r="F29" s="22">
        <f t="shared" si="0"/>
        <v>1086</v>
      </c>
      <c r="G29" s="43">
        <v>2</v>
      </c>
      <c r="H29" s="44">
        <v>6</v>
      </c>
      <c r="I29" s="44">
        <v>1</v>
      </c>
      <c r="J29" s="44">
        <v>5</v>
      </c>
      <c r="K29" s="44">
        <v>0</v>
      </c>
      <c r="L29" s="44">
        <v>1</v>
      </c>
      <c r="M29" s="45">
        <v>0</v>
      </c>
      <c r="N29" s="46">
        <v>0</v>
      </c>
    </row>
    <row r="30" spans="1:14" ht="19.8">
      <c r="A30" s="221" t="s">
        <v>129</v>
      </c>
      <c r="B30" s="196">
        <v>10</v>
      </c>
      <c r="C30" s="197">
        <v>595</v>
      </c>
      <c r="D30" s="197">
        <v>505</v>
      </c>
      <c r="E30" s="197">
        <v>527</v>
      </c>
      <c r="F30" s="22">
        <f t="shared" si="0"/>
        <v>1032</v>
      </c>
      <c r="G30" s="43">
        <v>10</v>
      </c>
      <c r="H30" s="44">
        <v>7</v>
      </c>
      <c r="I30" s="44">
        <v>0</v>
      </c>
      <c r="J30" s="44">
        <v>6</v>
      </c>
      <c r="K30" s="44">
        <v>0</v>
      </c>
      <c r="L30" s="44">
        <v>3</v>
      </c>
      <c r="M30" s="45">
        <v>1</v>
      </c>
      <c r="N30" s="46">
        <v>1</v>
      </c>
    </row>
    <row r="31" spans="1:14" ht="19.8">
      <c r="A31" s="221" t="s">
        <v>130</v>
      </c>
      <c r="B31" s="196">
        <v>10</v>
      </c>
      <c r="C31" s="197">
        <v>518</v>
      </c>
      <c r="D31" s="197">
        <v>468</v>
      </c>
      <c r="E31" s="197">
        <v>508</v>
      </c>
      <c r="F31" s="22">
        <f t="shared" si="0"/>
        <v>976</v>
      </c>
      <c r="G31" s="43">
        <v>6</v>
      </c>
      <c r="H31" s="44">
        <v>4</v>
      </c>
      <c r="I31" s="44">
        <v>2</v>
      </c>
      <c r="J31" s="44">
        <v>0</v>
      </c>
      <c r="K31" s="44">
        <v>0</v>
      </c>
      <c r="L31" s="44">
        <v>0</v>
      </c>
      <c r="M31" s="45">
        <v>0</v>
      </c>
      <c r="N31" s="46">
        <v>0</v>
      </c>
    </row>
    <row r="32" spans="1:14" ht="19.8">
      <c r="A32" s="221" t="s">
        <v>131</v>
      </c>
      <c r="B32" s="196">
        <v>12</v>
      </c>
      <c r="C32" s="197">
        <v>481</v>
      </c>
      <c r="D32" s="197">
        <v>477</v>
      </c>
      <c r="E32" s="197">
        <v>504</v>
      </c>
      <c r="F32" s="22">
        <f t="shared" si="0"/>
        <v>981</v>
      </c>
      <c r="G32" s="43">
        <v>4</v>
      </c>
      <c r="H32" s="44">
        <v>1</v>
      </c>
      <c r="I32" s="44">
        <v>0</v>
      </c>
      <c r="J32" s="44">
        <v>0</v>
      </c>
      <c r="K32" s="44">
        <v>0</v>
      </c>
      <c r="L32" s="45">
        <v>0</v>
      </c>
      <c r="M32" s="45">
        <v>0</v>
      </c>
      <c r="N32" s="46">
        <v>0</v>
      </c>
    </row>
    <row r="33" spans="1:14" ht="19.8">
      <c r="A33" s="221" t="s">
        <v>132</v>
      </c>
      <c r="B33" s="196">
        <v>13</v>
      </c>
      <c r="C33" s="197">
        <v>488</v>
      </c>
      <c r="D33" s="197">
        <v>438</v>
      </c>
      <c r="E33" s="197">
        <v>443</v>
      </c>
      <c r="F33" s="22">
        <f t="shared" si="0"/>
        <v>881</v>
      </c>
      <c r="G33" s="43">
        <v>4</v>
      </c>
      <c r="H33" s="44">
        <v>7</v>
      </c>
      <c r="I33" s="44">
        <v>1</v>
      </c>
      <c r="J33" s="44">
        <v>4</v>
      </c>
      <c r="K33" s="44">
        <v>0</v>
      </c>
      <c r="L33" s="45">
        <v>3</v>
      </c>
      <c r="M33" s="45">
        <v>2</v>
      </c>
      <c r="N33" s="46">
        <v>0</v>
      </c>
    </row>
    <row r="34" spans="1:14" ht="19.8">
      <c r="A34" s="221" t="s">
        <v>133</v>
      </c>
      <c r="B34" s="196">
        <v>11</v>
      </c>
      <c r="C34" s="197">
        <v>390</v>
      </c>
      <c r="D34" s="197">
        <v>373</v>
      </c>
      <c r="E34" s="197">
        <v>422</v>
      </c>
      <c r="F34" s="22">
        <f t="shared" si="0"/>
        <v>795</v>
      </c>
      <c r="G34" s="43">
        <v>5</v>
      </c>
      <c r="H34" s="44">
        <v>2</v>
      </c>
      <c r="I34" s="44">
        <v>0</v>
      </c>
      <c r="J34" s="44">
        <v>2</v>
      </c>
      <c r="K34" s="44">
        <v>0</v>
      </c>
      <c r="L34" s="45">
        <v>3</v>
      </c>
      <c r="M34" s="45">
        <v>1</v>
      </c>
      <c r="N34" s="46">
        <v>0</v>
      </c>
    </row>
    <row r="35" spans="1:14" ht="19.8">
      <c r="A35" s="221" t="s">
        <v>134</v>
      </c>
      <c r="B35" s="196">
        <v>6</v>
      </c>
      <c r="C35" s="197">
        <v>339</v>
      </c>
      <c r="D35" s="197">
        <v>346</v>
      </c>
      <c r="E35" s="197">
        <v>387</v>
      </c>
      <c r="F35" s="22">
        <f t="shared" si="0"/>
        <v>733</v>
      </c>
      <c r="G35" s="43">
        <v>4</v>
      </c>
      <c r="H35" s="44">
        <v>3</v>
      </c>
      <c r="I35" s="44">
        <v>1</v>
      </c>
      <c r="J35" s="44">
        <v>0</v>
      </c>
      <c r="K35" s="44">
        <v>0</v>
      </c>
      <c r="L35" s="45">
        <v>0</v>
      </c>
      <c r="M35" s="45">
        <v>0</v>
      </c>
      <c r="N35" s="46">
        <v>0</v>
      </c>
    </row>
    <row r="36" spans="1:14" ht="19.8">
      <c r="A36" s="221" t="s">
        <v>135</v>
      </c>
      <c r="B36" s="196">
        <v>16</v>
      </c>
      <c r="C36" s="197">
        <v>612</v>
      </c>
      <c r="D36" s="197">
        <v>596</v>
      </c>
      <c r="E36" s="197">
        <v>624</v>
      </c>
      <c r="F36" s="22">
        <f t="shared" si="0"/>
        <v>1220</v>
      </c>
      <c r="G36" s="43">
        <v>6</v>
      </c>
      <c r="H36" s="44">
        <v>7</v>
      </c>
      <c r="I36" s="44">
        <v>0</v>
      </c>
      <c r="J36" s="44">
        <v>0</v>
      </c>
      <c r="K36" s="44">
        <v>0</v>
      </c>
      <c r="L36" s="45">
        <v>3</v>
      </c>
      <c r="M36" s="45">
        <v>1</v>
      </c>
      <c r="N36" s="46">
        <v>1</v>
      </c>
    </row>
    <row r="37" spans="1:14" ht="19.8">
      <c r="A37" s="220" t="s">
        <v>136</v>
      </c>
      <c r="B37" s="22">
        <f t="shared" ref="B37:N37" si="1">SUM(B5:B36)</f>
        <v>453</v>
      </c>
      <c r="C37" s="22">
        <f t="shared" si="1"/>
        <v>23488</v>
      </c>
      <c r="D37" s="22">
        <f t="shared" si="1"/>
        <v>23601</v>
      </c>
      <c r="E37" s="22">
        <f t="shared" si="1"/>
        <v>25925</v>
      </c>
      <c r="F37" s="22">
        <f t="shared" si="1"/>
        <v>49526</v>
      </c>
      <c r="G37" s="22">
        <f t="shared" si="1"/>
        <v>306</v>
      </c>
      <c r="H37" s="22">
        <f t="shared" si="1"/>
        <v>229</v>
      </c>
      <c r="I37" s="22">
        <f t="shared" si="1"/>
        <v>67</v>
      </c>
      <c r="J37" s="22">
        <f t="shared" si="1"/>
        <v>67</v>
      </c>
      <c r="K37" s="22">
        <f t="shared" si="1"/>
        <v>12</v>
      </c>
      <c r="L37" s="22">
        <f t="shared" si="1"/>
        <v>52</v>
      </c>
      <c r="M37" s="23">
        <f t="shared" si="1"/>
        <v>22</v>
      </c>
      <c r="N37" s="26">
        <f t="shared" si="1"/>
        <v>10</v>
      </c>
    </row>
    <row r="38" spans="1:14" s="3" customFormat="1" ht="26.25" customHeight="1">
      <c r="A38" s="245" t="s">
        <v>34</v>
      </c>
      <c r="B38" s="246"/>
      <c r="C38" s="61">
        <f>C37</f>
        <v>23488</v>
      </c>
      <c r="D38" s="61" t="s">
        <v>35</v>
      </c>
      <c r="E38" s="61" t="s">
        <v>36</v>
      </c>
      <c r="F38" s="61"/>
      <c r="G38" s="61">
        <f>F37</f>
        <v>49526</v>
      </c>
      <c r="H38" s="61" t="s">
        <v>37</v>
      </c>
      <c r="I38" s="61"/>
      <c r="J38" s="61"/>
      <c r="K38" s="61" t="s">
        <v>99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1579</v>
      </c>
      <c r="F39" s="146">
        <f>MAX(F5:F36)</f>
        <v>3949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8" t="str">
        <f ca="1">INDIRECT(H40,TRUE)</f>
        <v>德政</v>
      </c>
      <c r="D40" s="159" t="s">
        <v>88</v>
      </c>
      <c r="E40" s="147">
        <f>MIN(C5:C36)</f>
        <v>332</v>
      </c>
      <c r="F40" s="148">
        <f>MIN(F5:F36)</f>
        <v>669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38</v>
      </c>
      <c r="B41" s="242"/>
      <c r="C41" s="254">
        <f>SUM(G41:G42)</f>
        <v>239</v>
      </c>
      <c r="D41" s="256" t="s">
        <v>37</v>
      </c>
      <c r="E41" s="200" t="s">
        <v>39</v>
      </c>
      <c r="F41" s="88"/>
      <c r="G41" s="88">
        <v>120</v>
      </c>
      <c r="H41" s="88" t="s">
        <v>37</v>
      </c>
      <c r="I41" s="88"/>
      <c r="J41" s="88"/>
      <c r="K41" s="81"/>
      <c r="L41" s="81"/>
      <c r="M41" s="82"/>
      <c r="N41" s="83"/>
    </row>
    <row r="42" spans="1:14" s="5" customFormat="1" ht="24.9" customHeight="1">
      <c r="A42" s="243"/>
      <c r="B42" s="244"/>
      <c r="C42" s="255"/>
      <c r="D42" s="257"/>
      <c r="E42" s="89" t="s">
        <v>40</v>
      </c>
      <c r="F42" s="89"/>
      <c r="G42" s="89">
        <v>119</v>
      </c>
      <c r="H42" s="89" t="s">
        <v>37</v>
      </c>
      <c r="I42" s="89"/>
      <c r="J42" s="89"/>
      <c r="K42" s="90"/>
      <c r="L42" s="90"/>
      <c r="M42" s="91"/>
      <c r="N42" s="92"/>
    </row>
    <row r="43" spans="1:14" s="5" customFormat="1" ht="24.9" customHeight="1">
      <c r="A43" s="241" t="s">
        <v>17</v>
      </c>
      <c r="B43" s="247"/>
      <c r="C43" s="250">
        <f>K37</f>
        <v>12</v>
      </c>
      <c r="D43" s="250" t="s">
        <v>10</v>
      </c>
      <c r="E43" s="206" t="s">
        <v>180</v>
      </c>
      <c r="F43" s="200"/>
      <c r="G43" s="200"/>
      <c r="H43" s="200"/>
      <c r="I43" s="200"/>
      <c r="J43" s="200"/>
      <c r="K43" s="207"/>
      <c r="L43" s="207"/>
      <c r="M43" s="208"/>
      <c r="N43" s="209"/>
    </row>
    <row r="44" spans="1:14" s="6" customFormat="1" ht="24.9" customHeight="1">
      <c r="A44" s="248"/>
      <c r="B44" s="249"/>
      <c r="C44" s="251"/>
      <c r="D44" s="251"/>
      <c r="E44" s="206" t="s">
        <v>98</v>
      </c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7" customFormat="1" ht="26.25" customHeight="1">
      <c r="A45" s="245" t="s">
        <v>41</v>
      </c>
      <c r="B45" s="246"/>
      <c r="C45" s="61">
        <f>L37</f>
        <v>52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45" t="s">
        <v>14</v>
      </c>
      <c r="B46" s="246"/>
      <c r="C46" s="61">
        <f>M37</f>
        <v>22</v>
      </c>
      <c r="D46" s="61" t="s">
        <v>42</v>
      </c>
      <c r="E46" s="61" t="s">
        <v>181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39" t="s">
        <v>148</v>
      </c>
      <c r="B47" s="240"/>
      <c r="C47" s="61">
        <f>N37</f>
        <v>10</v>
      </c>
      <c r="D47" s="61" t="s">
        <v>42</v>
      </c>
      <c r="E47" s="61" t="s">
        <v>182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45" t="s">
        <v>101</v>
      </c>
      <c r="B48" s="246"/>
      <c r="C48" s="61">
        <f>G37</f>
        <v>306</v>
      </c>
      <c r="D48" s="72" t="s">
        <v>37</v>
      </c>
      <c r="E48" s="61" t="s">
        <v>43</v>
      </c>
      <c r="F48" s="61"/>
      <c r="G48" s="61">
        <f>H37</f>
        <v>229</v>
      </c>
      <c r="H48" s="72" t="s">
        <v>37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C37-'11205'!C37</f>
        <v>30</v>
      </c>
      <c r="D49" s="157" t="str">
        <f>IF(E49&gt;0,"男增加","男減少")</f>
        <v>男減少</v>
      </c>
      <c r="E49" s="74">
        <f>D37-'11205'!D37</f>
        <v>-2</v>
      </c>
      <c r="F49" s="75" t="str">
        <f>IF(G49&gt;0,"女增加","女減少")</f>
        <v>女增加</v>
      </c>
      <c r="G49" s="74">
        <f>E37-'11205'!E37</f>
        <v>39</v>
      </c>
      <c r="H49" s="76"/>
      <c r="I49" s="238" t="str">
        <f>IF(K49&gt;0,"總人口數增加","總人口數減少")</f>
        <v>總人口數增加</v>
      </c>
      <c r="J49" s="238"/>
      <c r="K49" s="74">
        <f>F37-'11205'!F37</f>
        <v>37</v>
      </c>
      <c r="L49" s="76"/>
      <c r="M49" s="77"/>
      <c r="N49" s="78"/>
    </row>
    <row r="50" spans="1:14">
      <c r="C50" s="2"/>
    </row>
  </sheetData>
  <mergeCells count="28"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158</v>
      </c>
      <c r="L2" s="284"/>
      <c r="M2" s="284"/>
      <c r="N2" s="284"/>
    </row>
    <row r="3" spans="1:14" ht="19.8">
      <c r="A3" s="285" t="s">
        <v>80</v>
      </c>
      <c r="B3" s="278" t="s">
        <v>81</v>
      </c>
      <c r="C3" s="278" t="s">
        <v>25</v>
      </c>
      <c r="D3" s="192" t="s">
        <v>10</v>
      </c>
      <c r="E3" s="193" t="s">
        <v>92</v>
      </c>
      <c r="F3" s="194" t="s">
        <v>93</v>
      </c>
      <c r="G3" s="278" t="s">
        <v>26</v>
      </c>
      <c r="H3" s="278" t="s">
        <v>27</v>
      </c>
      <c r="I3" s="278" t="s">
        <v>28</v>
      </c>
      <c r="J3" s="278" t="s">
        <v>29</v>
      </c>
      <c r="K3" s="278" t="s">
        <v>30</v>
      </c>
      <c r="L3" s="278" t="s">
        <v>31</v>
      </c>
      <c r="M3" s="265" t="s">
        <v>151</v>
      </c>
      <c r="N3" s="267" t="s">
        <v>146</v>
      </c>
    </row>
    <row r="4" spans="1:14" s="163" customFormat="1" ht="19.8">
      <c r="A4" s="286"/>
      <c r="B4" s="279"/>
      <c r="C4" s="279"/>
      <c r="D4" s="50" t="s">
        <v>32</v>
      </c>
      <c r="E4" s="50" t="s">
        <v>33</v>
      </c>
      <c r="F4" s="50" t="s">
        <v>85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1" t="s">
        <v>104</v>
      </c>
      <c r="B5" s="51">
        <v>15</v>
      </c>
      <c r="C5" s="56">
        <v>945</v>
      </c>
      <c r="D5" s="56">
        <v>889</v>
      </c>
      <c r="E5" s="185">
        <v>1009</v>
      </c>
      <c r="F5" s="51">
        <f>SUM(D5:E5)</f>
        <v>1898</v>
      </c>
      <c r="G5" s="57">
        <v>15</v>
      </c>
      <c r="H5" s="58">
        <v>7</v>
      </c>
      <c r="I5" s="58">
        <v>1</v>
      </c>
      <c r="J5" s="58">
        <v>1</v>
      </c>
      <c r="K5" s="58">
        <v>0</v>
      </c>
      <c r="L5" s="58">
        <v>0</v>
      </c>
      <c r="M5" s="59">
        <v>0</v>
      </c>
      <c r="N5" s="60">
        <v>0</v>
      </c>
    </row>
    <row r="6" spans="1:14" ht="19.8">
      <c r="A6" s="221" t="s">
        <v>105</v>
      </c>
      <c r="B6" s="51">
        <v>11</v>
      </c>
      <c r="C6" s="56">
        <v>566</v>
      </c>
      <c r="D6" s="56">
        <v>510</v>
      </c>
      <c r="E6" s="185">
        <v>557</v>
      </c>
      <c r="F6" s="51">
        <f t="shared" ref="F6:F36" si="0">SUM(D6:E6)</f>
        <v>1067</v>
      </c>
      <c r="G6" s="57">
        <v>7</v>
      </c>
      <c r="H6" s="58">
        <v>5</v>
      </c>
      <c r="I6" s="58">
        <v>0</v>
      </c>
      <c r="J6" s="58">
        <v>0</v>
      </c>
      <c r="K6" s="58">
        <v>0</v>
      </c>
      <c r="L6" s="58">
        <v>1</v>
      </c>
      <c r="M6" s="59">
        <v>0</v>
      </c>
      <c r="N6" s="60">
        <v>0</v>
      </c>
    </row>
    <row r="7" spans="1:14" ht="19.8">
      <c r="A7" s="221" t="s">
        <v>106</v>
      </c>
      <c r="B7" s="51">
        <v>17</v>
      </c>
      <c r="C7" s="56">
        <v>1516</v>
      </c>
      <c r="D7" s="56">
        <v>1487</v>
      </c>
      <c r="E7" s="185">
        <v>1809</v>
      </c>
      <c r="F7" s="51">
        <f t="shared" si="0"/>
        <v>3296</v>
      </c>
      <c r="G7" s="57">
        <v>38</v>
      </c>
      <c r="H7" s="58">
        <v>17</v>
      </c>
      <c r="I7" s="58">
        <v>1</v>
      </c>
      <c r="J7" s="58">
        <v>1</v>
      </c>
      <c r="K7" s="58">
        <v>1</v>
      </c>
      <c r="L7" s="58">
        <v>3</v>
      </c>
      <c r="M7" s="59">
        <v>1</v>
      </c>
      <c r="N7" s="60">
        <v>0</v>
      </c>
    </row>
    <row r="8" spans="1:14" ht="19.8">
      <c r="A8" s="221" t="s">
        <v>107</v>
      </c>
      <c r="B8" s="51">
        <v>15</v>
      </c>
      <c r="C8" s="56">
        <v>535</v>
      </c>
      <c r="D8" s="56">
        <v>531</v>
      </c>
      <c r="E8" s="185">
        <v>575</v>
      </c>
      <c r="F8" s="51">
        <f t="shared" si="0"/>
        <v>1106</v>
      </c>
      <c r="G8" s="57">
        <v>5</v>
      </c>
      <c r="H8" s="58">
        <v>6</v>
      </c>
      <c r="I8" s="58">
        <v>0</v>
      </c>
      <c r="J8" s="58">
        <v>1</v>
      </c>
      <c r="K8" s="58">
        <v>0</v>
      </c>
      <c r="L8" s="58">
        <v>0</v>
      </c>
      <c r="M8" s="59">
        <v>0</v>
      </c>
      <c r="N8" s="60">
        <v>0</v>
      </c>
    </row>
    <row r="9" spans="1:14" ht="19.8">
      <c r="A9" s="221" t="s">
        <v>108</v>
      </c>
      <c r="B9" s="51">
        <v>17</v>
      </c>
      <c r="C9" s="56">
        <v>673</v>
      </c>
      <c r="D9" s="56">
        <v>641</v>
      </c>
      <c r="E9" s="185">
        <v>724</v>
      </c>
      <c r="F9" s="51">
        <f t="shared" si="0"/>
        <v>1365</v>
      </c>
      <c r="G9" s="57">
        <v>2</v>
      </c>
      <c r="H9" s="58">
        <v>4</v>
      </c>
      <c r="I9" s="58">
        <v>2</v>
      </c>
      <c r="J9" s="58">
        <v>0</v>
      </c>
      <c r="K9" s="58">
        <v>0</v>
      </c>
      <c r="L9" s="58">
        <v>2</v>
      </c>
      <c r="M9" s="59">
        <v>1</v>
      </c>
      <c r="N9" s="60">
        <v>1</v>
      </c>
    </row>
    <row r="10" spans="1:14" ht="19.8">
      <c r="A10" s="221" t="s">
        <v>109</v>
      </c>
      <c r="B10" s="51">
        <v>7</v>
      </c>
      <c r="C10" s="56">
        <v>331</v>
      </c>
      <c r="D10" s="56">
        <v>306</v>
      </c>
      <c r="E10" s="185">
        <v>360</v>
      </c>
      <c r="F10" s="51">
        <f t="shared" si="0"/>
        <v>666</v>
      </c>
      <c r="G10" s="57">
        <v>0</v>
      </c>
      <c r="H10" s="58">
        <v>0</v>
      </c>
      <c r="I10" s="58">
        <v>0</v>
      </c>
      <c r="J10" s="58">
        <v>2</v>
      </c>
      <c r="K10" s="58">
        <v>0</v>
      </c>
      <c r="L10" s="58">
        <v>1</v>
      </c>
      <c r="M10" s="59">
        <v>0</v>
      </c>
      <c r="N10" s="60">
        <v>0</v>
      </c>
    </row>
    <row r="11" spans="1:14" ht="19.8">
      <c r="A11" s="221" t="s">
        <v>110</v>
      </c>
      <c r="B11" s="51">
        <v>7</v>
      </c>
      <c r="C11" s="56">
        <v>605</v>
      </c>
      <c r="D11" s="56">
        <v>480</v>
      </c>
      <c r="E11" s="185">
        <v>607</v>
      </c>
      <c r="F11" s="51">
        <f t="shared" si="0"/>
        <v>1087</v>
      </c>
      <c r="G11" s="57">
        <v>3</v>
      </c>
      <c r="H11" s="58">
        <v>8</v>
      </c>
      <c r="I11" s="58">
        <v>2</v>
      </c>
      <c r="J11" s="58">
        <v>1</v>
      </c>
      <c r="K11" s="58">
        <v>2</v>
      </c>
      <c r="L11" s="58">
        <v>1</v>
      </c>
      <c r="M11" s="59">
        <v>0</v>
      </c>
      <c r="N11" s="60">
        <v>0</v>
      </c>
    </row>
    <row r="12" spans="1:14" ht="19.8">
      <c r="A12" s="221" t="s">
        <v>111</v>
      </c>
      <c r="B12" s="51">
        <v>15</v>
      </c>
      <c r="C12" s="56">
        <v>941</v>
      </c>
      <c r="D12" s="56">
        <v>968</v>
      </c>
      <c r="E12" s="185">
        <v>1026</v>
      </c>
      <c r="F12" s="51">
        <f t="shared" si="0"/>
        <v>1994</v>
      </c>
      <c r="G12" s="57">
        <v>6</v>
      </c>
      <c r="H12" s="58">
        <v>12</v>
      </c>
      <c r="I12" s="58">
        <v>1</v>
      </c>
      <c r="J12" s="58">
        <v>1</v>
      </c>
      <c r="K12" s="58">
        <v>0</v>
      </c>
      <c r="L12" s="58">
        <v>0</v>
      </c>
      <c r="M12" s="59">
        <v>0</v>
      </c>
      <c r="N12" s="60">
        <v>0</v>
      </c>
    </row>
    <row r="13" spans="1:14" ht="19.8">
      <c r="A13" s="221" t="s">
        <v>112</v>
      </c>
      <c r="B13" s="51">
        <v>12</v>
      </c>
      <c r="C13" s="56">
        <v>464</v>
      </c>
      <c r="D13" s="56">
        <v>472</v>
      </c>
      <c r="E13" s="185">
        <v>489</v>
      </c>
      <c r="F13" s="51">
        <f t="shared" si="0"/>
        <v>961</v>
      </c>
      <c r="G13" s="56">
        <v>1</v>
      </c>
      <c r="H13" s="58">
        <v>2</v>
      </c>
      <c r="I13" s="58">
        <v>2</v>
      </c>
      <c r="J13" s="58">
        <v>0</v>
      </c>
      <c r="K13" s="58">
        <v>0</v>
      </c>
      <c r="L13" s="58">
        <v>0</v>
      </c>
      <c r="M13" s="59">
        <v>1</v>
      </c>
      <c r="N13" s="60">
        <v>1</v>
      </c>
    </row>
    <row r="14" spans="1:14" ht="19.8">
      <c r="A14" s="221" t="s">
        <v>113</v>
      </c>
      <c r="B14" s="51">
        <v>8</v>
      </c>
      <c r="C14" s="56">
        <v>348</v>
      </c>
      <c r="D14" s="56">
        <v>401</v>
      </c>
      <c r="E14" s="185">
        <v>362</v>
      </c>
      <c r="F14" s="51">
        <f t="shared" si="0"/>
        <v>763</v>
      </c>
      <c r="G14" s="56">
        <v>6</v>
      </c>
      <c r="H14" s="58">
        <v>2</v>
      </c>
      <c r="I14" s="58">
        <v>0</v>
      </c>
      <c r="J14" s="58">
        <v>0</v>
      </c>
      <c r="K14" s="58">
        <v>0</v>
      </c>
      <c r="L14" s="58">
        <v>1</v>
      </c>
      <c r="M14" s="59">
        <v>0</v>
      </c>
      <c r="N14" s="60">
        <v>0</v>
      </c>
    </row>
    <row r="15" spans="1:14" ht="19.8">
      <c r="A15" s="221" t="s">
        <v>114</v>
      </c>
      <c r="B15" s="51">
        <v>17</v>
      </c>
      <c r="C15" s="56">
        <v>752</v>
      </c>
      <c r="D15" s="56">
        <v>718</v>
      </c>
      <c r="E15" s="185">
        <v>790</v>
      </c>
      <c r="F15" s="51">
        <f t="shared" si="0"/>
        <v>1508</v>
      </c>
      <c r="G15" s="56">
        <v>12</v>
      </c>
      <c r="H15" s="58">
        <v>13</v>
      </c>
      <c r="I15" s="58">
        <v>2</v>
      </c>
      <c r="J15" s="58">
        <v>1</v>
      </c>
      <c r="K15" s="58">
        <v>0</v>
      </c>
      <c r="L15" s="58">
        <v>5</v>
      </c>
      <c r="M15" s="59">
        <v>1</v>
      </c>
      <c r="N15" s="60">
        <v>0</v>
      </c>
    </row>
    <row r="16" spans="1:14" ht="19.8">
      <c r="A16" s="221" t="s">
        <v>115</v>
      </c>
      <c r="B16" s="51">
        <v>14</v>
      </c>
      <c r="C16" s="56">
        <v>383</v>
      </c>
      <c r="D16" s="56">
        <v>364</v>
      </c>
      <c r="E16" s="185">
        <v>363</v>
      </c>
      <c r="F16" s="51">
        <f t="shared" si="0"/>
        <v>727</v>
      </c>
      <c r="G16" s="56">
        <v>2</v>
      </c>
      <c r="H16" s="58">
        <v>2</v>
      </c>
      <c r="I16" s="58">
        <v>0</v>
      </c>
      <c r="J16" s="58">
        <v>3</v>
      </c>
      <c r="K16" s="58">
        <v>0</v>
      </c>
      <c r="L16" s="58">
        <v>1</v>
      </c>
      <c r="M16" s="59">
        <v>0</v>
      </c>
      <c r="N16" s="60">
        <v>0</v>
      </c>
    </row>
    <row r="17" spans="1:14" ht="19.8">
      <c r="A17" s="221" t="s">
        <v>116</v>
      </c>
      <c r="B17" s="51">
        <v>22</v>
      </c>
      <c r="C17" s="56">
        <v>1184</v>
      </c>
      <c r="D17" s="56">
        <v>1278</v>
      </c>
      <c r="E17" s="185">
        <v>1399</v>
      </c>
      <c r="F17" s="51">
        <f t="shared" si="0"/>
        <v>2677</v>
      </c>
      <c r="G17" s="56">
        <v>29</v>
      </c>
      <c r="H17" s="58">
        <v>13</v>
      </c>
      <c r="I17" s="58">
        <v>4</v>
      </c>
      <c r="J17" s="58">
        <v>4</v>
      </c>
      <c r="K17" s="58">
        <v>0</v>
      </c>
      <c r="L17" s="58">
        <v>0</v>
      </c>
      <c r="M17" s="59">
        <v>0</v>
      </c>
      <c r="N17" s="60">
        <v>1</v>
      </c>
    </row>
    <row r="18" spans="1:14" ht="19.8">
      <c r="A18" s="221" t="s">
        <v>117</v>
      </c>
      <c r="B18" s="51">
        <v>20</v>
      </c>
      <c r="C18" s="56">
        <v>1554</v>
      </c>
      <c r="D18" s="56">
        <v>1760</v>
      </c>
      <c r="E18" s="185">
        <v>1945</v>
      </c>
      <c r="F18" s="51">
        <f t="shared" si="0"/>
        <v>3705</v>
      </c>
      <c r="G18" s="56">
        <v>38</v>
      </c>
      <c r="H18" s="58">
        <v>12</v>
      </c>
      <c r="I18" s="58">
        <v>5</v>
      </c>
      <c r="J18" s="58">
        <v>3</v>
      </c>
      <c r="K18" s="58">
        <v>1</v>
      </c>
      <c r="L18" s="58">
        <v>1</v>
      </c>
      <c r="M18" s="59">
        <v>1</v>
      </c>
      <c r="N18" s="60">
        <v>1</v>
      </c>
    </row>
    <row r="19" spans="1:14" ht="19.8">
      <c r="A19" s="221" t="s">
        <v>118</v>
      </c>
      <c r="B19" s="51">
        <v>22</v>
      </c>
      <c r="C19" s="56">
        <v>1125</v>
      </c>
      <c r="D19" s="56">
        <v>1282</v>
      </c>
      <c r="E19" s="185">
        <v>1419</v>
      </c>
      <c r="F19" s="51">
        <f t="shared" si="0"/>
        <v>2701</v>
      </c>
      <c r="G19" s="56">
        <v>14</v>
      </c>
      <c r="H19" s="58">
        <v>12</v>
      </c>
      <c r="I19" s="58">
        <v>3</v>
      </c>
      <c r="J19" s="58">
        <v>1</v>
      </c>
      <c r="K19" s="58">
        <v>0</v>
      </c>
      <c r="L19" s="58">
        <v>2</v>
      </c>
      <c r="M19" s="59">
        <v>0</v>
      </c>
      <c r="N19" s="60">
        <v>1</v>
      </c>
    </row>
    <row r="20" spans="1:14" ht="19.8">
      <c r="A20" s="221" t="s">
        <v>119</v>
      </c>
      <c r="B20" s="51">
        <v>19</v>
      </c>
      <c r="C20" s="56">
        <v>787</v>
      </c>
      <c r="D20" s="56">
        <v>888</v>
      </c>
      <c r="E20" s="185">
        <v>1019</v>
      </c>
      <c r="F20" s="51">
        <f t="shared" si="0"/>
        <v>1907</v>
      </c>
      <c r="G20" s="56">
        <v>10</v>
      </c>
      <c r="H20" s="58">
        <v>5</v>
      </c>
      <c r="I20" s="58">
        <v>1</v>
      </c>
      <c r="J20" s="58">
        <v>1</v>
      </c>
      <c r="K20" s="58">
        <v>2</v>
      </c>
      <c r="L20" s="58">
        <v>1</v>
      </c>
      <c r="M20" s="59">
        <v>1</v>
      </c>
      <c r="N20" s="60">
        <v>1</v>
      </c>
    </row>
    <row r="21" spans="1:14" ht="19.8">
      <c r="A21" s="221" t="s">
        <v>120</v>
      </c>
      <c r="B21" s="51">
        <v>21</v>
      </c>
      <c r="C21" s="56">
        <v>1583</v>
      </c>
      <c r="D21" s="56">
        <v>1827</v>
      </c>
      <c r="E21" s="185">
        <v>2125</v>
      </c>
      <c r="F21" s="51">
        <f t="shared" si="0"/>
        <v>3952</v>
      </c>
      <c r="G21" s="56">
        <v>24</v>
      </c>
      <c r="H21" s="58">
        <v>13</v>
      </c>
      <c r="I21" s="58">
        <v>1</v>
      </c>
      <c r="J21" s="58">
        <v>8</v>
      </c>
      <c r="K21" s="58">
        <v>2</v>
      </c>
      <c r="L21" s="58">
        <v>3</v>
      </c>
      <c r="M21" s="59">
        <v>0</v>
      </c>
      <c r="N21" s="60">
        <v>1</v>
      </c>
    </row>
    <row r="22" spans="1:14" ht="19.8">
      <c r="A22" s="221" t="s">
        <v>121</v>
      </c>
      <c r="B22" s="51">
        <v>11</v>
      </c>
      <c r="C22" s="56">
        <v>765</v>
      </c>
      <c r="D22" s="56">
        <v>688</v>
      </c>
      <c r="E22" s="185">
        <v>780</v>
      </c>
      <c r="F22" s="51">
        <f t="shared" si="0"/>
        <v>1468</v>
      </c>
      <c r="G22" s="57">
        <v>6</v>
      </c>
      <c r="H22" s="58">
        <v>11</v>
      </c>
      <c r="I22" s="58">
        <v>0</v>
      </c>
      <c r="J22" s="58">
        <v>1</v>
      </c>
      <c r="K22" s="58">
        <v>1</v>
      </c>
      <c r="L22" s="58">
        <v>0</v>
      </c>
      <c r="M22" s="59">
        <v>0</v>
      </c>
      <c r="N22" s="60">
        <v>0</v>
      </c>
    </row>
    <row r="23" spans="1:14" ht="19.8">
      <c r="A23" s="221" t="s">
        <v>122</v>
      </c>
      <c r="B23" s="51">
        <v>12</v>
      </c>
      <c r="C23" s="56">
        <v>587</v>
      </c>
      <c r="D23" s="56">
        <v>564</v>
      </c>
      <c r="E23" s="185">
        <v>609</v>
      </c>
      <c r="F23" s="51">
        <f t="shared" si="0"/>
        <v>1173</v>
      </c>
      <c r="G23" s="57">
        <v>6</v>
      </c>
      <c r="H23" s="58">
        <v>0</v>
      </c>
      <c r="I23" s="58">
        <v>3</v>
      </c>
      <c r="J23" s="58">
        <v>0</v>
      </c>
      <c r="K23" s="58">
        <v>0</v>
      </c>
      <c r="L23" s="58">
        <v>0</v>
      </c>
      <c r="M23" s="59">
        <v>0</v>
      </c>
      <c r="N23" s="60">
        <v>0</v>
      </c>
    </row>
    <row r="24" spans="1:14" ht="19.8">
      <c r="A24" s="221" t="s">
        <v>123</v>
      </c>
      <c r="B24" s="51">
        <v>12</v>
      </c>
      <c r="C24" s="56">
        <v>446</v>
      </c>
      <c r="D24" s="56">
        <v>435</v>
      </c>
      <c r="E24" s="185">
        <v>418</v>
      </c>
      <c r="F24" s="51">
        <f t="shared" si="0"/>
        <v>853</v>
      </c>
      <c r="G24" s="57">
        <v>3</v>
      </c>
      <c r="H24" s="58">
        <v>2</v>
      </c>
      <c r="I24" s="58">
        <v>1</v>
      </c>
      <c r="J24" s="58">
        <v>5</v>
      </c>
      <c r="K24" s="58">
        <v>1</v>
      </c>
      <c r="L24" s="58">
        <v>1</v>
      </c>
      <c r="M24" s="59">
        <v>0</v>
      </c>
      <c r="N24" s="60">
        <v>1</v>
      </c>
    </row>
    <row r="25" spans="1:14" ht="19.8">
      <c r="A25" s="221" t="s">
        <v>124</v>
      </c>
      <c r="B25" s="51">
        <v>12</v>
      </c>
      <c r="C25" s="56">
        <v>546</v>
      </c>
      <c r="D25" s="56">
        <v>502</v>
      </c>
      <c r="E25" s="185">
        <v>549</v>
      </c>
      <c r="F25" s="51">
        <f t="shared" si="0"/>
        <v>1051</v>
      </c>
      <c r="G25" s="57">
        <v>5</v>
      </c>
      <c r="H25" s="58">
        <v>2</v>
      </c>
      <c r="I25" s="58">
        <v>1</v>
      </c>
      <c r="J25" s="58">
        <v>1</v>
      </c>
      <c r="K25" s="58">
        <v>1</v>
      </c>
      <c r="L25" s="58">
        <v>0</v>
      </c>
      <c r="M25" s="59">
        <v>2</v>
      </c>
      <c r="N25" s="60">
        <v>1</v>
      </c>
    </row>
    <row r="26" spans="1:14" ht="19.8">
      <c r="A26" s="221" t="s">
        <v>125</v>
      </c>
      <c r="B26" s="51">
        <v>22</v>
      </c>
      <c r="C26" s="56">
        <v>989</v>
      </c>
      <c r="D26" s="56">
        <v>1036</v>
      </c>
      <c r="E26" s="185">
        <v>1050</v>
      </c>
      <c r="F26" s="51">
        <f t="shared" si="0"/>
        <v>2086</v>
      </c>
      <c r="G26" s="57">
        <v>17</v>
      </c>
      <c r="H26" s="58">
        <v>9</v>
      </c>
      <c r="I26" s="58">
        <v>0</v>
      </c>
      <c r="J26" s="58">
        <v>1</v>
      </c>
      <c r="K26" s="58">
        <v>1</v>
      </c>
      <c r="L26" s="58">
        <v>3</v>
      </c>
      <c r="M26" s="59">
        <v>1</v>
      </c>
      <c r="N26" s="60">
        <v>0</v>
      </c>
    </row>
    <row r="27" spans="1:14" ht="19.8">
      <c r="A27" s="221" t="s">
        <v>126</v>
      </c>
      <c r="B27" s="51">
        <v>24</v>
      </c>
      <c r="C27" s="56">
        <v>1605</v>
      </c>
      <c r="D27" s="56">
        <v>1533</v>
      </c>
      <c r="E27" s="185">
        <v>1604</v>
      </c>
      <c r="F27" s="51">
        <f t="shared" si="0"/>
        <v>3137</v>
      </c>
      <c r="G27" s="57">
        <v>15</v>
      </c>
      <c r="H27" s="58">
        <v>30</v>
      </c>
      <c r="I27" s="58">
        <v>6</v>
      </c>
      <c r="J27" s="58">
        <v>3</v>
      </c>
      <c r="K27" s="58">
        <v>0</v>
      </c>
      <c r="L27" s="58">
        <v>2</v>
      </c>
      <c r="M27" s="59">
        <v>0</v>
      </c>
      <c r="N27" s="60">
        <v>1</v>
      </c>
    </row>
    <row r="28" spans="1:14" ht="19.8">
      <c r="A28" s="221" t="s">
        <v>127</v>
      </c>
      <c r="B28" s="51">
        <v>10</v>
      </c>
      <c r="C28" s="56">
        <v>355</v>
      </c>
      <c r="D28" s="56">
        <v>353</v>
      </c>
      <c r="E28" s="185">
        <v>377</v>
      </c>
      <c r="F28" s="51">
        <f t="shared" si="0"/>
        <v>730</v>
      </c>
      <c r="G28" s="57">
        <v>2</v>
      </c>
      <c r="H28" s="58">
        <v>3</v>
      </c>
      <c r="I28" s="58">
        <v>0</v>
      </c>
      <c r="J28" s="58">
        <v>1</v>
      </c>
      <c r="K28" s="58">
        <v>0</v>
      </c>
      <c r="L28" s="58">
        <v>0</v>
      </c>
      <c r="M28" s="59">
        <v>0</v>
      </c>
      <c r="N28" s="60">
        <v>0</v>
      </c>
    </row>
    <row r="29" spans="1:14" ht="19.8">
      <c r="A29" s="221" t="s">
        <v>128</v>
      </c>
      <c r="B29" s="51">
        <v>13</v>
      </c>
      <c r="C29" s="56">
        <v>502</v>
      </c>
      <c r="D29" s="56">
        <v>504</v>
      </c>
      <c r="E29" s="185">
        <v>577</v>
      </c>
      <c r="F29" s="51">
        <f t="shared" si="0"/>
        <v>1081</v>
      </c>
      <c r="G29" s="57">
        <v>1</v>
      </c>
      <c r="H29" s="58">
        <v>2</v>
      </c>
      <c r="I29" s="58">
        <v>0</v>
      </c>
      <c r="J29" s="58">
        <v>0</v>
      </c>
      <c r="K29" s="58">
        <v>0</v>
      </c>
      <c r="L29" s="58">
        <v>4</v>
      </c>
      <c r="M29" s="59">
        <v>1</v>
      </c>
      <c r="N29" s="60">
        <v>2</v>
      </c>
    </row>
    <row r="30" spans="1:14" ht="19.8">
      <c r="A30" s="221" t="s">
        <v>129</v>
      </c>
      <c r="B30" s="51">
        <v>10</v>
      </c>
      <c r="C30" s="56">
        <v>597</v>
      </c>
      <c r="D30" s="56">
        <v>508</v>
      </c>
      <c r="E30" s="185">
        <v>532</v>
      </c>
      <c r="F30" s="51">
        <f t="shared" si="0"/>
        <v>1040</v>
      </c>
      <c r="G30" s="57">
        <v>12</v>
      </c>
      <c r="H30" s="58">
        <v>3</v>
      </c>
      <c r="I30" s="58">
        <v>0</v>
      </c>
      <c r="J30" s="58">
        <v>0</v>
      </c>
      <c r="K30" s="58">
        <v>0</v>
      </c>
      <c r="L30" s="58">
        <v>1</v>
      </c>
      <c r="M30" s="59">
        <v>1</v>
      </c>
      <c r="N30" s="60">
        <v>1</v>
      </c>
    </row>
    <row r="31" spans="1:14" ht="19.8">
      <c r="A31" s="221" t="s">
        <v>130</v>
      </c>
      <c r="B31" s="51">
        <v>10</v>
      </c>
      <c r="C31" s="56">
        <v>518</v>
      </c>
      <c r="D31" s="56">
        <v>469</v>
      </c>
      <c r="E31" s="185">
        <v>510</v>
      </c>
      <c r="F31" s="51">
        <f t="shared" si="0"/>
        <v>979</v>
      </c>
      <c r="G31" s="57">
        <v>10</v>
      </c>
      <c r="H31" s="58">
        <v>6</v>
      </c>
      <c r="I31" s="58">
        <v>0</v>
      </c>
      <c r="J31" s="58">
        <v>0</v>
      </c>
      <c r="K31" s="58">
        <v>0</v>
      </c>
      <c r="L31" s="58">
        <v>1</v>
      </c>
      <c r="M31" s="59">
        <v>0</v>
      </c>
      <c r="N31" s="60">
        <v>1</v>
      </c>
    </row>
    <row r="32" spans="1:14" ht="19.8">
      <c r="A32" s="221" t="s">
        <v>131</v>
      </c>
      <c r="B32" s="51">
        <v>12</v>
      </c>
      <c r="C32" s="56">
        <v>483</v>
      </c>
      <c r="D32" s="56">
        <v>478</v>
      </c>
      <c r="E32" s="185">
        <v>508</v>
      </c>
      <c r="F32" s="51">
        <f t="shared" si="0"/>
        <v>986</v>
      </c>
      <c r="G32" s="57">
        <v>8</v>
      </c>
      <c r="H32" s="58">
        <v>3</v>
      </c>
      <c r="I32" s="58">
        <v>0</v>
      </c>
      <c r="J32" s="58">
        <v>1</v>
      </c>
      <c r="K32" s="58">
        <v>1</v>
      </c>
      <c r="L32" s="58">
        <v>0</v>
      </c>
      <c r="M32" s="59">
        <v>0</v>
      </c>
      <c r="N32" s="60">
        <v>0</v>
      </c>
    </row>
    <row r="33" spans="1:14" ht="19.8">
      <c r="A33" s="221" t="s">
        <v>132</v>
      </c>
      <c r="B33" s="51">
        <v>13</v>
      </c>
      <c r="C33" s="56">
        <v>490</v>
      </c>
      <c r="D33" s="56">
        <v>438</v>
      </c>
      <c r="E33" s="185">
        <v>447</v>
      </c>
      <c r="F33" s="51">
        <f t="shared" si="0"/>
        <v>885</v>
      </c>
      <c r="G33" s="57">
        <v>4</v>
      </c>
      <c r="H33" s="58">
        <v>3</v>
      </c>
      <c r="I33" s="58">
        <v>4</v>
      </c>
      <c r="J33" s="58">
        <v>1</v>
      </c>
      <c r="K33" s="58">
        <v>0</v>
      </c>
      <c r="L33" s="58">
        <v>0</v>
      </c>
      <c r="M33" s="59">
        <v>0</v>
      </c>
      <c r="N33" s="60">
        <v>0</v>
      </c>
    </row>
    <row r="34" spans="1:14" ht="19.8">
      <c r="A34" s="221" t="s">
        <v>133</v>
      </c>
      <c r="B34" s="51">
        <v>11</v>
      </c>
      <c r="C34" s="56">
        <v>391</v>
      </c>
      <c r="D34" s="56">
        <v>372</v>
      </c>
      <c r="E34" s="185">
        <v>422</v>
      </c>
      <c r="F34" s="51">
        <f t="shared" si="0"/>
        <v>794</v>
      </c>
      <c r="G34" s="57">
        <v>2</v>
      </c>
      <c r="H34" s="58">
        <v>5</v>
      </c>
      <c r="I34" s="58">
        <v>2</v>
      </c>
      <c r="J34" s="58">
        <v>0</v>
      </c>
      <c r="K34" s="58">
        <v>0</v>
      </c>
      <c r="L34" s="58">
        <v>0</v>
      </c>
      <c r="M34" s="59">
        <v>0</v>
      </c>
      <c r="N34" s="60">
        <v>0</v>
      </c>
    </row>
    <row r="35" spans="1:14" ht="19.8">
      <c r="A35" s="221" t="s">
        <v>134</v>
      </c>
      <c r="B35" s="51">
        <v>6</v>
      </c>
      <c r="C35" s="56">
        <v>339</v>
      </c>
      <c r="D35" s="56">
        <v>348</v>
      </c>
      <c r="E35" s="185">
        <v>388</v>
      </c>
      <c r="F35" s="51">
        <f t="shared" si="0"/>
        <v>736</v>
      </c>
      <c r="G35" s="57">
        <v>5</v>
      </c>
      <c r="H35" s="58">
        <v>2</v>
      </c>
      <c r="I35" s="58">
        <v>2</v>
      </c>
      <c r="J35" s="58">
        <v>2</v>
      </c>
      <c r="K35" s="58">
        <v>3</v>
      </c>
      <c r="L35" s="58">
        <v>3</v>
      </c>
      <c r="M35" s="59">
        <v>0</v>
      </c>
      <c r="N35" s="60">
        <v>0</v>
      </c>
    </row>
    <row r="36" spans="1:14" ht="19.8">
      <c r="A36" s="221" t="s">
        <v>135</v>
      </c>
      <c r="B36" s="51">
        <v>16</v>
      </c>
      <c r="C36" s="56">
        <v>616</v>
      </c>
      <c r="D36" s="56">
        <v>598</v>
      </c>
      <c r="E36" s="185">
        <v>628</v>
      </c>
      <c r="F36" s="51">
        <f t="shared" si="0"/>
        <v>1226</v>
      </c>
      <c r="G36" s="57">
        <v>11</v>
      </c>
      <c r="H36" s="58">
        <v>4</v>
      </c>
      <c r="I36" s="58">
        <v>1</v>
      </c>
      <c r="J36" s="58">
        <v>1</v>
      </c>
      <c r="K36" s="58">
        <v>0</v>
      </c>
      <c r="L36" s="58">
        <v>1</v>
      </c>
      <c r="M36" s="59">
        <v>1</v>
      </c>
      <c r="N36" s="60">
        <v>2</v>
      </c>
    </row>
    <row r="37" spans="1:14" ht="19.8">
      <c r="A37" s="220" t="s">
        <v>136</v>
      </c>
      <c r="B37" s="51">
        <f t="shared" ref="B37:N37" si="1">SUM(B5:B36)</f>
        <v>453</v>
      </c>
      <c r="C37" s="51">
        <f t="shared" si="1"/>
        <v>23521</v>
      </c>
      <c r="D37" s="51">
        <f t="shared" si="1"/>
        <v>23628</v>
      </c>
      <c r="E37" s="51">
        <f t="shared" si="1"/>
        <v>25977</v>
      </c>
      <c r="F37" s="51">
        <f t="shared" si="1"/>
        <v>49605</v>
      </c>
      <c r="G37" s="51">
        <f t="shared" si="1"/>
        <v>319</v>
      </c>
      <c r="H37" s="51">
        <f t="shared" si="1"/>
        <v>218</v>
      </c>
      <c r="I37" s="51">
        <f t="shared" si="1"/>
        <v>45</v>
      </c>
      <c r="J37" s="51">
        <f t="shared" si="1"/>
        <v>45</v>
      </c>
      <c r="K37" s="51">
        <f t="shared" si="1"/>
        <v>16</v>
      </c>
      <c r="L37" s="51">
        <f t="shared" si="1"/>
        <v>38</v>
      </c>
      <c r="M37" s="52">
        <f t="shared" si="1"/>
        <v>12</v>
      </c>
      <c r="N37" s="54">
        <f t="shared" si="1"/>
        <v>16</v>
      </c>
    </row>
    <row r="38" spans="1:14" s="164" customFormat="1" ht="26.25" customHeight="1">
      <c r="A38" s="282" t="s">
        <v>34</v>
      </c>
      <c r="B38" s="283"/>
      <c r="C38" s="93">
        <f>C37</f>
        <v>23521</v>
      </c>
      <c r="D38" s="93" t="s">
        <v>35</v>
      </c>
      <c r="E38" s="93" t="s">
        <v>36</v>
      </c>
      <c r="F38" s="93"/>
      <c r="G38" s="93">
        <f>F37</f>
        <v>49605</v>
      </c>
      <c r="H38" s="93" t="s">
        <v>37</v>
      </c>
      <c r="I38" s="93"/>
      <c r="J38" s="93"/>
      <c r="K38" s="93" t="s">
        <v>89</v>
      </c>
      <c r="L38" s="93"/>
      <c r="M38" s="94"/>
      <c r="N38" s="95"/>
    </row>
    <row r="39" spans="1:14" s="164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1583</v>
      </c>
      <c r="F39" s="146">
        <f>MAX(F5:F36)</f>
        <v>3952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45" t="s">
        <v>103</v>
      </c>
      <c r="B40" s="246"/>
      <c r="C40" s="160" t="str">
        <f ca="1">INDIRECT(H40,TRUE)</f>
        <v>德政</v>
      </c>
      <c r="D40" s="161" t="s">
        <v>88</v>
      </c>
      <c r="E40" s="147">
        <f>MIN(C5:C36)</f>
        <v>331</v>
      </c>
      <c r="F40" s="148">
        <f>MIN(F5:F36)</f>
        <v>666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69" t="s">
        <v>11</v>
      </c>
      <c r="B41" s="270"/>
      <c r="C41" s="273">
        <f>SUM(G41,G42)</f>
        <v>242</v>
      </c>
      <c r="D41" s="275" t="s">
        <v>10</v>
      </c>
      <c r="E41" s="80" t="s">
        <v>12</v>
      </c>
      <c r="F41" s="80"/>
      <c r="G41" s="80">
        <v>121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71"/>
      <c r="B42" s="272"/>
      <c r="C42" s="274"/>
      <c r="D42" s="276"/>
      <c r="E42" s="84" t="s">
        <v>13</v>
      </c>
      <c r="F42" s="84"/>
      <c r="G42" s="84">
        <v>121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1" t="s">
        <v>17</v>
      </c>
      <c r="B43" s="247"/>
      <c r="C43" s="250">
        <f>K37</f>
        <v>16</v>
      </c>
      <c r="D43" s="250" t="s">
        <v>10</v>
      </c>
      <c r="E43" s="206" t="s">
        <v>180</v>
      </c>
      <c r="F43" s="80"/>
      <c r="G43" s="80"/>
      <c r="H43" s="80"/>
      <c r="I43" s="80"/>
      <c r="J43" s="80"/>
      <c r="K43" s="210"/>
      <c r="L43" s="210"/>
      <c r="M43" s="211"/>
      <c r="N43" s="212"/>
    </row>
    <row r="44" spans="1:14" s="167" customFormat="1" ht="24.9" customHeight="1">
      <c r="A44" s="287"/>
      <c r="B44" s="288"/>
      <c r="C44" s="289"/>
      <c r="D44" s="289"/>
      <c r="E44" s="206" t="s">
        <v>98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168" customFormat="1" ht="26.25" customHeight="1">
      <c r="A45" s="282" t="s">
        <v>41</v>
      </c>
      <c r="B45" s="283"/>
      <c r="C45" s="93">
        <f>L37</f>
        <v>38</v>
      </c>
      <c r="D45" s="93" t="s">
        <v>37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82" t="s">
        <v>14</v>
      </c>
      <c r="B46" s="283"/>
      <c r="C46" s="93">
        <f>M37</f>
        <v>12</v>
      </c>
      <c r="D46" s="93" t="s">
        <v>42</v>
      </c>
      <c r="E46" s="93" t="s">
        <v>183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80" t="s">
        <v>148</v>
      </c>
      <c r="B47" s="281"/>
      <c r="C47" s="93">
        <f>N37</f>
        <v>16</v>
      </c>
      <c r="D47" s="93" t="s">
        <v>42</v>
      </c>
      <c r="E47" s="93" t="s">
        <v>179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45" t="s">
        <v>101</v>
      </c>
      <c r="B48" s="246"/>
      <c r="C48" s="93">
        <f>G37</f>
        <v>319</v>
      </c>
      <c r="D48" s="107" t="s">
        <v>37</v>
      </c>
      <c r="E48" s="93" t="s">
        <v>43</v>
      </c>
      <c r="F48" s="93"/>
      <c r="G48" s="93">
        <f>H37</f>
        <v>218</v>
      </c>
      <c r="H48" s="107" t="s">
        <v>37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90" t="str">
        <f>IF(C49&gt;0," 本月戶數增加","本月戶數減少")</f>
        <v xml:space="preserve"> 本月戶數增加</v>
      </c>
      <c r="B49" s="277"/>
      <c r="C49" s="108">
        <f>C37-'11206'!C37</f>
        <v>33</v>
      </c>
      <c r="D49" s="162" t="str">
        <f>IF(E49&gt;0,"男增加","男減少")</f>
        <v>男增加</v>
      </c>
      <c r="E49" s="110">
        <f>D37-'11206'!D37</f>
        <v>27</v>
      </c>
      <c r="F49" s="111" t="str">
        <f>IF(G49&gt;0,"女增加","女減少")</f>
        <v>女增加</v>
      </c>
      <c r="G49" s="110">
        <f>E37-'11206'!E37</f>
        <v>52</v>
      </c>
      <c r="H49" s="112"/>
      <c r="I49" s="277" t="str">
        <f>IF(K49&gt;0,"總人口數增加","總人口數減少")</f>
        <v>總人口數增加</v>
      </c>
      <c r="J49" s="277"/>
      <c r="K49" s="110">
        <f>F37-'11206'!F37</f>
        <v>79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A48:B48"/>
    <mergeCell ref="A43:B44"/>
    <mergeCell ref="C43:C44"/>
    <mergeCell ref="D43:D44"/>
    <mergeCell ref="A49:B49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1:B42"/>
    <mergeCell ref="C41:C42"/>
    <mergeCell ref="D41:D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159</v>
      </c>
      <c r="L2" s="284"/>
      <c r="M2" s="284"/>
      <c r="N2" s="284"/>
    </row>
    <row r="3" spans="1:14" ht="19.8">
      <c r="A3" s="295" t="s">
        <v>80</v>
      </c>
      <c r="B3" s="291" t="s">
        <v>81</v>
      </c>
      <c r="C3" s="291" t="s">
        <v>44</v>
      </c>
      <c r="D3" s="192" t="s">
        <v>10</v>
      </c>
      <c r="E3" s="193" t="s">
        <v>92</v>
      </c>
      <c r="F3" s="194" t="s">
        <v>93</v>
      </c>
      <c r="G3" s="291" t="s">
        <v>5</v>
      </c>
      <c r="H3" s="291" t="s">
        <v>4</v>
      </c>
      <c r="I3" s="291" t="s">
        <v>6</v>
      </c>
      <c r="J3" s="291" t="s">
        <v>7</v>
      </c>
      <c r="K3" s="291" t="s">
        <v>45</v>
      </c>
      <c r="L3" s="291" t="s">
        <v>46</v>
      </c>
      <c r="M3" s="297" t="s">
        <v>144</v>
      </c>
      <c r="N3" s="299" t="s">
        <v>146</v>
      </c>
    </row>
    <row r="4" spans="1:14" s="163" customFormat="1" ht="19.8">
      <c r="A4" s="296"/>
      <c r="B4" s="292"/>
      <c r="C4" s="292"/>
      <c r="D4" s="55" t="s">
        <v>1</v>
      </c>
      <c r="E4" s="55" t="s">
        <v>2</v>
      </c>
      <c r="F4" s="55" t="s">
        <v>3</v>
      </c>
      <c r="G4" s="292"/>
      <c r="H4" s="292"/>
      <c r="I4" s="292"/>
      <c r="J4" s="292"/>
      <c r="K4" s="292"/>
      <c r="L4" s="292"/>
      <c r="M4" s="298"/>
      <c r="N4" s="300"/>
    </row>
    <row r="5" spans="1:14" ht="19.8">
      <c r="A5" s="221" t="s">
        <v>104</v>
      </c>
      <c r="B5" s="195">
        <v>15</v>
      </c>
      <c r="C5" s="196">
        <v>944</v>
      </c>
      <c r="D5" s="196">
        <v>884</v>
      </c>
      <c r="E5" s="196">
        <v>1006</v>
      </c>
      <c r="F5" s="56">
        <f t="shared" ref="F5:F36" si="0">SUM(D5:E5)</f>
        <v>1890</v>
      </c>
      <c r="G5" s="57">
        <v>6</v>
      </c>
      <c r="H5" s="58">
        <v>13</v>
      </c>
      <c r="I5" s="58">
        <v>1</v>
      </c>
      <c r="J5" s="58">
        <v>2</v>
      </c>
      <c r="K5" s="58">
        <v>1</v>
      </c>
      <c r="L5" s="58">
        <v>1</v>
      </c>
      <c r="M5" s="59">
        <v>2</v>
      </c>
      <c r="N5" s="60">
        <v>0</v>
      </c>
    </row>
    <row r="6" spans="1:14" ht="19.8">
      <c r="A6" s="221" t="s">
        <v>105</v>
      </c>
      <c r="B6" s="196">
        <v>11</v>
      </c>
      <c r="C6" s="196">
        <v>564</v>
      </c>
      <c r="D6" s="196">
        <v>505</v>
      </c>
      <c r="E6" s="196">
        <v>558</v>
      </c>
      <c r="F6" s="56">
        <f t="shared" si="0"/>
        <v>1063</v>
      </c>
      <c r="G6" s="57">
        <v>9</v>
      </c>
      <c r="H6" s="58">
        <v>11</v>
      </c>
      <c r="I6" s="58">
        <v>0</v>
      </c>
      <c r="J6" s="58">
        <v>0</v>
      </c>
      <c r="K6" s="58">
        <v>0</v>
      </c>
      <c r="L6" s="58">
        <v>2</v>
      </c>
      <c r="M6" s="59">
        <v>1</v>
      </c>
      <c r="N6" s="60">
        <v>1</v>
      </c>
    </row>
    <row r="7" spans="1:14" ht="19.8">
      <c r="A7" s="221" t="s">
        <v>106</v>
      </c>
      <c r="B7" s="196">
        <v>17</v>
      </c>
      <c r="C7" s="196">
        <v>1518</v>
      </c>
      <c r="D7" s="196">
        <v>1489</v>
      </c>
      <c r="E7" s="196">
        <v>1804</v>
      </c>
      <c r="F7" s="56">
        <f t="shared" si="0"/>
        <v>3293</v>
      </c>
      <c r="G7" s="57">
        <v>25</v>
      </c>
      <c r="H7" s="58">
        <v>26</v>
      </c>
      <c r="I7" s="58">
        <v>2</v>
      </c>
      <c r="J7" s="58">
        <v>5</v>
      </c>
      <c r="K7" s="58">
        <v>1</v>
      </c>
      <c r="L7" s="58">
        <v>0</v>
      </c>
      <c r="M7" s="59">
        <v>0</v>
      </c>
      <c r="N7" s="60">
        <v>0</v>
      </c>
    </row>
    <row r="8" spans="1:14" ht="19.8">
      <c r="A8" s="221" t="s">
        <v>107</v>
      </c>
      <c r="B8" s="196">
        <v>15</v>
      </c>
      <c r="C8" s="196">
        <v>536</v>
      </c>
      <c r="D8" s="196">
        <v>531</v>
      </c>
      <c r="E8" s="196">
        <v>574</v>
      </c>
      <c r="F8" s="56">
        <f t="shared" si="0"/>
        <v>1105</v>
      </c>
      <c r="G8" s="57">
        <v>11</v>
      </c>
      <c r="H8" s="58">
        <v>14</v>
      </c>
      <c r="I8" s="58">
        <v>2</v>
      </c>
      <c r="J8" s="58">
        <v>0</v>
      </c>
      <c r="K8" s="58">
        <v>1</v>
      </c>
      <c r="L8" s="58">
        <v>1</v>
      </c>
      <c r="M8" s="59">
        <v>0</v>
      </c>
      <c r="N8" s="60">
        <v>0</v>
      </c>
    </row>
    <row r="9" spans="1:14" ht="19.8">
      <c r="A9" s="221" t="s">
        <v>108</v>
      </c>
      <c r="B9" s="196">
        <v>17</v>
      </c>
      <c r="C9" s="196">
        <v>672</v>
      </c>
      <c r="D9" s="196">
        <v>642</v>
      </c>
      <c r="E9" s="196">
        <v>725</v>
      </c>
      <c r="F9" s="56">
        <f t="shared" si="0"/>
        <v>1367</v>
      </c>
      <c r="G9" s="57">
        <v>9</v>
      </c>
      <c r="H9" s="58">
        <v>3</v>
      </c>
      <c r="I9" s="58">
        <v>3</v>
      </c>
      <c r="J9" s="58">
        <v>4</v>
      </c>
      <c r="K9" s="58">
        <v>1</v>
      </c>
      <c r="L9" s="58">
        <v>4</v>
      </c>
      <c r="M9" s="59">
        <v>0</v>
      </c>
      <c r="N9" s="60">
        <v>0</v>
      </c>
    </row>
    <row r="10" spans="1:14" ht="19.8">
      <c r="A10" s="221" t="s">
        <v>109</v>
      </c>
      <c r="B10" s="196">
        <v>7</v>
      </c>
      <c r="C10" s="196">
        <v>329</v>
      </c>
      <c r="D10" s="196">
        <v>310</v>
      </c>
      <c r="E10" s="196">
        <v>362</v>
      </c>
      <c r="F10" s="56">
        <f t="shared" si="0"/>
        <v>672</v>
      </c>
      <c r="G10" s="57">
        <v>13</v>
      </c>
      <c r="H10" s="58">
        <v>8</v>
      </c>
      <c r="I10" s="58">
        <v>3</v>
      </c>
      <c r="J10" s="58">
        <v>3</v>
      </c>
      <c r="K10" s="58">
        <v>1</v>
      </c>
      <c r="L10" s="58">
        <v>0</v>
      </c>
      <c r="M10" s="59">
        <v>0</v>
      </c>
      <c r="N10" s="60">
        <v>0</v>
      </c>
    </row>
    <row r="11" spans="1:14" ht="19.8">
      <c r="A11" s="221" t="s">
        <v>110</v>
      </c>
      <c r="B11" s="196">
        <v>7</v>
      </c>
      <c r="C11" s="196">
        <v>606</v>
      </c>
      <c r="D11" s="196">
        <v>479</v>
      </c>
      <c r="E11" s="196">
        <v>608</v>
      </c>
      <c r="F11" s="56">
        <f t="shared" si="0"/>
        <v>1087</v>
      </c>
      <c r="G11" s="57">
        <v>5</v>
      </c>
      <c r="H11" s="58">
        <v>3</v>
      </c>
      <c r="I11" s="58">
        <v>2</v>
      </c>
      <c r="J11" s="58">
        <v>3</v>
      </c>
      <c r="K11" s="58">
        <v>1</v>
      </c>
      <c r="L11" s="58">
        <v>2</v>
      </c>
      <c r="M11" s="59">
        <v>1</v>
      </c>
      <c r="N11" s="60">
        <v>0</v>
      </c>
    </row>
    <row r="12" spans="1:14" ht="19.8">
      <c r="A12" s="221" t="s">
        <v>111</v>
      </c>
      <c r="B12" s="196">
        <v>15</v>
      </c>
      <c r="C12" s="196">
        <v>940</v>
      </c>
      <c r="D12" s="196">
        <v>970</v>
      </c>
      <c r="E12" s="196">
        <v>1021</v>
      </c>
      <c r="F12" s="56">
        <f t="shared" si="0"/>
        <v>1991</v>
      </c>
      <c r="G12" s="57">
        <v>10</v>
      </c>
      <c r="H12" s="58">
        <v>13</v>
      </c>
      <c r="I12" s="58">
        <v>2</v>
      </c>
      <c r="J12" s="58">
        <v>2</v>
      </c>
      <c r="K12" s="58">
        <v>1</v>
      </c>
      <c r="L12" s="58">
        <v>1</v>
      </c>
      <c r="M12" s="59">
        <v>0</v>
      </c>
      <c r="N12" s="60">
        <v>0</v>
      </c>
    </row>
    <row r="13" spans="1:14" ht="19.8">
      <c r="A13" s="221" t="s">
        <v>112</v>
      </c>
      <c r="B13" s="196">
        <v>12</v>
      </c>
      <c r="C13" s="196">
        <v>462</v>
      </c>
      <c r="D13" s="196">
        <v>469</v>
      </c>
      <c r="E13" s="196">
        <v>486</v>
      </c>
      <c r="F13" s="56">
        <f t="shared" si="0"/>
        <v>955</v>
      </c>
      <c r="G13" s="57">
        <v>2</v>
      </c>
      <c r="H13" s="58">
        <v>7</v>
      </c>
      <c r="I13" s="58">
        <v>0</v>
      </c>
      <c r="J13" s="58">
        <v>1</v>
      </c>
      <c r="K13" s="58">
        <v>0</v>
      </c>
      <c r="L13" s="58">
        <v>0</v>
      </c>
      <c r="M13" s="59">
        <v>0</v>
      </c>
      <c r="N13" s="60">
        <v>0</v>
      </c>
    </row>
    <row r="14" spans="1:14" ht="19.8">
      <c r="A14" s="221" t="s">
        <v>113</v>
      </c>
      <c r="B14" s="196">
        <v>8</v>
      </c>
      <c r="C14" s="196">
        <v>347</v>
      </c>
      <c r="D14" s="196">
        <v>397</v>
      </c>
      <c r="E14" s="196">
        <v>359</v>
      </c>
      <c r="F14" s="56">
        <f t="shared" si="0"/>
        <v>756</v>
      </c>
      <c r="G14" s="57">
        <v>1</v>
      </c>
      <c r="H14" s="58">
        <v>5</v>
      </c>
      <c r="I14" s="58">
        <v>1</v>
      </c>
      <c r="J14" s="58">
        <v>3</v>
      </c>
      <c r="K14" s="58">
        <v>0</v>
      </c>
      <c r="L14" s="58">
        <v>1</v>
      </c>
      <c r="M14" s="59">
        <v>0</v>
      </c>
      <c r="N14" s="60">
        <v>0</v>
      </c>
    </row>
    <row r="15" spans="1:14" ht="19.8">
      <c r="A15" s="221" t="s">
        <v>114</v>
      </c>
      <c r="B15" s="196">
        <v>17</v>
      </c>
      <c r="C15" s="196">
        <v>754</v>
      </c>
      <c r="D15" s="196">
        <v>718</v>
      </c>
      <c r="E15" s="196">
        <v>796</v>
      </c>
      <c r="F15" s="56">
        <f t="shared" si="0"/>
        <v>1514</v>
      </c>
      <c r="G15" s="57">
        <v>12</v>
      </c>
      <c r="H15" s="58">
        <v>4</v>
      </c>
      <c r="I15" s="58">
        <v>0</v>
      </c>
      <c r="J15" s="58">
        <v>1</v>
      </c>
      <c r="K15" s="58">
        <v>0</v>
      </c>
      <c r="L15" s="58">
        <v>1</v>
      </c>
      <c r="M15" s="59">
        <v>0</v>
      </c>
      <c r="N15" s="60">
        <v>1</v>
      </c>
    </row>
    <row r="16" spans="1:14" ht="19.8">
      <c r="A16" s="221" t="s">
        <v>115</v>
      </c>
      <c r="B16" s="196">
        <v>11</v>
      </c>
      <c r="C16" s="196">
        <v>374</v>
      </c>
      <c r="D16" s="196">
        <v>358</v>
      </c>
      <c r="E16" s="196">
        <v>360</v>
      </c>
      <c r="F16" s="56">
        <f t="shared" si="0"/>
        <v>718</v>
      </c>
      <c r="G16" s="57">
        <v>2</v>
      </c>
      <c r="H16" s="58">
        <v>9</v>
      </c>
      <c r="I16" s="58">
        <v>0</v>
      </c>
      <c r="J16" s="58">
        <v>1</v>
      </c>
      <c r="K16" s="58">
        <v>0</v>
      </c>
      <c r="L16" s="58">
        <v>1</v>
      </c>
      <c r="M16" s="59">
        <v>0</v>
      </c>
      <c r="N16" s="60">
        <v>0</v>
      </c>
    </row>
    <row r="17" spans="1:14" ht="19.8">
      <c r="A17" s="221" t="s">
        <v>116</v>
      </c>
      <c r="B17" s="196">
        <v>22</v>
      </c>
      <c r="C17" s="196">
        <v>1190</v>
      </c>
      <c r="D17" s="196">
        <v>1276</v>
      </c>
      <c r="E17" s="196">
        <v>1406</v>
      </c>
      <c r="F17" s="56">
        <f t="shared" si="0"/>
        <v>2682</v>
      </c>
      <c r="G17" s="57">
        <v>20</v>
      </c>
      <c r="H17" s="58">
        <v>17</v>
      </c>
      <c r="I17" s="58">
        <v>4</v>
      </c>
      <c r="J17" s="58">
        <v>2</v>
      </c>
      <c r="K17" s="58">
        <v>1</v>
      </c>
      <c r="L17" s="58">
        <v>1</v>
      </c>
      <c r="M17" s="59">
        <v>0</v>
      </c>
      <c r="N17" s="60">
        <v>0</v>
      </c>
    </row>
    <row r="18" spans="1:14" ht="19.8">
      <c r="A18" s="221" t="s">
        <v>117</v>
      </c>
      <c r="B18" s="196">
        <v>19</v>
      </c>
      <c r="C18" s="196">
        <v>1553</v>
      </c>
      <c r="D18" s="196">
        <v>1758</v>
      </c>
      <c r="E18" s="196">
        <v>1925</v>
      </c>
      <c r="F18" s="56">
        <f t="shared" si="0"/>
        <v>3683</v>
      </c>
      <c r="G18" s="57">
        <v>27</v>
      </c>
      <c r="H18" s="58">
        <v>48</v>
      </c>
      <c r="I18" s="58">
        <v>2</v>
      </c>
      <c r="J18" s="58">
        <v>1</v>
      </c>
      <c r="K18" s="58">
        <v>0</v>
      </c>
      <c r="L18" s="58">
        <v>2</v>
      </c>
      <c r="M18" s="59">
        <v>0</v>
      </c>
      <c r="N18" s="60">
        <v>1</v>
      </c>
    </row>
    <row r="19" spans="1:14" ht="19.8">
      <c r="A19" s="221" t="s">
        <v>118</v>
      </c>
      <c r="B19" s="196">
        <v>22</v>
      </c>
      <c r="C19" s="196">
        <v>1124</v>
      </c>
      <c r="D19" s="196">
        <v>1278</v>
      </c>
      <c r="E19" s="196">
        <v>1416</v>
      </c>
      <c r="F19" s="56">
        <f t="shared" si="0"/>
        <v>2694</v>
      </c>
      <c r="G19" s="57">
        <v>19</v>
      </c>
      <c r="H19" s="58">
        <v>24</v>
      </c>
      <c r="I19" s="58">
        <v>4</v>
      </c>
      <c r="J19" s="58">
        <v>2</v>
      </c>
      <c r="K19" s="58">
        <v>0</v>
      </c>
      <c r="L19" s="58">
        <v>4</v>
      </c>
      <c r="M19" s="59">
        <v>0</v>
      </c>
      <c r="N19" s="60">
        <v>1</v>
      </c>
    </row>
    <row r="20" spans="1:14" ht="19.8">
      <c r="A20" s="221" t="s">
        <v>119</v>
      </c>
      <c r="B20" s="196">
        <v>19</v>
      </c>
      <c r="C20" s="196">
        <v>793</v>
      </c>
      <c r="D20" s="196">
        <v>887</v>
      </c>
      <c r="E20" s="196">
        <v>1022</v>
      </c>
      <c r="F20" s="56">
        <f t="shared" si="0"/>
        <v>1909</v>
      </c>
      <c r="G20" s="57">
        <v>8</v>
      </c>
      <c r="H20" s="58">
        <v>8</v>
      </c>
      <c r="I20" s="58">
        <v>12</v>
      </c>
      <c r="J20" s="58">
        <v>11</v>
      </c>
      <c r="K20" s="58">
        <v>2</v>
      </c>
      <c r="L20" s="58">
        <v>1</v>
      </c>
      <c r="M20" s="59">
        <v>0</v>
      </c>
      <c r="N20" s="60">
        <v>0</v>
      </c>
    </row>
    <row r="21" spans="1:14" ht="19.8">
      <c r="A21" s="221" t="s">
        <v>120</v>
      </c>
      <c r="B21" s="196">
        <v>21</v>
      </c>
      <c r="C21" s="196">
        <v>1592</v>
      </c>
      <c r="D21" s="196">
        <v>1835</v>
      </c>
      <c r="E21" s="196">
        <v>2132</v>
      </c>
      <c r="F21" s="56">
        <f t="shared" si="0"/>
        <v>3967</v>
      </c>
      <c r="G21" s="57">
        <v>33</v>
      </c>
      <c r="H21" s="58">
        <v>23</v>
      </c>
      <c r="I21" s="58">
        <v>6</v>
      </c>
      <c r="J21" s="58">
        <v>2</v>
      </c>
      <c r="K21" s="58">
        <v>1</v>
      </c>
      <c r="L21" s="58">
        <v>0</v>
      </c>
      <c r="M21" s="59">
        <v>3</v>
      </c>
      <c r="N21" s="60">
        <v>2</v>
      </c>
    </row>
    <row r="22" spans="1:14" ht="19.8">
      <c r="A22" s="221" t="s">
        <v>121</v>
      </c>
      <c r="B22" s="196">
        <v>11</v>
      </c>
      <c r="C22" s="196">
        <v>768</v>
      </c>
      <c r="D22" s="196">
        <v>688</v>
      </c>
      <c r="E22" s="196">
        <v>781</v>
      </c>
      <c r="F22" s="56">
        <f t="shared" si="0"/>
        <v>1469</v>
      </c>
      <c r="G22" s="57">
        <v>7</v>
      </c>
      <c r="H22" s="58">
        <v>7</v>
      </c>
      <c r="I22" s="58">
        <v>9</v>
      </c>
      <c r="J22" s="58">
        <v>8</v>
      </c>
      <c r="K22" s="58">
        <v>0</v>
      </c>
      <c r="L22" s="58">
        <v>0</v>
      </c>
      <c r="M22" s="59">
        <v>0</v>
      </c>
      <c r="N22" s="60">
        <v>0</v>
      </c>
    </row>
    <row r="23" spans="1:14" ht="19.8">
      <c r="A23" s="221" t="s">
        <v>122</v>
      </c>
      <c r="B23" s="196">
        <v>12</v>
      </c>
      <c r="C23" s="196">
        <v>585</v>
      </c>
      <c r="D23" s="196">
        <v>563</v>
      </c>
      <c r="E23" s="196">
        <v>598</v>
      </c>
      <c r="F23" s="56">
        <f t="shared" si="0"/>
        <v>1161</v>
      </c>
      <c r="G23" s="57">
        <v>5</v>
      </c>
      <c r="H23" s="58">
        <v>12</v>
      </c>
      <c r="I23" s="58">
        <v>0</v>
      </c>
      <c r="J23" s="58">
        <v>5</v>
      </c>
      <c r="K23" s="58">
        <v>0</v>
      </c>
      <c r="L23" s="58">
        <v>0</v>
      </c>
      <c r="M23" s="59">
        <v>0</v>
      </c>
      <c r="N23" s="60">
        <v>2</v>
      </c>
    </row>
    <row r="24" spans="1:14" ht="19.8">
      <c r="A24" s="221" t="s">
        <v>123</v>
      </c>
      <c r="B24" s="196">
        <v>12</v>
      </c>
      <c r="C24" s="196">
        <v>448</v>
      </c>
      <c r="D24" s="196">
        <v>434</v>
      </c>
      <c r="E24" s="196">
        <v>420</v>
      </c>
      <c r="F24" s="56">
        <f t="shared" si="0"/>
        <v>854</v>
      </c>
      <c r="G24" s="57">
        <v>7</v>
      </c>
      <c r="H24" s="58">
        <v>4</v>
      </c>
      <c r="I24" s="58">
        <v>2</v>
      </c>
      <c r="J24" s="58">
        <v>4</v>
      </c>
      <c r="K24" s="58">
        <v>0</v>
      </c>
      <c r="L24" s="58">
        <v>0</v>
      </c>
      <c r="M24" s="59">
        <v>0</v>
      </c>
      <c r="N24" s="60">
        <v>0</v>
      </c>
    </row>
    <row r="25" spans="1:14" ht="19.8">
      <c r="A25" s="221" t="s">
        <v>124</v>
      </c>
      <c r="B25" s="196">
        <v>12</v>
      </c>
      <c r="C25" s="196">
        <v>547</v>
      </c>
      <c r="D25" s="196">
        <v>501</v>
      </c>
      <c r="E25" s="196">
        <v>549</v>
      </c>
      <c r="F25" s="56">
        <f t="shared" si="0"/>
        <v>1050</v>
      </c>
      <c r="G25" s="57">
        <v>10</v>
      </c>
      <c r="H25" s="58">
        <v>6</v>
      </c>
      <c r="I25" s="58">
        <v>0</v>
      </c>
      <c r="J25" s="58">
        <v>4</v>
      </c>
      <c r="K25" s="58">
        <v>0</v>
      </c>
      <c r="L25" s="58">
        <v>1</v>
      </c>
      <c r="M25" s="59">
        <v>0</v>
      </c>
      <c r="N25" s="60">
        <v>0</v>
      </c>
    </row>
    <row r="26" spans="1:14" ht="19.8">
      <c r="A26" s="221" t="s">
        <v>125</v>
      </c>
      <c r="B26" s="196">
        <v>22</v>
      </c>
      <c r="C26" s="196">
        <v>991</v>
      </c>
      <c r="D26" s="196">
        <v>1038</v>
      </c>
      <c r="E26" s="196">
        <v>1049</v>
      </c>
      <c r="F26" s="56">
        <f t="shared" si="0"/>
        <v>2087</v>
      </c>
      <c r="G26" s="57">
        <v>7</v>
      </c>
      <c r="H26" s="58">
        <v>10</v>
      </c>
      <c r="I26" s="58">
        <v>6</v>
      </c>
      <c r="J26" s="58">
        <v>1</v>
      </c>
      <c r="K26" s="58">
        <v>0</v>
      </c>
      <c r="L26" s="58">
        <v>1</v>
      </c>
      <c r="M26" s="59">
        <v>0</v>
      </c>
      <c r="N26" s="60">
        <v>0</v>
      </c>
    </row>
    <row r="27" spans="1:14" ht="19.8">
      <c r="A27" s="221" t="s">
        <v>126</v>
      </c>
      <c r="B27" s="196">
        <v>24</v>
      </c>
      <c r="C27" s="196">
        <v>1611</v>
      </c>
      <c r="D27" s="196">
        <v>1532</v>
      </c>
      <c r="E27" s="196">
        <v>1609</v>
      </c>
      <c r="F27" s="56">
        <f t="shared" si="0"/>
        <v>3141</v>
      </c>
      <c r="G27" s="57">
        <v>11</v>
      </c>
      <c r="H27" s="58">
        <v>9</v>
      </c>
      <c r="I27" s="58">
        <v>13</v>
      </c>
      <c r="J27" s="58">
        <v>10</v>
      </c>
      <c r="K27" s="58">
        <v>1</v>
      </c>
      <c r="L27" s="58">
        <v>2</v>
      </c>
      <c r="M27" s="59">
        <v>1</v>
      </c>
      <c r="N27" s="60">
        <v>2</v>
      </c>
    </row>
    <row r="28" spans="1:14" ht="19.8">
      <c r="A28" s="221" t="s">
        <v>127</v>
      </c>
      <c r="B28" s="196">
        <v>10</v>
      </c>
      <c r="C28" s="196">
        <v>356</v>
      </c>
      <c r="D28" s="196">
        <v>352</v>
      </c>
      <c r="E28" s="196">
        <v>372</v>
      </c>
      <c r="F28" s="56">
        <f t="shared" si="0"/>
        <v>724</v>
      </c>
      <c r="G28" s="57">
        <v>2</v>
      </c>
      <c r="H28" s="58">
        <v>8</v>
      </c>
      <c r="I28" s="58">
        <v>2</v>
      </c>
      <c r="J28" s="58">
        <v>2</v>
      </c>
      <c r="K28" s="58">
        <v>1</v>
      </c>
      <c r="L28" s="58">
        <v>1</v>
      </c>
      <c r="M28" s="59">
        <v>0</v>
      </c>
      <c r="N28" s="60">
        <v>0</v>
      </c>
    </row>
    <row r="29" spans="1:14" ht="19.8">
      <c r="A29" s="221" t="s">
        <v>128</v>
      </c>
      <c r="B29" s="196">
        <v>13</v>
      </c>
      <c r="C29" s="196">
        <v>504</v>
      </c>
      <c r="D29" s="196">
        <v>505</v>
      </c>
      <c r="E29" s="196">
        <v>579</v>
      </c>
      <c r="F29" s="56">
        <f t="shared" si="0"/>
        <v>1084</v>
      </c>
      <c r="G29" s="57">
        <v>7</v>
      </c>
      <c r="H29" s="58">
        <v>5</v>
      </c>
      <c r="I29" s="58">
        <v>2</v>
      </c>
      <c r="J29" s="58">
        <v>1</v>
      </c>
      <c r="K29" s="58">
        <v>0</v>
      </c>
      <c r="L29" s="58">
        <v>0</v>
      </c>
      <c r="M29" s="59">
        <v>1</v>
      </c>
      <c r="N29" s="60">
        <v>0</v>
      </c>
    </row>
    <row r="30" spans="1:14" ht="19.8">
      <c r="A30" s="221" t="s">
        <v>129</v>
      </c>
      <c r="B30" s="196">
        <v>10</v>
      </c>
      <c r="C30" s="196">
        <v>601</v>
      </c>
      <c r="D30" s="196">
        <v>512</v>
      </c>
      <c r="E30" s="196">
        <v>538</v>
      </c>
      <c r="F30" s="56">
        <f t="shared" si="0"/>
        <v>1050</v>
      </c>
      <c r="G30" s="57">
        <v>17</v>
      </c>
      <c r="H30" s="58">
        <v>7</v>
      </c>
      <c r="I30" s="58">
        <v>1</v>
      </c>
      <c r="J30" s="58">
        <v>0</v>
      </c>
      <c r="K30" s="58">
        <v>0</v>
      </c>
      <c r="L30" s="58">
        <v>1</v>
      </c>
      <c r="M30" s="59">
        <v>0</v>
      </c>
      <c r="N30" s="60">
        <v>0</v>
      </c>
    </row>
    <row r="31" spans="1:14" ht="19.8">
      <c r="A31" s="221" t="s">
        <v>130</v>
      </c>
      <c r="B31" s="196">
        <v>10</v>
      </c>
      <c r="C31" s="196">
        <v>518</v>
      </c>
      <c r="D31" s="196">
        <v>466</v>
      </c>
      <c r="E31" s="196">
        <v>512</v>
      </c>
      <c r="F31" s="56">
        <f t="shared" si="0"/>
        <v>978</v>
      </c>
      <c r="G31" s="57">
        <v>4</v>
      </c>
      <c r="H31" s="58">
        <v>4</v>
      </c>
      <c r="I31" s="58">
        <v>0</v>
      </c>
      <c r="J31" s="58">
        <v>1</v>
      </c>
      <c r="K31" s="58">
        <v>0</v>
      </c>
      <c r="L31" s="58">
        <v>0</v>
      </c>
      <c r="M31" s="59">
        <v>1</v>
      </c>
      <c r="N31" s="60">
        <v>0</v>
      </c>
    </row>
    <row r="32" spans="1:14" ht="19.8">
      <c r="A32" s="221" t="s">
        <v>131</v>
      </c>
      <c r="B32" s="196">
        <v>11</v>
      </c>
      <c r="C32" s="196">
        <v>480</v>
      </c>
      <c r="D32" s="196">
        <v>475</v>
      </c>
      <c r="E32" s="196">
        <v>505</v>
      </c>
      <c r="F32" s="56">
        <f t="shared" si="0"/>
        <v>980</v>
      </c>
      <c r="G32" s="57">
        <v>4</v>
      </c>
      <c r="H32" s="58">
        <v>11</v>
      </c>
      <c r="I32" s="58">
        <v>1</v>
      </c>
      <c r="J32" s="58">
        <v>0</v>
      </c>
      <c r="K32" s="58">
        <v>0</v>
      </c>
      <c r="L32" s="58">
        <v>0</v>
      </c>
      <c r="M32" s="59">
        <v>0</v>
      </c>
      <c r="N32" s="60">
        <v>0</v>
      </c>
    </row>
    <row r="33" spans="1:14" ht="19.8">
      <c r="A33" s="221" t="s">
        <v>132</v>
      </c>
      <c r="B33" s="196">
        <v>12</v>
      </c>
      <c r="C33" s="196">
        <v>486</v>
      </c>
      <c r="D33" s="196">
        <v>437</v>
      </c>
      <c r="E33" s="196">
        <v>447</v>
      </c>
      <c r="F33" s="56">
        <f t="shared" si="0"/>
        <v>884</v>
      </c>
      <c r="G33" s="57">
        <v>5</v>
      </c>
      <c r="H33" s="58">
        <v>6</v>
      </c>
      <c r="I33" s="58">
        <v>4</v>
      </c>
      <c r="J33" s="58">
        <v>5</v>
      </c>
      <c r="K33" s="58">
        <v>1</v>
      </c>
      <c r="L33" s="58">
        <v>0</v>
      </c>
      <c r="M33" s="59">
        <v>0</v>
      </c>
      <c r="N33" s="60">
        <v>0</v>
      </c>
    </row>
    <row r="34" spans="1:14" ht="19.8">
      <c r="A34" s="221" t="s">
        <v>133</v>
      </c>
      <c r="B34" s="196">
        <v>11</v>
      </c>
      <c r="C34" s="196">
        <v>391</v>
      </c>
      <c r="D34" s="196">
        <v>372</v>
      </c>
      <c r="E34" s="196">
        <v>417</v>
      </c>
      <c r="F34" s="56">
        <f t="shared" si="0"/>
        <v>789</v>
      </c>
      <c r="G34" s="57">
        <v>3</v>
      </c>
      <c r="H34" s="58">
        <v>3</v>
      </c>
      <c r="I34" s="58">
        <v>0</v>
      </c>
      <c r="J34" s="58">
        <v>3</v>
      </c>
      <c r="K34" s="58">
        <v>0</v>
      </c>
      <c r="L34" s="58">
        <v>2</v>
      </c>
      <c r="M34" s="59">
        <v>1</v>
      </c>
      <c r="N34" s="60">
        <v>0</v>
      </c>
    </row>
    <row r="35" spans="1:14" ht="19.8">
      <c r="A35" s="221" t="s">
        <v>134</v>
      </c>
      <c r="B35" s="196">
        <v>6</v>
      </c>
      <c r="C35" s="196">
        <v>340</v>
      </c>
      <c r="D35" s="196">
        <v>349</v>
      </c>
      <c r="E35" s="196">
        <v>387</v>
      </c>
      <c r="F35" s="56">
        <f t="shared" si="0"/>
        <v>736</v>
      </c>
      <c r="G35" s="57">
        <v>4</v>
      </c>
      <c r="H35" s="58">
        <v>3</v>
      </c>
      <c r="I35" s="58">
        <v>0</v>
      </c>
      <c r="J35" s="58">
        <v>0</v>
      </c>
      <c r="K35" s="58">
        <v>0</v>
      </c>
      <c r="L35" s="58">
        <v>1</v>
      </c>
      <c r="M35" s="59">
        <v>0</v>
      </c>
      <c r="N35" s="60">
        <v>0</v>
      </c>
    </row>
    <row r="36" spans="1:14" ht="19.8">
      <c r="A36" s="221" t="s">
        <v>135</v>
      </c>
      <c r="B36" s="196">
        <v>16</v>
      </c>
      <c r="C36" s="196">
        <v>620</v>
      </c>
      <c r="D36" s="196">
        <v>604</v>
      </c>
      <c r="E36" s="196">
        <v>631</v>
      </c>
      <c r="F36" s="56">
        <f t="shared" si="0"/>
        <v>1235</v>
      </c>
      <c r="G36" s="57">
        <v>10</v>
      </c>
      <c r="H36" s="58">
        <v>3</v>
      </c>
      <c r="I36" s="58">
        <v>6</v>
      </c>
      <c r="J36" s="58">
        <v>3</v>
      </c>
      <c r="K36" s="58">
        <v>0</v>
      </c>
      <c r="L36" s="58">
        <v>1</v>
      </c>
      <c r="M36" s="59">
        <v>0</v>
      </c>
      <c r="N36" s="60">
        <v>0</v>
      </c>
    </row>
    <row r="37" spans="1:14" ht="19.8">
      <c r="A37" s="220" t="s">
        <v>136</v>
      </c>
      <c r="B37" s="56">
        <f t="shared" ref="B37:N37" si="1">SUM(B5:B36)</f>
        <v>447</v>
      </c>
      <c r="C37" s="56">
        <f t="shared" si="1"/>
        <v>23544</v>
      </c>
      <c r="D37" s="56">
        <f t="shared" si="1"/>
        <v>23614</v>
      </c>
      <c r="E37" s="56">
        <f t="shared" si="1"/>
        <v>25954</v>
      </c>
      <c r="F37" s="56">
        <f t="shared" si="1"/>
        <v>49568</v>
      </c>
      <c r="G37" s="56">
        <f t="shared" si="1"/>
        <v>315</v>
      </c>
      <c r="H37" s="56">
        <f t="shared" si="1"/>
        <v>334</v>
      </c>
      <c r="I37" s="56">
        <f t="shared" si="1"/>
        <v>90</v>
      </c>
      <c r="J37" s="56">
        <f t="shared" si="1"/>
        <v>90</v>
      </c>
      <c r="K37" s="56">
        <f t="shared" si="1"/>
        <v>14</v>
      </c>
      <c r="L37" s="56">
        <f t="shared" si="1"/>
        <v>32</v>
      </c>
      <c r="M37" s="56">
        <f t="shared" si="1"/>
        <v>11</v>
      </c>
      <c r="N37" s="191">
        <f t="shared" si="1"/>
        <v>10</v>
      </c>
    </row>
    <row r="38" spans="1:14" s="164" customFormat="1" ht="26.25" customHeight="1">
      <c r="A38" s="293" t="s">
        <v>8</v>
      </c>
      <c r="B38" s="294"/>
      <c r="C38" s="115">
        <f>C37</f>
        <v>23544</v>
      </c>
      <c r="D38" s="115" t="s">
        <v>0</v>
      </c>
      <c r="E38" s="115" t="s">
        <v>9</v>
      </c>
      <c r="F38" s="115"/>
      <c r="G38" s="115">
        <f>F37</f>
        <v>49568</v>
      </c>
      <c r="H38" s="115" t="s">
        <v>10</v>
      </c>
      <c r="I38" s="115"/>
      <c r="J38" s="115"/>
      <c r="K38" s="116" t="s">
        <v>99</v>
      </c>
      <c r="L38" s="116"/>
      <c r="M38" s="117"/>
      <c r="N38" s="118"/>
    </row>
    <row r="39" spans="1:14" s="164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1592</v>
      </c>
      <c r="F39" s="146">
        <f>MAX(F5:F36)</f>
        <v>3967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45" t="s">
        <v>103</v>
      </c>
      <c r="B40" s="246"/>
      <c r="C40" s="173" t="str">
        <f ca="1">INDIRECT(H40,TRUE)</f>
        <v>德政</v>
      </c>
      <c r="D40" s="174" t="s">
        <v>88</v>
      </c>
      <c r="E40" s="147">
        <f>MIN(C5:C36)</f>
        <v>329</v>
      </c>
      <c r="F40" s="148">
        <f>MIN(F5:F36)</f>
        <v>672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69" t="s">
        <v>11</v>
      </c>
      <c r="B41" s="270"/>
      <c r="C41" s="273">
        <f>SUM(G41,G42)</f>
        <v>240</v>
      </c>
      <c r="D41" s="275" t="s">
        <v>10</v>
      </c>
      <c r="E41" s="80" t="s">
        <v>12</v>
      </c>
      <c r="F41" s="80"/>
      <c r="G41" s="80">
        <v>117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71"/>
      <c r="B42" s="272"/>
      <c r="C42" s="274"/>
      <c r="D42" s="276"/>
      <c r="E42" s="84" t="s">
        <v>13</v>
      </c>
      <c r="F42" s="84"/>
      <c r="G42" s="84">
        <v>123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1" t="s">
        <v>17</v>
      </c>
      <c r="B43" s="247"/>
      <c r="C43" s="250">
        <f>K37</f>
        <v>14</v>
      </c>
      <c r="D43" s="250" t="s">
        <v>10</v>
      </c>
      <c r="E43" s="206" t="s">
        <v>141</v>
      </c>
      <c r="F43" s="80"/>
      <c r="G43" s="80"/>
      <c r="H43" s="80"/>
      <c r="I43" s="80"/>
      <c r="J43" s="80"/>
      <c r="K43" s="210"/>
      <c r="L43" s="210"/>
      <c r="M43" s="211"/>
      <c r="N43" s="212"/>
    </row>
    <row r="44" spans="1:14" s="167" customFormat="1" ht="24.9" customHeight="1">
      <c r="A44" s="287"/>
      <c r="B44" s="288"/>
      <c r="C44" s="289"/>
      <c r="D44" s="289"/>
      <c r="E44" s="206" t="s">
        <v>98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168" customFormat="1" ht="26.25" customHeight="1">
      <c r="A45" s="293" t="s">
        <v>15</v>
      </c>
      <c r="B45" s="294"/>
      <c r="C45" s="115">
        <f>L37</f>
        <v>32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93" t="s">
        <v>14</v>
      </c>
      <c r="B46" s="294"/>
      <c r="C46" s="115">
        <f>M37</f>
        <v>11</v>
      </c>
      <c r="D46" s="115" t="s">
        <v>47</v>
      </c>
      <c r="E46" s="115" t="s">
        <v>184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303" t="s">
        <v>148</v>
      </c>
      <c r="B47" s="304"/>
      <c r="C47" s="115">
        <f>N37</f>
        <v>10</v>
      </c>
      <c r="D47" s="115" t="s">
        <v>47</v>
      </c>
      <c r="E47" s="115" t="s">
        <v>182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45" t="s">
        <v>101</v>
      </c>
      <c r="B48" s="246"/>
      <c r="C48" s="119">
        <f>G37</f>
        <v>315</v>
      </c>
      <c r="D48" s="130" t="s">
        <v>10</v>
      </c>
      <c r="E48" s="119" t="s">
        <v>16</v>
      </c>
      <c r="F48" s="119"/>
      <c r="G48" s="119">
        <f>H37</f>
        <v>334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301" t="str">
        <f>IF(C49&gt;0," 本月戶數增加","本月戶數減少")</f>
        <v xml:space="preserve"> 本月戶數增加</v>
      </c>
      <c r="B49" s="302"/>
      <c r="C49" s="134">
        <f>C37-'11207'!C37</f>
        <v>23</v>
      </c>
      <c r="D49" s="175" t="str">
        <f>IF(E49&gt;0,"男增加","男減少")</f>
        <v>男減少</v>
      </c>
      <c r="E49" s="135">
        <f>D37-'11207'!D37</f>
        <v>-14</v>
      </c>
      <c r="F49" s="136" t="str">
        <f>IF(G49&gt;0,"女增加","女減少")</f>
        <v>女減少</v>
      </c>
      <c r="G49" s="135">
        <f>E37-'11207'!E37</f>
        <v>-23</v>
      </c>
      <c r="H49" s="137"/>
      <c r="I49" s="302" t="str">
        <f>IF(K49&gt;0,"總人口數增加","總人口數減少")</f>
        <v>總人口數減少</v>
      </c>
      <c r="J49" s="302"/>
      <c r="K49" s="135">
        <f>F37-'11207'!F37</f>
        <v>-37</v>
      </c>
      <c r="L49" s="138"/>
      <c r="M49" s="139"/>
      <c r="N49" s="140"/>
    </row>
    <row r="50" spans="1:14">
      <c r="C50" s="172"/>
      <c r="L50" s="172"/>
    </row>
  </sheetData>
  <mergeCells count="28"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160</v>
      </c>
      <c r="L2" s="284"/>
      <c r="M2" s="284"/>
      <c r="N2" s="284"/>
    </row>
    <row r="3" spans="1:14" ht="19.8">
      <c r="A3" s="285" t="s">
        <v>80</v>
      </c>
      <c r="B3" s="278" t="s">
        <v>81</v>
      </c>
      <c r="C3" s="278" t="s">
        <v>48</v>
      </c>
      <c r="D3" s="192" t="s">
        <v>10</v>
      </c>
      <c r="E3" s="193" t="s">
        <v>92</v>
      </c>
      <c r="F3" s="194" t="s">
        <v>93</v>
      </c>
      <c r="G3" s="278" t="s">
        <v>49</v>
      </c>
      <c r="H3" s="278" t="s">
        <v>50</v>
      </c>
      <c r="I3" s="278" t="s">
        <v>51</v>
      </c>
      <c r="J3" s="278" t="s">
        <v>52</v>
      </c>
      <c r="K3" s="278" t="s">
        <v>53</v>
      </c>
      <c r="L3" s="278" t="s">
        <v>54</v>
      </c>
      <c r="M3" s="265" t="s">
        <v>144</v>
      </c>
      <c r="N3" s="267" t="s">
        <v>146</v>
      </c>
    </row>
    <row r="4" spans="1:14" s="1" customFormat="1" ht="19.8">
      <c r="A4" s="286"/>
      <c r="B4" s="279"/>
      <c r="C4" s="279"/>
      <c r="D4" s="50" t="s">
        <v>55</v>
      </c>
      <c r="E4" s="50" t="s">
        <v>56</v>
      </c>
      <c r="F4" s="50" t="s">
        <v>86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1" t="s">
        <v>104</v>
      </c>
      <c r="B5" s="195">
        <v>15</v>
      </c>
      <c r="C5" s="197">
        <v>951</v>
      </c>
      <c r="D5" s="197">
        <v>880</v>
      </c>
      <c r="E5" s="197">
        <v>1007</v>
      </c>
      <c r="F5" s="51">
        <f t="shared" ref="F5:F36" si="0">SUM(D5:E5)</f>
        <v>1887</v>
      </c>
      <c r="G5" s="176">
        <v>13</v>
      </c>
      <c r="H5" s="177">
        <v>15</v>
      </c>
      <c r="I5" s="177">
        <v>1</v>
      </c>
      <c r="J5" s="177">
        <v>1</v>
      </c>
      <c r="K5" s="177">
        <v>1</v>
      </c>
      <c r="L5" s="177">
        <v>2</v>
      </c>
      <c r="M5" s="178">
        <v>0</v>
      </c>
      <c r="N5" s="179">
        <v>1</v>
      </c>
    </row>
    <row r="6" spans="1:14" ht="19.8">
      <c r="A6" s="221" t="s">
        <v>105</v>
      </c>
      <c r="B6" s="196">
        <v>11</v>
      </c>
      <c r="C6" s="197">
        <v>565</v>
      </c>
      <c r="D6" s="197">
        <v>501</v>
      </c>
      <c r="E6" s="197">
        <v>558</v>
      </c>
      <c r="F6" s="51">
        <f t="shared" si="0"/>
        <v>1059</v>
      </c>
      <c r="G6" s="176">
        <v>3</v>
      </c>
      <c r="H6" s="177">
        <v>7</v>
      </c>
      <c r="I6" s="177">
        <v>3</v>
      </c>
      <c r="J6" s="177">
        <v>3</v>
      </c>
      <c r="K6" s="177">
        <v>0</v>
      </c>
      <c r="L6" s="177">
        <v>0</v>
      </c>
      <c r="M6" s="178">
        <v>0</v>
      </c>
      <c r="N6" s="179">
        <v>0</v>
      </c>
    </row>
    <row r="7" spans="1:14" ht="19.8">
      <c r="A7" s="221" t="s">
        <v>106</v>
      </c>
      <c r="B7" s="196">
        <v>17</v>
      </c>
      <c r="C7" s="197">
        <v>1519</v>
      </c>
      <c r="D7" s="197">
        <v>1482</v>
      </c>
      <c r="E7" s="197">
        <v>1809</v>
      </c>
      <c r="F7" s="51">
        <f t="shared" si="0"/>
        <v>3291</v>
      </c>
      <c r="G7" s="176">
        <v>16</v>
      </c>
      <c r="H7" s="177">
        <v>14</v>
      </c>
      <c r="I7" s="177">
        <v>0</v>
      </c>
      <c r="J7" s="177">
        <v>2</v>
      </c>
      <c r="K7" s="177">
        <v>0</v>
      </c>
      <c r="L7" s="177">
        <v>2</v>
      </c>
      <c r="M7" s="178">
        <v>0</v>
      </c>
      <c r="N7" s="179">
        <v>0</v>
      </c>
    </row>
    <row r="8" spans="1:14" ht="19.8">
      <c r="A8" s="221" t="s">
        <v>107</v>
      </c>
      <c r="B8" s="196">
        <v>15</v>
      </c>
      <c r="C8" s="197">
        <v>537</v>
      </c>
      <c r="D8" s="197">
        <v>531</v>
      </c>
      <c r="E8" s="197">
        <v>573</v>
      </c>
      <c r="F8" s="51">
        <f t="shared" si="0"/>
        <v>1104</v>
      </c>
      <c r="G8" s="176">
        <v>4</v>
      </c>
      <c r="H8" s="177">
        <v>4</v>
      </c>
      <c r="I8" s="177">
        <v>0</v>
      </c>
      <c r="J8" s="177">
        <v>0</v>
      </c>
      <c r="K8" s="177">
        <v>0</v>
      </c>
      <c r="L8" s="177">
        <v>1</v>
      </c>
      <c r="M8" s="178">
        <v>1</v>
      </c>
      <c r="N8" s="179">
        <v>0</v>
      </c>
    </row>
    <row r="9" spans="1:14" ht="19.8">
      <c r="A9" s="221" t="s">
        <v>108</v>
      </c>
      <c r="B9" s="196">
        <v>17</v>
      </c>
      <c r="C9" s="197">
        <v>672</v>
      </c>
      <c r="D9" s="197">
        <v>643</v>
      </c>
      <c r="E9" s="197">
        <v>722</v>
      </c>
      <c r="F9" s="51">
        <f t="shared" si="0"/>
        <v>1365</v>
      </c>
      <c r="G9" s="176">
        <v>10</v>
      </c>
      <c r="H9" s="177">
        <v>7</v>
      </c>
      <c r="I9" s="177">
        <v>0</v>
      </c>
      <c r="J9" s="177">
        <v>4</v>
      </c>
      <c r="K9" s="177">
        <v>1</v>
      </c>
      <c r="L9" s="177">
        <v>2</v>
      </c>
      <c r="M9" s="178">
        <v>1</v>
      </c>
      <c r="N9" s="179">
        <v>0</v>
      </c>
    </row>
    <row r="10" spans="1:14" ht="19.8">
      <c r="A10" s="221" t="s">
        <v>109</v>
      </c>
      <c r="B10" s="196">
        <v>7</v>
      </c>
      <c r="C10" s="197">
        <v>330</v>
      </c>
      <c r="D10" s="197">
        <v>307</v>
      </c>
      <c r="E10" s="197">
        <v>363</v>
      </c>
      <c r="F10" s="51">
        <f t="shared" si="0"/>
        <v>670</v>
      </c>
      <c r="G10" s="176">
        <v>5</v>
      </c>
      <c r="H10" s="177">
        <v>7</v>
      </c>
      <c r="I10" s="177">
        <v>3</v>
      </c>
      <c r="J10" s="177">
        <v>0</v>
      </c>
      <c r="K10" s="177">
        <v>0</v>
      </c>
      <c r="L10" s="177">
        <v>3</v>
      </c>
      <c r="M10" s="178">
        <v>0</v>
      </c>
      <c r="N10" s="179">
        <v>2</v>
      </c>
    </row>
    <row r="11" spans="1:14" ht="19.8">
      <c r="A11" s="221" t="s">
        <v>110</v>
      </c>
      <c r="B11" s="196">
        <v>7</v>
      </c>
      <c r="C11" s="197">
        <v>615</v>
      </c>
      <c r="D11" s="197">
        <v>480</v>
      </c>
      <c r="E11" s="197">
        <v>619</v>
      </c>
      <c r="F11" s="51">
        <f t="shared" si="0"/>
        <v>1099</v>
      </c>
      <c r="G11" s="176">
        <v>14</v>
      </c>
      <c r="H11" s="177">
        <v>4</v>
      </c>
      <c r="I11" s="177">
        <v>4</v>
      </c>
      <c r="J11" s="177">
        <v>2</v>
      </c>
      <c r="K11" s="177">
        <v>0</v>
      </c>
      <c r="L11" s="177">
        <v>0</v>
      </c>
      <c r="M11" s="178">
        <v>3</v>
      </c>
      <c r="N11" s="179">
        <v>2</v>
      </c>
    </row>
    <row r="12" spans="1:14" ht="19.8">
      <c r="A12" s="221" t="s">
        <v>111</v>
      </c>
      <c r="B12" s="196">
        <v>15</v>
      </c>
      <c r="C12" s="197">
        <v>946</v>
      </c>
      <c r="D12" s="197">
        <v>971</v>
      </c>
      <c r="E12" s="197">
        <v>1030</v>
      </c>
      <c r="F12" s="51">
        <f t="shared" si="0"/>
        <v>2001</v>
      </c>
      <c r="G12" s="176">
        <v>14</v>
      </c>
      <c r="H12" s="177">
        <v>10</v>
      </c>
      <c r="I12" s="177">
        <v>9</v>
      </c>
      <c r="J12" s="177">
        <v>2</v>
      </c>
      <c r="K12" s="177">
        <v>0</v>
      </c>
      <c r="L12" s="177">
        <v>1</v>
      </c>
      <c r="M12" s="178">
        <v>4</v>
      </c>
      <c r="N12" s="179">
        <v>0</v>
      </c>
    </row>
    <row r="13" spans="1:14" ht="19.8">
      <c r="A13" s="221" t="s">
        <v>112</v>
      </c>
      <c r="B13" s="196">
        <v>12</v>
      </c>
      <c r="C13" s="197">
        <v>462</v>
      </c>
      <c r="D13" s="197">
        <v>472</v>
      </c>
      <c r="E13" s="197">
        <v>487</v>
      </c>
      <c r="F13" s="51">
        <f t="shared" si="0"/>
        <v>959</v>
      </c>
      <c r="G13" s="176">
        <v>5</v>
      </c>
      <c r="H13" s="177">
        <v>1</v>
      </c>
      <c r="I13" s="177">
        <v>3</v>
      </c>
      <c r="J13" s="177">
        <v>2</v>
      </c>
      <c r="K13" s="177">
        <v>0</v>
      </c>
      <c r="L13" s="177">
        <v>1</v>
      </c>
      <c r="M13" s="178">
        <v>0</v>
      </c>
      <c r="N13" s="179">
        <v>0</v>
      </c>
    </row>
    <row r="14" spans="1:14" ht="19.8">
      <c r="A14" s="221" t="s">
        <v>113</v>
      </c>
      <c r="B14" s="196">
        <v>8</v>
      </c>
      <c r="C14" s="197">
        <v>345</v>
      </c>
      <c r="D14" s="197">
        <v>394</v>
      </c>
      <c r="E14" s="197">
        <v>360</v>
      </c>
      <c r="F14" s="51">
        <f t="shared" si="0"/>
        <v>754</v>
      </c>
      <c r="G14" s="176">
        <v>2</v>
      </c>
      <c r="H14" s="177">
        <v>4</v>
      </c>
      <c r="I14" s="177">
        <v>0</v>
      </c>
      <c r="J14" s="177">
        <v>1</v>
      </c>
      <c r="K14" s="177">
        <v>1</v>
      </c>
      <c r="L14" s="177">
        <v>0</v>
      </c>
      <c r="M14" s="178">
        <v>0</v>
      </c>
      <c r="N14" s="179">
        <v>0</v>
      </c>
    </row>
    <row r="15" spans="1:14" ht="19.8">
      <c r="A15" s="221" t="s">
        <v>114</v>
      </c>
      <c r="B15" s="196">
        <v>17</v>
      </c>
      <c r="C15" s="197">
        <v>755</v>
      </c>
      <c r="D15" s="197">
        <v>717</v>
      </c>
      <c r="E15" s="197">
        <v>799</v>
      </c>
      <c r="F15" s="51">
        <f t="shared" si="0"/>
        <v>1516</v>
      </c>
      <c r="G15" s="176">
        <v>6</v>
      </c>
      <c r="H15" s="177">
        <v>5</v>
      </c>
      <c r="I15" s="177">
        <v>1</v>
      </c>
      <c r="J15" s="177">
        <v>0</v>
      </c>
      <c r="K15" s="177">
        <v>1</v>
      </c>
      <c r="L15" s="177">
        <v>1</v>
      </c>
      <c r="M15" s="178">
        <v>1</v>
      </c>
      <c r="N15" s="179">
        <v>0</v>
      </c>
    </row>
    <row r="16" spans="1:14" ht="19.8">
      <c r="A16" s="221" t="s">
        <v>115</v>
      </c>
      <c r="B16" s="196">
        <v>11</v>
      </c>
      <c r="C16" s="197">
        <v>373</v>
      </c>
      <c r="D16" s="197">
        <v>356</v>
      </c>
      <c r="E16" s="197">
        <v>355</v>
      </c>
      <c r="F16" s="51">
        <f t="shared" si="0"/>
        <v>711</v>
      </c>
      <c r="G16" s="176">
        <v>1</v>
      </c>
      <c r="H16" s="177">
        <v>6</v>
      </c>
      <c r="I16" s="177">
        <v>0</v>
      </c>
      <c r="J16" s="177">
        <v>0</v>
      </c>
      <c r="K16" s="177">
        <v>0</v>
      </c>
      <c r="L16" s="177">
        <v>2</v>
      </c>
      <c r="M16" s="178">
        <v>0</v>
      </c>
      <c r="N16" s="179">
        <v>0</v>
      </c>
    </row>
    <row r="17" spans="1:14" ht="19.8">
      <c r="A17" s="221" t="s">
        <v>116</v>
      </c>
      <c r="B17" s="196">
        <v>22</v>
      </c>
      <c r="C17" s="197">
        <v>1190</v>
      </c>
      <c r="D17" s="197">
        <v>1270</v>
      </c>
      <c r="E17" s="197">
        <v>1408</v>
      </c>
      <c r="F17" s="51">
        <f t="shared" si="0"/>
        <v>2678</v>
      </c>
      <c r="G17" s="176">
        <v>23</v>
      </c>
      <c r="H17" s="177">
        <v>29</v>
      </c>
      <c r="I17" s="177">
        <v>7</v>
      </c>
      <c r="J17" s="177">
        <v>4</v>
      </c>
      <c r="K17" s="177">
        <v>1</v>
      </c>
      <c r="L17" s="177">
        <v>2</v>
      </c>
      <c r="M17" s="178">
        <v>1</v>
      </c>
      <c r="N17" s="179">
        <v>0</v>
      </c>
    </row>
    <row r="18" spans="1:14" ht="19.8">
      <c r="A18" s="221" t="s">
        <v>117</v>
      </c>
      <c r="B18" s="196">
        <v>19</v>
      </c>
      <c r="C18" s="197">
        <v>1552</v>
      </c>
      <c r="D18" s="197">
        <v>1763</v>
      </c>
      <c r="E18" s="197">
        <v>1932</v>
      </c>
      <c r="F18" s="51">
        <f t="shared" si="0"/>
        <v>3695</v>
      </c>
      <c r="G18" s="176">
        <v>35</v>
      </c>
      <c r="H18" s="177">
        <v>13</v>
      </c>
      <c r="I18" s="177">
        <v>2</v>
      </c>
      <c r="J18" s="177">
        <v>9</v>
      </c>
      <c r="K18" s="177">
        <v>1</v>
      </c>
      <c r="L18" s="177">
        <v>4</v>
      </c>
      <c r="M18" s="178">
        <v>2</v>
      </c>
      <c r="N18" s="179">
        <v>1</v>
      </c>
    </row>
    <row r="19" spans="1:14" ht="19.8">
      <c r="A19" s="221" t="s">
        <v>118</v>
      </c>
      <c r="B19" s="196">
        <v>22</v>
      </c>
      <c r="C19" s="197">
        <v>1121</v>
      </c>
      <c r="D19" s="197">
        <v>1273</v>
      </c>
      <c r="E19" s="197">
        <v>1405</v>
      </c>
      <c r="F19" s="51">
        <f t="shared" si="0"/>
        <v>2678</v>
      </c>
      <c r="G19" s="176">
        <v>12</v>
      </c>
      <c r="H19" s="177">
        <v>32</v>
      </c>
      <c r="I19" s="177">
        <v>6</v>
      </c>
      <c r="J19" s="177">
        <v>1</v>
      </c>
      <c r="K19" s="177">
        <v>2</v>
      </c>
      <c r="L19" s="177">
        <v>3</v>
      </c>
      <c r="M19" s="178">
        <v>1</v>
      </c>
      <c r="N19" s="179">
        <v>0</v>
      </c>
    </row>
    <row r="20" spans="1:14" ht="19.8">
      <c r="A20" s="221" t="s">
        <v>119</v>
      </c>
      <c r="B20" s="196">
        <v>19</v>
      </c>
      <c r="C20" s="197">
        <v>793</v>
      </c>
      <c r="D20" s="197">
        <v>886</v>
      </c>
      <c r="E20" s="197">
        <v>1019</v>
      </c>
      <c r="F20" s="51">
        <f t="shared" si="0"/>
        <v>1905</v>
      </c>
      <c r="G20" s="176">
        <v>10</v>
      </c>
      <c r="H20" s="177">
        <v>15</v>
      </c>
      <c r="I20" s="177">
        <v>4</v>
      </c>
      <c r="J20" s="177">
        <v>4</v>
      </c>
      <c r="K20" s="177">
        <v>1</v>
      </c>
      <c r="L20" s="177">
        <v>0</v>
      </c>
      <c r="M20" s="178">
        <v>0</v>
      </c>
      <c r="N20" s="179">
        <v>0</v>
      </c>
    </row>
    <row r="21" spans="1:14" ht="19.8">
      <c r="A21" s="221" t="s">
        <v>120</v>
      </c>
      <c r="B21" s="196">
        <v>21</v>
      </c>
      <c r="C21" s="197">
        <v>1590</v>
      </c>
      <c r="D21" s="197">
        <v>1815</v>
      </c>
      <c r="E21" s="197">
        <v>2123</v>
      </c>
      <c r="F21" s="51">
        <f t="shared" si="0"/>
        <v>3938</v>
      </c>
      <c r="G21" s="176">
        <v>14</v>
      </c>
      <c r="H21" s="177">
        <v>33</v>
      </c>
      <c r="I21" s="177">
        <v>2</v>
      </c>
      <c r="J21" s="177">
        <v>12</v>
      </c>
      <c r="K21" s="177">
        <v>1</v>
      </c>
      <c r="L21" s="177">
        <v>1</v>
      </c>
      <c r="M21" s="178">
        <v>2</v>
      </c>
      <c r="N21" s="179">
        <v>1</v>
      </c>
    </row>
    <row r="22" spans="1:14" ht="19.8">
      <c r="A22" s="221" t="s">
        <v>121</v>
      </c>
      <c r="B22" s="196">
        <v>11</v>
      </c>
      <c r="C22" s="197">
        <v>762</v>
      </c>
      <c r="D22" s="197">
        <v>682</v>
      </c>
      <c r="E22" s="197">
        <v>781</v>
      </c>
      <c r="F22" s="51">
        <f t="shared" si="0"/>
        <v>1463</v>
      </c>
      <c r="G22" s="176">
        <v>5</v>
      </c>
      <c r="H22" s="177">
        <v>12</v>
      </c>
      <c r="I22" s="177">
        <v>4</v>
      </c>
      <c r="J22" s="177">
        <v>5</v>
      </c>
      <c r="K22" s="177">
        <v>4</v>
      </c>
      <c r="L22" s="177">
        <v>2</v>
      </c>
      <c r="M22" s="178">
        <v>0</v>
      </c>
      <c r="N22" s="179">
        <v>0</v>
      </c>
    </row>
    <row r="23" spans="1:14" ht="19.8">
      <c r="A23" s="221" t="s">
        <v>122</v>
      </c>
      <c r="B23" s="196">
        <v>12</v>
      </c>
      <c r="C23" s="197">
        <v>582</v>
      </c>
      <c r="D23" s="197">
        <v>561</v>
      </c>
      <c r="E23" s="197">
        <v>593</v>
      </c>
      <c r="F23" s="51">
        <f t="shared" si="0"/>
        <v>1154</v>
      </c>
      <c r="G23" s="176">
        <v>5</v>
      </c>
      <c r="H23" s="177">
        <v>9</v>
      </c>
      <c r="I23" s="177">
        <v>3</v>
      </c>
      <c r="J23" s="177">
        <v>4</v>
      </c>
      <c r="K23" s="177">
        <v>0</v>
      </c>
      <c r="L23" s="177">
        <v>2</v>
      </c>
      <c r="M23" s="178">
        <v>2</v>
      </c>
      <c r="N23" s="179">
        <v>0</v>
      </c>
    </row>
    <row r="24" spans="1:14" ht="19.8">
      <c r="A24" s="221" t="s">
        <v>123</v>
      </c>
      <c r="B24" s="196">
        <v>12</v>
      </c>
      <c r="C24" s="197">
        <v>447</v>
      </c>
      <c r="D24" s="197">
        <v>434</v>
      </c>
      <c r="E24" s="197">
        <v>416</v>
      </c>
      <c r="F24" s="51">
        <f t="shared" si="0"/>
        <v>850</v>
      </c>
      <c r="G24" s="176">
        <v>3</v>
      </c>
      <c r="H24" s="177">
        <v>6</v>
      </c>
      <c r="I24" s="177">
        <v>0</v>
      </c>
      <c r="J24" s="177">
        <v>1</v>
      </c>
      <c r="K24" s="177">
        <v>0</v>
      </c>
      <c r="L24" s="177">
        <v>0</v>
      </c>
      <c r="M24" s="178">
        <v>0</v>
      </c>
      <c r="N24" s="179">
        <v>0</v>
      </c>
    </row>
    <row r="25" spans="1:14" ht="19.8">
      <c r="A25" s="221" t="s">
        <v>124</v>
      </c>
      <c r="B25" s="196">
        <v>12</v>
      </c>
      <c r="C25" s="197">
        <v>553</v>
      </c>
      <c r="D25" s="197">
        <v>503</v>
      </c>
      <c r="E25" s="197">
        <v>547</v>
      </c>
      <c r="F25" s="51">
        <f t="shared" si="0"/>
        <v>1050</v>
      </c>
      <c r="G25" s="176">
        <v>9</v>
      </c>
      <c r="H25" s="177">
        <v>9</v>
      </c>
      <c r="I25" s="177">
        <v>2</v>
      </c>
      <c r="J25" s="177">
        <v>0</v>
      </c>
      <c r="K25" s="177">
        <v>0</v>
      </c>
      <c r="L25" s="177">
        <v>2</v>
      </c>
      <c r="M25" s="178">
        <v>2</v>
      </c>
      <c r="N25" s="179">
        <v>0</v>
      </c>
    </row>
    <row r="26" spans="1:14" ht="19.8">
      <c r="A26" s="221" t="s">
        <v>125</v>
      </c>
      <c r="B26" s="196">
        <v>22</v>
      </c>
      <c r="C26" s="197">
        <v>992</v>
      </c>
      <c r="D26" s="197">
        <v>1041</v>
      </c>
      <c r="E26" s="197">
        <v>1053</v>
      </c>
      <c r="F26" s="51">
        <f t="shared" si="0"/>
        <v>2094</v>
      </c>
      <c r="G26" s="176">
        <v>13</v>
      </c>
      <c r="H26" s="177">
        <v>8</v>
      </c>
      <c r="I26" s="177">
        <v>3</v>
      </c>
      <c r="J26" s="177">
        <v>1</v>
      </c>
      <c r="K26" s="177">
        <v>0</v>
      </c>
      <c r="L26" s="177">
        <v>0</v>
      </c>
      <c r="M26" s="178">
        <v>2</v>
      </c>
      <c r="N26" s="179">
        <v>0</v>
      </c>
    </row>
    <row r="27" spans="1:14" ht="19.8">
      <c r="A27" s="221" t="s">
        <v>126</v>
      </c>
      <c r="B27" s="196">
        <v>24</v>
      </c>
      <c r="C27" s="197">
        <v>1609</v>
      </c>
      <c r="D27" s="197">
        <v>1531</v>
      </c>
      <c r="E27" s="197">
        <v>1606</v>
      </c>
      <c r="F27" s="51">
        <f>D27+E27</f>
        <v>3137</v>
      </c>
      <c r="G27" s="176">
        <v>14</v>
      </c>
      <c r="H27" s="177">
        <v>19</v>
      </c>
      <c r="I27" s="177">
        <v>11</v>
      </c>
      <c r="J27" s="177">
        <v>9</v>
      </c>
      <c r="K27" s="177">
        <v>1</v>
      </c>
      <c r="L27" s="177">
        <v>2</v>
      </c>
      <c r="M27" s="178">
        <v>1</v>
      </c>
      <c r="N27" s="179">
        <v>0</v>
      </c>
    </row>
    <row r="28" spans="1:14" ht="19.8">
      <c r="A28" s="221" t="s">
        <v>127</v>
      </c>
      <c r="B28" s="196">
        <v>10</v>
      </c>
      <c r="C28" s="197">
        <v>355</v>
      </c>
      <c r="D28" s="197">
        <v>352</v>
      </c>
      <c r="E28" s="197">
        <v>372</v>
      </c>
      <c r="F28" s="51">
        <f t="shared" si="0"/>
        <v>724</v>
      </c>
      <c r="G28" s="176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8">
        <v>0</v>
      </c>
      <c r="N28" s="179">
        <v>1</v>
      </c>
    </row>
    <row r="29" spans="1:14" ht="19.8">
      <c r="A29" s="221" t="s">
        <v>128</v>
      </c>
      <c r="B29" s="196">
        <v>13</v>
      </c>
      <c r="C29" s="197">
        <v>507</v>
      </c>
      <c r="D29" s="197">
        <v>504</v>
      </c>
      <c r="E29" s="197">
        <v>578</v>
      </c>
      <c r="F29" s="51">
        <f t="shared" si="0"/>
        <v>1082</v>
      </c>
      <c r="G29" s="176">
        <v>3</v>
      </c>
      <c r="H29" s="177">
        <v>6</v>
      </c>
      <c r="I29" s="177">
        <v>3</v>
      </c>
      <c r="J29" s="177">
        <v>0</v>
      </c>
      <c r="K29" s="177">
        <v>0</v>
      </c>
      <c r="L29" s="177">
        <v>2</v>
      </c>
      <c r="M29" s="178">
        <v>0</v>
      </c>
      <c r="N29" s="179">
        <v>0</v>
      </c>
    </row>
    <row r="30" spans="1:14" ht="19.8">
      <c r="A30" s="221" t="s">
        <v>129</v>
      </c>
      <c r="B30" s="196">
        <v>10</v>
      </c>
      <c r="C30" s="197">
        <v>601</v>
      </c>
      <c r="D30" s="197">
        <v>513</v>
      </c>
      <c r="E30" s="197">
        <v>539</v>
      </c>
      <c r="F30" s="51">
        <f t="shared" si="0"/>
        <v>1052</v>
      </c>
      <c r="G30" s="176">
        <v>4</v>
      </c>
      <c r="H30" s="177">
        <v>4</v>
      </c>
      <c r="I30" s="177">
        <v>2</v>
      </c>
      <c r="J30" s="177">
        <v>0</v>
      </c>
      <c r="K30" s="177">
        <v>0</v>
      </c>
      <c r="L30" s="177">
        <v>0</v>
      </c>
      <c r="M30" s="178">
        <v>1</v>
      </c>
      <c r="N30" s="179">
        <v>0</v>
      </c>
    </row>
    <row r="31" spans="1:14" ht="19.8">
      <c r="A31" s="221" t="s">
        <v>130</v>
      </c>
      <c r="B31" s="196">
        <v>10</v>
      </c>
      <c r="C31" s="197">
        <v>515</v>
      </c>
      <c r="D31" s="197">
        <v>465</v>
      </c>
      <c r="E31" s="197">
        <v>508</v>
      </c>
      <c r="F31" s="51">
        <f t="shared" si="0"/>
        <v>973</v>
      </c>
      <c r="G31" s="176">
        <v>3</v>
      </c>
      <c r="H31" s="177">
        <v>7</v>
      </c>
      <c r="I31" s="177">
        <v>0</v>
      </c>
      <c r="J31" s="177">
        <v>0</v>
      </c>
      <c r="K31" s="177">
        <v>0</v>
      </c>
      <c r="L31" s="177">
        <v>1</v>
      </c>
      <c r="M31" s="178">
        <v>0</v>
      </c>
      <c r="N31" s="179">
        <v>0</v>
      </c>
    </row>
    <row r="32" spans="1:14" ht="19.8">
      <c r="A32" s="221" t="s">
        <v>131</v>
      </c>
      <c r="B32" s="196">
        <v>11</v>
      </c>
      <c r="C32" s="197">
        <v>481</v>
      </c>
      <c r="D32" s="197">
        <v>477</v>
      </c>
      <c r="E32" s="197">
        <v>504</v>
      </c>
      <c r="F32" s="51">
        <f t="shared" si="0"/>
        <v>981</v>
      </c>
      <c r="G32" s="176">
        <v>4</v>
      </c>
      <c r="H32" s="177">
        <v>4</v>
      </c>
      <c r="I32" s="177">
        <v>1</v>
      </c>
      <c r="J32" s="177">
        <v>1</v>
      </c>
      <c r="K32" s="177">
        <v>2</v>
      </c>
      <c r="L32" s="177">
        <v>1</v>
      </c>
      <c r="M32" s="178">
        <v>1</v>
      </c>
      <c r="N32" s="179">
        <v>1</v>
      </c>
    </row>
    <row r="33" spans="1:14" ht="19.8">
      <c r="A33" s="221" t="s">
        <v>132</v>
      </c>
      <c r="B33" s="196">
        <v>12</v>
      </c>
      <c r="C33" s="197">
        <v>486</v>
      </c>
      <c r="D33" s="197">
        <v>434</v>
      </c>
      <c r="E33" s="197">
        <v>448</v>
      </c>
      <c r="F33" s="51">
        <f t="shared" si="0"/>
        <v>882</v>
      </c>
      <c r="G33" s="176">
        <v>6</v>
      </c>
      <c r="H33" s="177">
        <v>6</v>
      </c>
      <c r="I33" s="177">
        <v>0</v>
      </c>
      <c r="J33" s="177">
        <v>3</v>
      </c>
      <c r="K33" s="177">
        <v>1</v>
      </c>
      <c r="L33" s="177">
        <v>0</v>
      </c>
      <c r="M33" s="178">
        <v>1</v>
      </c>
      <c r="N33" s="179">
        <v>1</v>
      </c>
    </row>
    <row r="34" spans="1:14" ht="19.8">
      <c r="A34" s="221" t="s">
        <v>133</v>
      </c>
      <c r="B34" s="196">
        <v>11</v>
      </c>
      <c r="C34" s="197">
        <v>389</v>
      </c>
      <c r="D34" s="197">
        <v>371</v>
      </c>
      <c r="E34" s="197">
        <v>412</v>
      </c>
      <c r="F34" s="51">
        <f t="shared" si="0"/>
        <v>783</v>
      </c>
      <c r="G34" s="176">
        <v>2</v>
      </c>
      <c r="H34" s="177">
        <v>9</v>
      </c>
      <c r="I34" s="177">
        <v>2</v>
      </c>
      <c r="J34" s="177">
        <v>1</v>
      </c>
      <c r="K34" s="177">
        <v>0</v>
      </c>
      <c r="L34" s="177">
        <v>0</v>
      </c>
      <c r="M34" s="178">
        <v>0</v>
      </c>
      <c r="N34" s="179">
        <v>0</v>
      </c>
    </row>
    <row r="35" spans="1:14" ht="19.8">
      <c r="A35" s="221" t="s">
        <v>134</v>
      </c>
      <c r="B35" s="196">
        <v>6</v>
      </c>
      <c r="C35" s="197">
        <v>338</v>
      </c>
      <c r="D35" s="197">
        <v>344</v>
      </c>
      <c r="E35" s="197">
        <v>387</v>
      </c>
      <c r="F35" s="51">
        <f t="shared" si="0"/>
        <v>731</v>
      </c>
      <c r="G35" s="176">
        <v>1</v>
      </c>
      <c r="H35" s="177">
        <v>3</v>
      </c>
      <c r="I35" s="177">
        <v>0</v>
      </c>
      <c r="J35" s="177">
        <v>3</v>
      </c>
      <c r="K35" s="177">
        <v>0</v>
      </c>
      <c r="L35" s="177">
        <v>0</v>
      </c>
      <c r="M35" s="178">
        <v>0</v>
      </c>
      <c r="N35" s="179">
        <v>0</v>
      </c>
    </row>
    <row r="36" spans="1:14" ht="19.8">
      <c r="A36" s="221" t="s">
        <v>135</v>
      </c>
      <c r="B36" s="196">
        <v>16</v>
      </c>
      <c r="C36" s="197">
        <v>621</v>
      </c>
      <c r="D36" s="197">
        <v>601</v>
      </c>
      <c r="E36" s="197">
        <v>628</v>
      </c>
      <c r="F36" s="51">
        <f t="shared" si="0"/>
        <v>1229</v>
      </c>
      <c r="G36" s="176">
        <v>4</v>
      </c>
      <c r="H36" s="177">
        <v>9</v>
      </c>
      <c r="I36" s="177">
        <v>1</v>
      </c>
      <c r="J36" s="177">
        <v>2</v>
      </c>
      <c r="K36" s="177">
        <v>0</v>
      </c>
      <c r="L36" s="177">
        <v>0</v>
      </c>
      <c r="M36" s="178">
        <v>1</v>
      </c>
      <c r="N36" s="179">
        <v>0</v>
      </c>
    </row>
    <row r="37" spans="1:14" ht="19.8">
      <c r="A37" s="220" t="s">
        <v>136</v>
      </c>
      <c r="B37" s="51">
        <f t="shared" ref="B37:N37" si="1">SUM(B5:B36)</f>
        <v>447</v>
      </c>
      <c r="C37" s="51">
        <f t="shared" si="1"/>
        <v>23554</v>
      </c>
      <c r="D37" s="51">
        <f t="shared" si="1"/>
        <v>23554</v>
      </c>
      <c r="E37" s="51">
        <f t="shared" si="1"/>
        <v>25941</v>
      </c>
      <c r="F37" s="51">
        <f t="shared" si="1"/>
        <v>49495</v>
      </c>
      <c r="G37" s="51">
        <f t="shared" si="1"/>
        <v>263</v>
      </c>
      <c r="H37" s="51">
        <f t="shared" si="1"/>
        <v>317</v>
      </c>
      <c r="I37" s="51">
        <f t="shared" si="1"/>
        <v>77</v>
      </c>
      <c r="J37" s="51">
        <f t="shared" si="1"/>
        <v>77</v>
      </c>
      <c r="K37" s="51">
        <f t="shared" si="1"/>
        <v>18</v>
      </c>
      <c r="L37" s="51">
        <f t="shared" si="1"/>
        <v>37</v>
      </c>
      <c r="M37" s="52">
        <f t="shared" si="1"/>
        <v>27</v>
      </c>
      <c r="N37" s="54">
        <f t="shared" si="1"/>
        <v>10</v>
      </c>
    </row>
    <row r="38" spans="1:14" s="3" customFormat="1" ht="26.25" customHeight="1">
      <c r="A38" s="282" t="s">
        <v>57</v>
      </c>
      <c r="B38" s="283"/>
      <c r="C38" s="93">
        <f>C37</f>
        <v>23554</v>
      </c>
      <c r="D38" s="93" t="s">
        <v>58</v>
      </c>
      <c r="E38" s="93" t="s">
        <v>59</v>
      </c>
      <c r="F38" s="93"/>
      <c r="G38" s="93">
        <f>F37</f>
        <v>49495</v>
      </c>
      <c r="H38" s="93" t="s">
        <v>60</v>
      </c>
      <c r="I38" s="93"/>
      <c r="J38" s="93"/>
      <c r="K38" s="93" t="s">
        <v>99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88</v>
      </c>
      <c r="E39" s="145">
        <v>1590</v>
      </c>
      <c r="F39" s="146">
        <f>MAX(F5:F36)</f>
        <v>3938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80" t="str">
        <f ca="1">INDIRECT(H40,TRUE)</f>
        <v>德政</v>
      </c>
      <c r="D40" s="181" t="s">
        <v>88</v>
      </c>
      <c r="E40" s="147">
        <f>MIN(C5:C36)</f>
        <v>330</v>
      </c>
      <c r="F40" s="148">
        <f>MIN(F5:F36)</f>
        <v>670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SUM(G41:G42)</f>
        <v>239</v>
      </c>
      <c r="D41" s="275" t="s">
        <v>10</v>
      </c>
      <c r="E41" s="80" t="s">
        <v>12</v>
      </c>
      <c r="F41" s="80"/>
      <c r="G41" s="80">
        <v>118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121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18</v>
      </c>
      <c r="D43" s="250" t="s">
        <v>10</v>
      </c>
      <c r="E43" s="206" t="s">
        <v>176</v>
      </c>
      <c r="F43" s="80"/>
      <c r="G43" s="80"/>
      <c r="H43" s="80"/>
      <c r="I43" s="80"/>
      <c r="J43" s="80"/>
      <c r="K43" s="210"/>
      <c r="L43" s="210"/>
      <c r="M43" s="211"/>
      <c r="N43" s="212"/>
    </row>
    <row r="44" spans="1:14" s="6" customFormat="1" ht="24.9" customHeight="1">
      <c r="A44" s="248"/>
      <c r="B44" s="249"/>
      <c r="C44" s="289"/>
      <c r="D44" s="289"/>
      <c r="E44" s="206" t="s">
        <v>185</v>
      </c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7" customFormat="1" ht="26.25" customHeight="1">
      <c r="A45" s="305" t="s">
        <v>61</v>
      </c>
      <c r="B45" s="306"/>
      <c r="C45" s="93">
        <f>L37</f>
        <v>37</v>
      </c>
      <c r="D45" s="93" t="s">
        <v>60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27</v>
      </c>
      <c r="D46" s="93" t="s">
        <v>62</v>
      </c>
      <c r="E46" s="93" t="s">
        <v>186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148</v>
      </c>
      <c r="B47" s="281"/>
      <c r="C47" s="93">
        <f>N37</f>
        <v>10</v>
      </c>
      <c r="D47" s="93" t="s">
        <v>62</v>
      </c>
      <c r="E47" s="93" t="s">
        <v>174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263</v>
      </c>
      <c r="D48" s="107" t="s">
        <v>60</v>
      </c>
      <c r="E48" s="93" t="s">
        <v>63</v>
      </c>
      <c r="F48" s="93"/>
      <c r="G48" s="93">
        <f>H37</f>
        <v>317</v>
      </c>
      <c r="H48" s="107" t="s">
        <v>60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 xml:space="preserve"> 本月戶數增加</v>
      </c>
      <c r="B49" s="277"/>
      <c r="C49" s="141">
        <f>C37-'11208'!C37</f>
        <v>10</v>
      </c>
      <c r="D49" s="182" t="str">
        <f>IF(E49&gt;0,"男增加","男減少")</f>
        <v>男減少</v>
      </c>
      <c r="E49" s="110">
        <f>D37-'11208'!D37</f>
        <v>-60</v>
      </c>
      <c r="F49" s="111" t="str">
        <f>IF(G49&gt;0,"女增加","女減少")</f>
        <v>女減少</v>
      </c>
      <c r="G49" s="110">
        <f>E37-'11208'!E37</f>
        <v>-13</v>
      </c>
      <c r="H49" s="112"/>
      <c r="I49" s="277" t="str">
        <f>IF(K49&gt;0,"總人口數增加","總人口數減少")</f>
        <v>總人口數減少</v>
      </c>
      <c r="J49" s="277"/>
      <c r="K49" s="110">
        <f>F37-'11208'!F37</f>
        <v>-73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  <vt:lpstr>'11201'!Print_Titles</vt:lpstr>
      <vt:lpstr>'11202'!Print_Titles</vt:lpstr>
      <vt:lpstr>'11203'!Print_Titles</vt:lpstr>
      <vt:lpstr>'11204'!Print_Titles</vt:lpstr>
      <vt:lpstr>'11205'!Print_Titles</vt:lpstr>
      <vt:lpstr>'11206'!Print_Titles</vt:lpstr>
      <vt:lpstr>'11207'!Print_Titles</vt:lpstr>
      <vt:lpstr>'11208'!Print_Titles</vt:lpstr>
      <vt:lpstr>'11209'!Print_Titles</vt:lpstr>
      <vt:lpstr>'11210'!Print_Titles</vt:lpstr>
      <vt:lpstr>'11211'!Print_Titles</vt:lpstr>
      <vt:lpstr>'11212'!Print_Titles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2023-11-30T12:24:36Z</cp:lastPrinted>
  <dcterms:created xsi:type="dcterms:W3CDTF">1999-11-05T01:57:00Z</dcterms:created>
  <dcterms:modified xsi:type="dcterms:W3CDTF">2023-12-31T10:00:19Z</dcterms:modified>
</cp:coreProperties>
</file>