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32" windowWidth="8508" windowHeight="4488" activeTab="11"/>
  </bookViews>
  <sheets>
    <sheet name="11101" sheetId="6" r:id="rId1"/>
    <sheet name="11102" sheetId="28" r:id="rId2"/>
    <sheet name="11103" sheetId="29" r:id="rId3"/>
    <sheet name="11104" sheetId="11" r:id="rId4"/>
    <sheet name="11105" sheetId="12" r:id="rId5"/>
    <sheet name="11106" sheetId="13" r:id="rId6"/>
    <sheet name="11107" sheetId="15" r:id="rId7"/>
    <sheet name="11108" sheetId="16" r:id="rId8"/>
    <sheet name="11109" sheetId="17" r:id="rId9"/>
    <sheet name="11110" sheetId="21" r:id="rId10"/>
    <sheet name="11111" sheetId="24" r:id="rId11"/>
    <sheet name="11112" sheetId="30" r:id="rId12"/>
  </sheets>
  <definedNames>
    <definedName name="_xlnm.Print_Titles" localSheetId="0">'11101'!$1:$4</definedName>
    <definedName name="_xlnm.Print_Titles" localSheetId="1">'11102'!$1:$4</definedName>
    <definedName name="_xlnm.Print_Titles" localSheetId="2">'11103'!$1:$4</definedName>
    <definedName name="_xlnm.Print_Titles" localSheetId="3">'11104'!$1:$4</definedName>
    <definedName name="_xlnm.Print_Titles" localSheetId="4">'11105'!$1:$4</definedName>
    <definedName name="_xlnm.Print_Titles" localSheetId="5">'11106'!$1:$4</definedName>
    <definedName name="_xlnm.Print_Titles" localSheetId="6">'11107'!$1:$4</definedName>
    <definedName name="_xlnm.Print_Titles" localSheetId="7">'11108'!$1:$4</definedName>
    <definedName name="_xlnm.Print_Titles" localSheetId="8">'11109'!$1:$4</definedName>
    <definedName name="_xlnm.Print_Titles" localSheetId="9">'11110'!$1:$4</definedName>
    <definedName name="_xlnm.Print_Titles" localSheetId="10">'11111'!$1:$4</definedName>
    <definedName name="_xlnm.Print_Titles" localSheetId="11">'11112'!$1:$4</definedName>
  </definedNames>
  <calcPr calcId="124519"/>
</workbook>
</file>

<file path=xl/calcChain.xml><?xml version="1.0" encoding="utf-8"?>
<calcChain xmlns="http://schemas.openxmlformats.org/spreadsheetml/2006/main">
  <c r="E28" i="16"/>
  <c r="E28" i="15"/>
  <c r="E28" i="13"/>
  <c r="E28" i="12"/>
  <c r="E28" i="11"/>
  <c r="E28" i="29"/>
  <c r="E28" i="28"/>
  <c r="E28" i="6" l="1"/>
  <c r="E28" i="17"/>
  <c r="C29" i="16" l="1"/>
  <c r="C29" i="15" l="1"/>
  <c r="C29" i="28" l="1"/>
  <c r="C29" i="30" l="1"/>
  <c r="E28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6" l="1"/>
  <c r="F28"/>
  <c r="H28"/>
  <c r="F27"/>
  <c r="H27"/>
  <c r="F25"/>
  <c r="C29" i="29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7" i="28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9" i="13"/>
  <c r="C28" i="30"/>
  <c r="C27"/>
  <c r="G26" l="1"/>
  <c r="E37" i="29"/>
  <c r="D37" s="1"/>
  <c r="C37"/>
  <c r="A37" s="1"/>
  <c r="G37"/>
  <c r="F37" s="1"/>
  <c r="F28"/>
  <c r="H28"/>
  <c r="H27"/>
  <c r="F27"/>
  <c r="C26"/>
  <c r="F25"/>
  <c r="F28" i="28"/>
  <c r="H28"/>
  <c r="H27"/>
  <c r="F27"/>
  <c r="C26"/>
  <c r="F25"/>
  <c r="C29" i="17"/>
  <c r="C28" i="29"/>
  <c r="C27" i="28"/>
  <c r="C27" i="29"/>
  <c r="C28" i="28"/>
  <c r="K37" i="29" l="1"/>
  <c r="I37" s="1"/>
  <c r="G26"/>
  <c r="G26" i="28"/>
  <c r="F12" i="16"/>
  <c r="F13"/>
  <c r="F20" i="15" l="1"/>
  <c r="E27" i="6" l="1"/>
  <c r="C29"/>
  <c r="B25" i="24" l="1"/>
  <c r="B25" i="21"/>
  <c r="C29" l="1"/>
  <c r="I25" i="16" l="1"/>
  <c r="J25"/>
  <c r="K25"/>
  <c r="L25"/>
  <c r="M25"/>
  <c r="N25"/>
  <c r="F16" l="1"/>
  <c r="F17"/>
  <c r="F18"/>
  <c r="F19"/>
  <c r="F20"/>
  <c r="F21"/>
  <c r="F22"/>
  <c r="F23"/>
  <c r="F24"/>
  <c r="C29" i="24" l="1"/>
  <c r="F6" i="15" l="1"/>
  <c r="F7"/>
  <c r="F8"/>
  <c r="F9"/>
  <c r="F10"/>
  <c r="F11"/>
  <c r="F12"/>
  <c r="F13"/>
  <c r="F14"/>
  <c r="F15"/>
  <c r="F16"/>
  <c r="F17"/>
  <c r="F18"/>
  <c r="F19"/>
  <c r="F21"/>
  <c r="F22"/>
  <c r="F23"/>
  <c r="F24"/>
  <c r="F5"/>
  <c r="C29" i="11" l="1"/>
  <c r="E28" i="24" l="1"/>
  <c r="E27"/>
  <c r="E28" i="21"/>
  <c r="E27"/>
  <c r="E27" i="17"/>
  <c r="E27" i="16"/>
  <c r="H28" i="15"/>
  <c r="F28"/>
  <c r="H27"/>
  <c r="F27"/>
  <c r="E27"/>
  <c r="E27" i="11"/>
  <c r="E27" i="13"/>
  <c r="C28" i="15"/>
  <c r="C27"/>
  <c r="E27" i="12" l="1"/>
  <c r="C29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15" i="16"/>
  <c r="C25" i="15"/>
  <c r="C26" s="1"/>
  <c r="D25"/>
  <c r="E25"/>
  <c r="G25"/>
  <c r="C36" s="1"/>
  <c r="H25"/>
  <c r="G36" s="1"/>
  <c r="I25"/>
  <c r="J25"/>
  <c r="K25"/>
  <c r="L25"/>
  <c r="M25"/>
  <c r="N25"/>
  <c r="H25" i="13"/>
  <c r="G36" s="1"/>
  <c r="N25" i="6"/>
  <c r="C35" s="1"/>
  <c r="M25"/>
  <c r="C34" s="1"/>
  <c r="E25"/>
  <c r="G37" i="28" s="1"/>
  <c r="F37" s="1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i="30" s="1"/>
  <c r="F37" s="1"/>
  <c r="D25" i="24"/>
  <c r="E37" i="30" s="1"/>
  <c r="D37" s="1"/>
  <c r="C25" i="24"/>
  <c r="C37" i="30" s="1"/>
  <c r="A37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C26" s="1"/>
  <c r="G25" i="24"/>
  <c r="C36" s="1"/>
  <c r="H25"/>
  <c r="G36" s="1"/>
  <c r="I25"/>
  <c r="J25"/>
  <c r="K25"/>
  <c r="C31" s="1"/>
  <c r="L25"/>
  <c r="C33" s="1"/>
  <c r="M25"/>
  <c r="C34" s="1"/>
  <c r="N25"/>
  <c r="C35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N25" i="21"/>
  <c r="C35" s="1"/>
  <c r="M25"/>
  <c r="C34" s="1"/>
  <c r="C25" i="16"/>
  <c r="D25"/>
  <c r="E25"/>
  <c r="F5"/>
  <c r="F6"/>
  <c r="F7"/>
  <c r="F8"/>
  <c r="F9"/>
  <c r="F10"/>
  <c r="F11"/>
  <c r="F14"/>
  <c r="G25" i="21"/>
  <c r="C36" s="1"/>
  <c r="H25"/>
  <c r="G36" s="1"/>
  <c r="I25"/>
  <c r="J25"/>
  <c r="K25"/>
  <c r="C31" s="1"/>
  <c r="L25"/>
  <c r="C33" s="1"/>
  <c r="C35" i="16"/>
  <c r="C34"/>
  <c r="N25" i="13"/>
  <c r="C35" s="1"/>
  <c r="M25"/>
  <c r="C34" s="1"/>
  <c r="N25" i="12"/>
  <c r="C35" s="1"/>
  <c r="M25"/>
  <c r="C34" s="1"/>
  <c r="N25" i="11"/>
  <c r="C35" s="1"/>
  <c r="M25"/>
  <c r="C34" s="1"/>
  <c r="N25" i="17"/>
  <c r="C35" s="1"/>
  <c r="M25"/>
  <c r="C34" s="1"/>
  <c r="F20" i="13"/>
  <c r="F8" i="12"/>
  <c r="H25" i="17"/>
  <c r="G36" s="1"/>
  <c r="G25"/>
  <c r="C36" s="1"/>
  <c r="L25"/>
  <c r="C33" s="1"/>
  <c r="K25"/>
  <c r="C31" s="1"/>
  <c r="H25" i="16"/>
  <c r="G36" s="1"/>
  <c r="G25"/>
  <c r="C36" s="1"/>
  <c r="C33"/>
  <c r="G25" i="13"/>
  <c r="C36" s="1"/>
  <c r="L25"/>
  <c r="C33" s="1"/>
  <c r="K25"/>
  <c r="C31" s="1"/>
  <c r="H25" i="12"/>
  <c r="G36" s="1"/>
  <c r="G25"/>
  <c r="C36" s="1"/>
  <c r="L25"/>
  <c r="C33" s="1"/>
  <c r="K25"/>
  <c r="C31" s="1"/>
  <c r="H25" i="11"/>
  <c r="G36" s="1"/>
  <c r="G25"/>
  <c r="C36" s="1"/>
  <c r="L25"/>
  <c r="C33" s="1"/>
  <c r="K25"/>
  <c r="C31" s="1"/>
  <c r="H25" i="6"/>
  <c r="G36" s="1"/>
  <c r="G25"/>
  <c r="C36" s="1"/>
  <c r="L25"/>
  <c r="C33" s="1"/>
  <c r="K25"/>
  <c r="C31" s="1"/>
  <c r="B25" i="17"/>
  <c r="I25"/>
  <c r="J25"/>
  <c r="F25" i="15"/>
  <c r="B25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E25"/>
  <c r="D25"/>
  <c r="C25"/>
  <c r="B25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B25" i="13"/>
  <c r="I25"/>
  <c r="J25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s="1"/>
  <c r="F37" s="1"/>
  <c r="D25"/>
  <c r="E37" s="1"/>
  <c r="D37" s="1"/>
  <c r="C25"/>
  <c r="C37" s="1"/>
  <c r="A37" s="1"/>
  <c r="B25" i="12"/>
  <c r="I25"/>
  <c r="J25"/>
  <c r="B25" i="11"/>
  <c r="I25"/>
  <c r="J25"/>
  <c r="C25" i="6"/>
  <c r="D25"/>
  <c r="E37" i="28" s="1"/>
  <c r="D37" s="1"/>
  <c r="I25" i="6"/>
  <c r="J25"/>
  <c r="B25"/>
  <c r="C26" l="1"/>
  <c r="C37" i="28"/>
  <c r="A37" s="1"/>
  <c r="G37" i="24"/>
  <c r="F37" s="1"/>
  <c r="C37" i="13"/>
  <c r="A37" s="1"/>
  <c r="G37"/>
  <c r="F37" s="1"/>
  <c r="C26" i="12"/>
  <c r="H27" i="6"/>
  <c r="H28"/>
  <c r="F27"/>
  <c r="F28"/>
  <c r="E37" i="17"/>
  <c r="D37" s="1"/>
  <c r="G37"/>
  <c r="F37" s="1"/>
  <c r="F25" i="6"/>
  <c r="F25" i="24"/>
  <c r="K37" i="30" s="1"/>
  <c r="I37" s="1"/>
  <c r="H28" i="24"/>
  <c r="H27"/>
  <c r="F27"/>
  <c r="F28"/>
  <c r="C37"/>
  <c r="A37" s="1"/>
  <c r="F25" i="21"/>
  <c r="F28"/>
  <c r="H27"/>
  <c r="H28"/>
  <c r="F27"/>
  <c r="E37"/>
  <c r="D37" s="1"/>
  <c r="E37" i="24"/>
  <c r="D37" s="1"/>
  <c r="C37" i="21"/>
  <c r="A37" s="1"/>
  <c r="F25" i="17"/>
  <c r="C37"/>
  <c r="A37" s="1"/>
  <c r="G37" i="21"/>
  <c r="F37" s="1"/>
  <c r="H27" i="17"/>
  <c r="H28"/>
  <c r="F27"/>
  <c r="F28"/>
  <c r="C26"/>
  <c r="G37" i="16"/>
  <c r="F37" s="1"/>
  <c r="E37"/>
  <c r="D37" s="1"/>
  <c r="G37" i="15"/>
  <c r="F37" s="1"/>
  <c r="E37"/>
  <c r="D37" s="1"/>
  <c r="C37"/>
  <c r="A37" s="1"/>
  <c r="C26" i="13"/>
  <c r="E37"/>
  <c r="D37" s="1"/>
  <c r="H28" i="16"/>
  <c r="F27"/>
  <c r="F28"/>
  <c r="H27"/>
  <c r="F25"/>
  <c r="C37"/>
  <c r="A37" s="1"/>
  <c r="F25" i="13"/>
  <c r="G26" s="1"/>
  <c r="H27"/>
  <c r="H28"/>
  <c r="F27"/>
  <c r="F28"/>
  <c r="F25" i="12"/>
  <c r="G26" s="1"/>
  <c r="H27"/>
  <c r="H28"/>
  <c r="F28"/>
  <c r="F27"/>
  <c r="G37"/>
  <c r="F37" s="1"/>
  <c r="C26" i="11"/>
  <c r="C37" i="12"/>
  <c r="A37" s="1"/>
  <c r="H27" i="11"/>
  <c r="F28"/>
  <c r="F27"/>
  <c r="H28"/>
  <c r="E37" i="12"/>
  <c r="D37" s="1"/>
  <c r="F25" i="11"/>
  <c r="K37" s="1"/>
  <c r="I37" s="1"/>
  <c r="G26" i="15"/>
  <c r="C26" i="16"/>
  <c r="C26" i="24"/>
  <c r="C28" i="17"/>
  <c r="C28" i="16"/>
  <c r="C27" i="24"/>
  <c r="C27" i="11"/>
  <c r="C27" i="6"/>
  <c r="C27" i="16"/>
  <c r="C28" i="24"/>
  <c r="C27" i="21"/>
  <c r="C27" i="17"/>
  <c r="C28" i="11"/>
  <c r="C28" i="13"/>
  <c r="C28" i="21"/>
  <c r="C27" i="12"/>
  <c r="C28"/>
  <c r="C27" i="13"/>
  <c r="C28" i="6"/>
  <c r="G26" l="1"/>
  <c r="K37" i="28"/>
  <c r="I37" s="1"/>
  <c r="K37" i="24"/>
  <c r="I37" s="1"/>
  <c r="K37" i="21"/>
  <c r="I37" s="1"/>
  <c r="G26" i="17"/>
  <c r="G26" i="24"/>
  <c r="G26" i="21"/>
  <c r="K37" i="17"/>
  <c r="I37" s="1"/>
  <c r="K37" i="15"/>
  <c r="I37" s="1"/>
  <c r="K37" i="16"/>
  <c r="I37" s="1"/>
  <c r="G26"/>
  <c r="K37" i="13"/>
  <c r="I37" s="1"/>
  <c r="K37" i="12"/>
  <c r="I37" s="1"/>
  <c r="G26" i="11"/>
  <c r="C31" i="16"/>
</calcChain>
</file>

<file path=xl/sharedStrings.xml><?xml version="1.0" encoding="utf-8"?>
<sst xmlns="http://schemas.openxmlformats.org/spreadsheetml/2006/main" count="856" uniqueCount="193">
  <si>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</si>
  <si>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</si>
  <si>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</si>
  <si>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</si>
  <si>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</si>
  <si>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</si>
  <si>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</si>
  <si>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</si>
  <si>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</si>
  <si>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</si>
  <si>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</si>
  <si>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</si>
  <si>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</si>
  <si>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</si>
  <si>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</si>
  <si>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</si>
  <si>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</si>
  <si>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</si>
  <si>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</si>
  <si>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</si>
  <si>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</si>
  <si>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</si>
  <si>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</si>
  <si>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</si>
  <si>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</si>
  <si>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</si>
  <si>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</si>
  <si>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</si>
  <si>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</si>
  <si>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</si>
  <si>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</si>
  <si>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</si>
  <si>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</si>
  <si>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</si>
  <si>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</si>
  <si>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</si>
  <si>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</si>
  <si>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</si>
  <si>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</si>
  <si>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</si>
  <si>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</si>
  <si>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</si>
  <si>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</si>
  <si>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</si>
  <si>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</si>
  <si>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</si>
  <si>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</si>
  <si>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</si>
  <si>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</si>
  <si>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</si>
  <si>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</si>
  <si>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</si>
  <si>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</si>
  <si>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</si>
  <si>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</si>
  <si>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</si>
  <si>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</si>
  <si>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</si>
  <si>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</si>
  <si>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</si>
  <si>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</si>
  <si>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</si>
  <si>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</si>
  <si>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</si>
  <si>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</si>
  <si>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</si>
  <si>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</si>
  <si>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</si>
  <si>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</si>
  <si>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</si>
  <si>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</si>
  <si>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</si>
  <si>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</si>
  <si>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</si>
  <si>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</si>
  <si>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</si>
  <si>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</si>
  <si>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</si>
  <si>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</si>
  <si>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</si>
  <si>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</si>
  <si>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</si>
  <si>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</si>
  <si>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</si>
  <si>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</si>
  <si>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</si>
  <si>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</si>
  <si>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</si>
  <si>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</si>
  <si>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</si>
  <si>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</si>
  <si>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</si>
  <si>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</si>
  <si>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</si>
  <si>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</si>
  <si>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</si>
  <si>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</si>
  <si>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</si>
  <si>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</si>
  <si>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</si>
  <si>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</si>
  <si>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</si>
  <si>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</si>
  <si>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（配偶國籍：大陸港澳地區0人；外國籍0人）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</si>
  <si>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</si>
  <si>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</si>
  <si>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</si>
  <si>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</si>
  <si>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高雄市前金區各里人口異動概況</t>
    <phoneticPr fontId="1" type="noConversion"/>
  </si>
  <si>
    <t>共20里</t>
    <phoneticPr fontId="1" type="noConversion"/>
  </si>
  <si>
    <t>結婚對數(含相同性別)</t>
  </si>
  <si>
    <t>離婚/
終止結婚
對數</t>
  </si>
  <si>
    <t>離婚/終止結婚對數：</t>
  </si>
  <si>
    <t>三川</t>
  </si>
  <si>
    <t>草江</t>
  </si>
  <si>
    <t>長城</t>
  </si>
  <si>
    <t>北金</t>
  </si>
  <si>
    <t>東金</t>
  </si>
  <si>
    <t>新生</t>
  </si>
  <si>
    <t>後金</t>
  </si>
  <si>
    <t>長興</t>
  </si>
  <si>
    <t>青山</t>
  </si>
  <si>
    <t>民生</t>
  </si>
  <si>
    <t>復元</t>
  </si>
  <si>
    <t>林投</t>
  </si>
  <si>
    <t>國民</t>
  </si>
  <si>
    <t>社東</t>
  </si>
  <si>
    <t>社西</t>
  </si>
  <si>
    <t>博孝</t>
  </si>
  <si>
    <t>長生</t>
  </si>
  <si>
    <t>榮復</t>
  </si>
  <si>
    <t>文西</t>
  </si>
  <si>
    <t>文東</t>
  </si>
  <si>
    <t>（配偶國籍：大陸港澳地區0人；外國籍0人）</t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</si>
  <si>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</si>
  <si>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</si>
  <si>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</si>
  <si>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</si>
  <si>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</si>
  <si>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</si>
  <si>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</si>
  <si>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</si>
  <si>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</si>
  <si>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</si>
  <si>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t>共20里</t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</si>
  <si>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</si>
  <si>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</si>
  <si>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</si>
  <si>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</si>
  <si>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</si>
  <si>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</si>
  <si>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</si>
  <si>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</si>
  <si>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</si>
  <si>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</si>
  <si>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</si>
  <si>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</si>
  <si>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</si>
  <si>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</si>
  <si>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（配偶國籍：大陸港澳地區0人；外國籍0人）</t>
    <phoneticPr fontId="1" type="noConversion"/>
  </si>
  <si>
    <t>男減少</t>
    <phoneticPr fontId="1" type="noConversion"/>
  </si>
  <si>
    <t xml:space="preserve"> 本月戶數增加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</si>
  <si>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</si>
  <si>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（配偶國籍：大陸港澳地區1人；外國籍2人）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</si>
  <si>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</si>
  <si>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</si>
  <si>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（配偶國籍：大陸港澳地區0人；外國籍2人）</t>
    <phoneticPr fontId="1" type="noConversion"/>
  </si>
  <si>
    <t>（配偶國籍：大陸港澳地區1人；外國籍0人）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</si>
  <si>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</si>
  <si>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（配偶國籍：大陸港澳地區0人；外國籍0人）</t>
    <phoneticPr fontId="1" type="noConversion"/>
  </si>
  <si>
    <t>（配偶國籍：大陸港澳地區1人；外國籍0人）</t>
    <phoneticPr fontId="1" type="noConversion"/>
  </si>
  <si>
    <t>（配偶國籍：大陸港澳地區0人；外國籍0人）</t>
    <phoneticPr fontId="1" type="noConversion"/>
  </si>
  <si>
    <t>（配偶國籍：大陸港澳地區1人；外國籍0人）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</si>
  <si>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</si>
  <si>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</si>
  <si>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（配偶國籍：大陸港澳地區0人；外國籍2人）</t>
    <phoneticPr fontId="1" type="noConversion"/>
  </si>
  <si>
    <t>（配偶國籍：大陸港澳地區0人；外國籍0人）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</si>
  <si>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</si>
  <si>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</si>
  <si>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（配偶國籍：大陸港澳地區2人；外國籍1人）</t>
    <phoneticPr fontId="1" type="noConversion"/>
  </si>
  <si>
    <t>（配偶國籍：大陸港澳地區0人；外國籍0人）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</si>
  <si>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</si>
  <si>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</si>
  <si>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</si>
  <si>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</si>
  <si>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（配偶國籍：大陸港澳地區0人；外國籍3人）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</si>
  <si>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</si>
  <si>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（配偶國籍：大陸港澳地區2人；外國籍0人）</t>
    <phoneticPr fontId="1" type="noConversion"/>
  </si>
  <si>
    <t>（配偶國籍：大陸港澳地區0人；外國籍2人）</t>
    <phoneticPr fontId="1" type="noConversion"/>
  </si>
  <si>
    <r>
      <t>（生父國籍：大陸港澳地區0人；外國籍2人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</si>
  <si>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（配偶國籍：大陸港澳地區1人；外國籍4人）</t>
    <phoneticPr fontId="1" type="noConversion"/>
  </si>
  <si>
    <t>（配偶國籍：大陸港澳地區1人；外國籍1人）</t>
    <phoneticPr fontId="1" type="noConversion"/>
  </si>
  <si>
    <t>（配偶國籍：大陸港澳地區2人；外國籍2人）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</si>
</sst>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8"/>
      <c r="N1" s="38"/>
    </row>
    <row r="2" spans="1:14" ht="28.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9"/>
      <c r="K2" s="234" t="s">
        <v>145</v>
      </c>
      <c r="L2" s="234"/>
      <c r="M2" s="234"/>
      <c r="N2" s="234"/>
    </row>
    <row r="3" spans="1:14" ht="19.8">
      <c r="A3" s="258" t="s">
        <v>19</v>
      </c>
      <c r="B3" s="235" t="s">
        <v>20</v>
      </c>
      <c r="C3" s="235" t="s">
        <v>21</v>
      </c>
      <c r="D3" s="191" t="s">
        <v>91</v>
      </c>
      <c r="E3" s="192" t="s">
        <v>92</v>
      </c>
      <c r="F3" s="193" t="s">
        <v>93</v>
      </c>
      <c r="G3" s="235" t="s">
        <v>5</v>
      </c>
      <c r="H3" s="235" t="s">
        <v>4</v>
      </c>
      <c r="I3" s="235" t="s">
        <v>6</v>
      </c>
      <c r="J3" s="235" t="s">
        <v>7</v>
      </c>
      <c r="K3" s="235" t="s">
        <v>22</v>
      </c>
      <c r="L3" s="235" t="s">
        <v>23</v>
      </c>
      <c r="M3" s="230" t="s">
        <v>110</v>
      </c>
      <c r="N3" s="232" t="s">
        <v>111</v>
      </c>
    </row>
    <row r="4" spans="1:14" s="1" customFormat="1" ht="19.8">
      <c r="A4" s="259"/>
      <c r="B4" s="236"/>
      <c r="C4" s="236"/>
      <c r="D4" s="21" t="s">
        <v>1</v>
      </c>
      <c r="E4" s="21" t="s">
        <v>2</v>
      </c>
      <c r="F4" s="21" t="s">
        <v>96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113</v>
      </c>
      <c r="B5" s="194">
        <v>9</v>
      </c>
      <c r="C5" s="196">
        <v>384</v>
      </c>
      <c r="D5" s="196">
        <v>371</v>
      </c>
      <c r="E5" s="196">
        <v>388</v>
      </c>
      <c r="F5" s="22">
        <f>SUM(D5:E5)</f>
        <v>759</v>
      </c>
      <c r="G5" s="43">
        <v>14</v>
      </c>
      <c r="H5" s="44">
        <v>5</v>
      </c>
      <c r="I5" s="44">
        <v>0</v>
      </c>
      <c r="J5" s="44">
        <v>0</v>
      </c>
      <c r="K5" s="44">
        <v>1</v>
      </c>
      <c r="L5" s="44">
        <v>0</v>
      </c>
      <c r="M5" s="45">
        <v>2</v>
      </c>
      <c r="N5" s="46"/>
    </row>
    <row r="6" spans="1:14" ht="19.8">
      <c r="A6" s="220" t="s">
        <v>114</v>
      </c>
      <c r="B6" s="195">
        <v>9</v>
      </c>
      <c r="C6" s="196">
        <v>604</v>
      </c>
      <c r="D6" s="196">
        <v>568</v>
      </c>
      <c r="E6" s="196">
        <v>642</v>
      </c>
      <c r="F6" s="22">
        <f t="shared" ref="F6:F24" si="0">SUM(D6:E6)</f>
        <v>1210</v>
      </c>
      <c r="G6" s="43">
        <v>24</v>
      </c>
      <c r="H6" s="44">
        <v>11</v>
      </c>
      <c r="I6" s="44">
        <v>5</v>
      </c>
      <c r="J6" s="44">
        <v>2</v>
      </c>
      <c r="K6" s="44">
        <v>1</v>
      </c>
      <c r="L6" s="44">
        <v>4</v>
      </c>
      <c r="M6" s="45">
        <v>0</v>
      </c>
      <c r="N6" s="46">
        <v>0</v>
      </c>
    </row>
    <row r="7" spans="1:14" ht="19.8">
      <c r="A7" s="220" t="s">
        <v>115</v>
      </c>
      <c r="B7" s="195">
        <v>17</v>
      </c>
      <c r="C7" s="196">
        <v>690</v>
      </c>
      <c r="D7" s="196">
        <v>691</v>
      </c>
      <c r="E7" s="196">
        <v>739</v>
      </c>
      <c r="F7" s="22">
        <f t="shared" si="0"/>
        <v>1430</v>
      </c>
      <c r="G7" s="43">
        <v>3</v>
      </c>
      <c r="H7" s="44">
        <v>4</v>
      </c>
      <c r="I7" s="44">
        <v>0</v>
      </c>
      <c r="J7" s="44">
        <v>0</v>
      </c>
      <c r="K7" s="44">
        <v>1</v>
      </c>
      <c r="L7" s="44">
        <v>2</v>
      </c>
      <c r="M7" s="45">
        <v>0</v>
      </c>
      <c r="N7" s="46">
        <v>0</v>
      </c>
    </row>
    <row r="8" spans="1:14" ht="19.8">
      <c r="A8" s="220" t="s">
        <v>116</v>
      </c>
      <c r="B8" s="195">
        <v>8</v>
      </c>
      <c r="C8" s="196">
        <v>422</v>
      </c>
      <c r="D8" s="196">
        <v>418</v>
      </c>
      <c r="E8" s="196">
        <v>467</v>
      </c>
      <c r="F8" s="22">
        <f t="shared" si="0"/>
        <v>885</v>
      </c>
      <c r="G8" s="43">
        <v>5</v>
      </c>
      <c r="H8" s="44">
        <v>6</v>
      </c>
      <c r="I8" s="44">
        <v>0</v>
      </c>
      <c r="J8" s="44">
        <v>0</v>
      </c>
      <c r="K8" s="44">
        <v>1</v>
      </c>
      <c r="L8" s="44">
        <v>0</v>
      </c>
      <c r="M8" s="45">
        <v>0</v>
      </c>
      <c r="N8" s="46">
        <v>0</v>
      </c>
    </row>
    <row r="9" spans="1:14" ht="19.8">
      <c r="A9" s="220" t="s">
        <v>117</v>
      </c>
      <c r="B9" s="195">
        <v>12</v>
      </c>
      <c r="C9" s="196">
        <v>522</v>
      </c>
      <c r="D9" s="196">
        <v>484</v>
      </c>
      <c r="E9" s="196">
        <v>550</v>
      </c>
      <c r="F9" s="22">
        <f t="shared" si="0"/>
        <v>1034</v>
      </c>
      <c r="G9" s="43">
        <v>4</v>
      </c>
      <c r="H9" s="44">
        <v>6</v>
      </c>
      <c r="I9" s="44">
        <v>1</v>
      </c>
      <c r="J9" s="44">
        <v>1</v>
      </c>
      <c r="K9" s="44">
        <v>4</v>
      </c>
      <c r="L9" s="44">
        <v>2</v>
      </c>
      <c r="M9" s="45">
        <v>0</v>
      </c>
      <c r="N9" s="46">
        <v>0</v>
      </c>
    </row>
    <row r="10" spans="1:14" ht="19.8">
      <c r="A10" s="220" t="s">
        <v>118</v>
      </c>
      <c r="B10" s="195">
        <v>28</v>
      </c>
      <c r="C10" s="196">
        <v>1949</v>
      </c>
      <c r="D10" s="196">
        <v>1871</v>
      </c>
      <c r="E10" s="196">
        <v>2120</v>
      </c>
      <c r="F10" s="22">
        <f t="shared" si="0"/>
        <v>3991</v>
      </c>
      <c r="G10" s="43">
        <v>20</v>
      </c>
      <c r="H10" s="44">
        <v>34</v>
      </c>
      <c r="I10" s="44">
        <v>3</v>
      </c>
      <c r="J10" s="44">
        <v>7</v>
      </c>
      <c r="K10" s="44">
        <v>0</v>
      </c>
      <c r="L10" s="44">
        <v>1</v>
      </c>
      <c r="M10" s="45">
        <v>1</v>
      </c>
      <c r="N10" s="46">
        <v>0</v>
      </c>
    </row>
    <row r="11" spans="1:14" ht="19.8">
      <c r="A11" s="220" t="s">
        <v>119</v>
      </c>
      <c r="B11" s="195">
        <v>11</v>
      </c>
      <c r="C11" s="196">
        <v>309</v>
      </c>
      <c r="D11" s="196">
        <v>344</v>
      </c>
      <c r="E11" s="196">
        <v>345</v>
      </c>
      <c r="F11" s="22">
        <f t="shared" si="0"/>
        <v>689</v>
      </c>
      <c r="G11" s="43">
        <v>0</v>
      </c>
      <c r="H11" s="44">
        <v>4</v>
      </c>
      <c r="I11" s="44">
        <v>0</v>
      </c>
      <c r="J11" s="44">
        <v>0</v>
      </c>
      <c r="K11" s="44">
        <v>1</v>
      </c>
      <c r="L11" s="44">
        <v>1</v>
      </c>
      <c r="M11" s="45">
        <v>0</v>
      </c>
      <c r="N11" s="46">
        <v>0</v>
      </c>
    </row>
    <row r="12" spans="1:14" ht="19.8">
      <c r="A12" s="220" t="s">
        <v>120</v>
      </c>
      <c r="B12" s="195">
        <v>11</v>
      </c>
      <c r="C12" s="196">
        <v>712</v>
      </c>
      <c r="D12" s="196">
        <v>595</v>
      </c>
      <c r="E12" s="196">
        <v>684</v>
      </c>
      <c r="F12" s="22">
        <f t="shared" si="0"/>
        <v>1279</v>
      </c>
      <c r="G12" s="43">
        <v>6</v>
      </c>
      <c r="H12" s="44">
        <v>8</v>
      </c>
      <c r="I12" s="44">
        <v>1</v>
      </c>
      <c r="J12" s="44">
        <v>1</v>
      </c>
      <c r="K12" s="44">
        <v>1</v>
      </c>
      <c r="L12" s="44">
        <v>0</v>
      </c>
      <c r="M12" s="45">
        <v>0</v>
      </c>
      <c r="N12" s="46">
        <v>0</v>
      </c>
    </row>
    <row r="13" spans="1:14" ht="19.8">
      <c r="A13" s="220" t="s">
        <v>121</v>
      </c>
      <c r="B13" s="195">
        <v>13</v>
      </c>
      <c r="C13" s="196">
        <v>1090</v>
      </c>
      <c r="D13" s="196">
        <v>925</v>
      </c>
      <c r="E13" s="196">
        <v>1088</v>
      </c>
      <c r="F13" s="22">
        <f t="shared" si="0"/>
        <v>2013</v>
      </c>
      <c r="G13" s="43">
        <v>18</v>
      </c>
      <c r="H13" s="44">
        <v>26</v>
      </c>
      <c r="I13" s="44">
        <v>3</v>
      </c>
      <c r="J13" s="44">
        <v>3</v>
      </c>
      <c r="K13" s="44">
        <v>3</v>
      </c>
      <c r="L13" s="44">
        <v>2</v>
      </c>
      <c r="M13" s="45">
        <v>3</v>
      </c>
      <c r="N13" s="46">
        <v>0</v>
      </c>
    </row>
    <row r="14" spans="1:14" ht="19.8">
      <c r="A14" s="220" t="s">
        <v>122</v>
      </c>
      <c r="B14" s="195">
        <v>9</v>
      </c>
      <c r="C14" s="196">
        <v>467</v>
      </c>
      <c r="D14" s="196">
        <v>379</v>
      </c>
      <c r="E14" s="196">
        <v>501</v>
      </c>
      <c r="F14" s="22">
        <f t="shared" si="0"/>
        <v>880</v>
      </c>
      <c r="G14" s="43">
        <v>13</v>
      </c>
      <c r="H14" s="44">
        <v>6</v>
      </c>
      <c r="I14" s="44">
        <v>5</v>
      </c>
      <c r="J14" s="44">
        <v>3</v>
      </c>
      <c r="K14" s="44">
        <v>0</v>
      </c>
      <c r="L14" s="44">
        <v>0</v>
      </c>
      <c r="M14" s="45">
        <v>1</v>
      </c>
      <c r="N14" s="46">
        <v>0</v>
      </c>
    </row>
    <row r="15" spans="1:14" ht="19.8">
      <c r="A15" s="220" t="s">
        <v>123</v>
      </c>
      <c r="B15" s="195">
        <v>11</v>
      </c>
      <c r="C15" s="196">
        <v>535</v>
      </c>
      <c r="D15" s="196">
        <v>524</v>
      </c>
      <c r="E15" s="196">
        <v>590</v>
      </c>
      <c r="F15" s="22">
        <f t="shared" si="0"/>
        <v>1114</v>
      </c>
      <c r="G15" s="43">
        <v>3</v>
      </c>
      <c r="H15" s="44">
        <v>13</v>
      </c>
      <c r="I15" s="44">
        <v>3</v>
      </c>
      <c r="J15" s="44">
        <v>6</v>
      </c>
      <c r="K15" s="44">
        <v>0</v>
      </c>
      <c r="L15" s="44">
        <v>1</v>
      </c>
      <c r="M15" s="45">
        <v>0</v>
      </c>
      <c r="N15" s="46">
        <v>0</v>
      </c>
    </row>
    <row r="16" spans="1:14" ht="19.8">
      <c r="A16" s="220" t="s">
        <v>124</v>
      </c>
      <c r="B16" s="195">
        <v>13</v>
      </c>
      <c r="C16" s="196">
        <v>611</v>
      </c>
      <c r="D16" s="196">
        <v>652</v>
      </c>
      <c r="E16" s="196">
        <v>504</v>
      </c>
      <c r="F16" s="22">
        <f t="shared" si="0"/>
        <v>1156</v>
      </c>
      <c r="G16" s="43">
        <v>8</v>
      </c>
      <c r="H16" s="44">
        <v>8</v>
      </c>
      <c r="I16" s="44">
        <v>0</v>
      </c>
      <c r="J16" s="44">
        <v>0</v>
      </c>
      <c r="K16" s="44">
        <v>3</v>
      </c>
      <c r="L16" s="44">
        <v>3</v>
      </c>
      <c r="M16" s="45">
        <v>0</v>
      </c>
      <c r="N16" s="46">
        <v>0</v>
      </c>
    </row>
    <row r="17" spans="1:14" ht="19.8">
      <c r="A17" s="220" t="s">
        <v>125</v>
      </c>
      <c r="B17" s="195">
        <v>9</v>
      </c>
      <c r="C17" s="196">
        <v>479</v>
      </c>
      <c r="D17" s="196">
        <v>467</v>
      </c>
      <c r="E17" s="196">
        <v>509</v>
      </c>
      <c r="F17" s="22">
        <f t="shared" si="0"/>
        <v>976</v>
      </c>
      <c r="G17" s="43">
        <v>3</v>
      </c>
      <c r="H17" s="44">
        <v>9</v>
      </c>
      <c r="I17" s="44">
        <v>2</v>
      </c>
      <c r="J17" s="44">
        <v>4</v>
      </c>
      <c r="K17" s="44">
        <v>0</v>
      </c>
      <c r="L17" s="44">
        <v>3</v>
      </c>
      <c r="M17" s="45">
        <v>0</v>
      </c>
      <c r="N17" s="46">
        <v>0</v>
      </c>
    </row>
    <row r="18" spans="1:14" ht="19.8">
      <c r="A18" s="220" t="s">
        <v>126</v>
      </c>
      <c r="B18" s="195">
        <v>18</v>
      </c>
      <c r="C18" s="196">
        <v>770</v>
      </c>
      <c r="D18" s="196">
        <v>715</v>
      </c>
      <c r="E18" s="196">
        <v>874</v>
      </c>
      <c r="F18" s="22">
        <f t="shared" si="0"/>
        <v>1589</v>
      </c>
      <c r="G18" s="43">
        <v>11</v>
      </c>
      <c r="H18" s="44">
        <v>16</v>
      </c>
      <c r="I18" s="44">
        <v>4</v>
      </c>
      <c r="J18" s="44">
        <v>2</v>
      </c>
      <c r="K18" s="44">
        <v>1</v>
      </c>
      <c r="L18" s="44">
        <v>2</v>
      </c>
      <c r="M18" s="45">
        <v>1</v>
      </c>
      <c r="N18" s="46">
        <v>0</v>
      </c>
    </row>
    <row r="19" spans="1:14" ht="19.8">
      <c r="A19" s="220" t="s">
        <v>127</v>
      </c>
      <c r="B19" s="195">
        <v>11</v>
      </c>
      <c r="C19" s="196">
        <v>600</v>
      </c>
      <c r="D19" s="196">
        <v>496</v>
      </c>
      <c r="E19" s="196">
        <v>619</v>
      </c>
      <c r="F19" s="22">
        <f t="shared" si="0"/>
        <v>1115</v>
      </c>
      <c r="G19" s="43">
        <v>5</v>
      </c>
      <c r="H19" s="44">
        <v>10</v>
      </c>
      <c r="I19" s="44">
        <v>3</v>
      </c>
      <c r="J19" s="44">
        <v>1</v>
      </c>
      <c r="K19" s="44">
        <v>1</v>
      </c>
      <c r="L19" s="44">
        <v>2</v>
      </c>
      <c r="M19" s="45">
        <v>0</v>
      </c>
      <c r="N19" s="46">
        <v>0</v>
      </c>
    </row>
    <row r="20" spans="1:14" ht="19.8">
      <c r="A20" s="220" t="s">
        <v>128</v>
      </c>
      <c r="B20" s="195">
        <v>9</v>
      </c>
      <c r="C20" s="196">
        <v>523</v>
      </c>
      <c r="D20" s="196">
        <v>499</v>
      </c>
      <c r="E20" s="196">
        <v>572</v>
      </c>
      <c r="F20" s="22">
        <f t="shared" si="0"/>
        <v>1071</v>
      </c>
      <c r="G20" s="43">
        <v>9</v>
      </c>
      <c r="H20" s="44">
        <v>9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  <c r="N20" s="46">
        <v>0</v>
      </c>
    </row>
    <row r="21" spans="1:14" ht="19.8">
      <c r="A21" s="220" t="s">
        <v>129</v>
      </c>
      <c r="B21" s="195">
        <v>19</v>
      </c>
      <c r="C21" s="196">
        <v>911</v>
      </c>
      <c r="D21" s="196">
        <v>853</v>
      </c>
      <c r="E21" s="196">
        <v>961</v>
      </c>
      <c r="F21" s="22">
        <f t="shared" si="0"/>
        <v>1814</v>
      </c>
      <c r="G21" s="43">
        <v>11</v>
      </c>
      <c r="H21" s="44">
        <v>12</v>
      </c>
      <c r="I21" s="44">
        <v>2</v>
      </c>
      <c r="J21" s="44">
        <v>0</v>
      </c>
      <c r="K21" s="44">
        <v>1</v>
      </c>
      <c r="L21" s="44">
        <v>0</v>
      </c>
      <c r="M21" s="45">
        <v>1</v>
      </c>
      <c r="N21" s="46">
        <v>0</v>
      </c>
    </row>
    <row r="22" spans="1:14" ht="19.8">
      <c r="A22" s="220" t="s">
        <v>130</v>
      </c>
      <c r="B22" s="195">
        <v>13</v>
      </c>
      <c r="C22" s="196">
        <v>549</v>
      </c>
      <c r="D22" s="196">
        <v>553</v>
      </c>
      <c r="E22" s="196">
        <v>589</v>
      </c>
      <c r="F22" s="22">
        <f t="shared" si="0"/>
        <v>1142</v>
      </c>
      <c r="G22" s="43">
        <v>5</v>
      </c>
      <c r="H22" s="44">
        <v>5</v>
      </c>
      <c r="I22" s="44">
        <v>2</v>
      </c>
      <c r="J22" s="44">
        <v>1</v>
      </c>
      <c r="K22" s="44">
        <v>2</v>
      </c>
      <c r="L22" s="44">
        <v>3</v>
      </c>
      <c r="M22" s="45">
        <v>0</v>
      </c>
      <c r="N22" s="46">
        <v>0</v>
      </c>
    </row>
    <row r="23" spans="1:14" ht="19.8">
      <c r="A23" s="220" t="s">
        <v>131</v>
      </c>
      <c r="B23" s="195">
        <v>14</v>
      </c>
      <c r="C23" s="196">
        <v>519</v>
      </c>
      <c r="D23" s="196">
        <v>477</v>
      </c>
      <c r="E23" s="196">
        <v>561</v>
      </c>
      <c r="F23" s="22">
        <f t="shared" si="0"/>
        <v>1038</v>
      </c>
      <c r="G23" s="43">
        <v>8</v>
      </c>
      <c r="H23" s="44">
        <v>5</v>
      </c>
      <c r="I23" s="44">
        <v>0</v>
      </c>
      <c r="J23" s="44">
        <v>2</v>
      </c>
      <c r="K23" s="44">
        <v>0</v>
      </c>
      <c r="L23" s="44">
        <v>0</v>
      </c>
      <c r="M23" s="45">
        <v>0</v>
      </c>
      <c r="N23" s="46">
        <v>1</v>
      </c>
    </row>
    <row r="24" spans="1:14" ht="19.8">
      <c r="A24" s="220" t="s">
        <v>132</v>
      </c>
      <c r="B24" s="195">
        <v>17</v>
      </c>
      <c r="C24" s="196">
        <v>561</v>
      </c>
      <c r="D24" s="196">
        <v>566</v>
      </c>
      <c r="E24" s="196">
        <v>625</v>
      </c>
      <c r="F24" s="22">
        <f t="shared" si="0"/>
        <v>1191</v>
      </c>
      <c r="G24" s="43">
        <v>4</v>
      </c>
      <c r="H24" s="44">
        <v>11</v>
      </c>
      <c r="I24" s="44">
        <v>0</v>
      </c>
      <c r="J24" s="44">
        <v>1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19" t="s">
        <v>100</v>
      </c>
      <c r="B25" s="22">
        <f t="shared" ref="B25:N25" si="1">SUM(B5:B24)</f>
        <v>261</v>
      </c>
      <c r="C25" s="22">
        <f t="shared" si="1"/>
        <v>13207</v>
      </c>
      <c r="D25" s="22">
        <f t="shared" si="1"/>
        <v>12448</v>
      </c>
      <c r="E25" s="22">
        <f t="shared" si="1"/>
        <v>13928</v>
      </c>
      <c r="F25" s="22">
        <f t="shared" si="1"/>
        <v>26376</v>
      </c>
      <c r="G25" s="22">
        <f t="shared" si="1"/>
        <v>174</v>
      </c>
      <c r="H25" s="22">
        <f t="shared" si="1"/>
        <v>208</v>
      </c>
      <c r="I25" s="22">
        <f t="shared" si="1"/>
        <v>34</v>
      </c>
      <c r="J25" s="22">
        <f t="shared" si="1"/>
        <v>34</v>
      </c>
      <c r="K25" s="22">
        <f t="shared" si="1"/>
        <v>21</v>
      </c>
      <c r="L25" s="22">
        <f t="shared" si="1"/>
        <v>27</v>
      </c>
      <c r="M25" s="23">
        <f t="shared" si="1"/>
        <v>9</v>
      </c>
      <c r="N25" s="26">
        <f t="shared" si="1"/>
        <v>1</v>
      </c>
    </row>
    <row r="26" spans="1:14" s="70" customFormat="1" ht="26.25" customHeight="1">
      <c r="A26" s="245" t="s">
        <v>8</v>
      </c>
      <c r="B26" s="246"/>
      <c r="C26" s="61">
        <f>C25</f>
        <v>13207</v>
      </c>
      <c r="D26" s="61" t="s">
        <v>0</v>
      </c>
      <c r="E26" s="61" t="s">
        <v>9</v>
      </c>
      <c r="F26" s="61"/>
      <c r="G26" s="61">
        <f>F25</f>
        <v>26376</v>
      </c>
      <c r="H26" s="61" t="s">
        <v>10</v>
      </c>
      <c r="I26" s="61"/>
      <c r="J26" s="61"/>
      <c r="K26" s="61" t="s">
        <v>109</v>
      </c>
      <c r="L26" s="61"/>
      <c r="M26" s="68"/>
      <c r="N26" s="69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1949</v>
      </c>
      <c r="F27" s="146">
        <f>MAX(F5:F24)</f>
        <v>3991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84" t="str">
        <f ca="1">INDIRECT(H28,TRUE)</f>
        <v>後金</v>
      </c>
      <c r="D28" s="185" t="s">
        <v>90</v>
      </c>
      <c r="E28" s="147">
        <f>MIN(C5:C24)</f>
        <v>309</v>
      </c>
      <c r="F28" s="148">
        <f>MIN(F5:F24)</f>
        <v>689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11</v>
      </c>
      <c r="B29" s="242"/>
      <c r="C29" s="254">
        <f>SUM(G29:G30)</f>
        <v>129</v>
      </c>
      <c r="D29" s="256" t="s">
        <v>10</v>
      </c>
      <c r="E29" s="88" t="s">
        <v>12</v>
      </c>
      <c r="F29" s="199"/>
      <c r="G29" s="88">
        <v>68</v>
      </c>
      <c r="H29" s="88" t="s">
        <v>10</v>
      </c>
      <c r="I29" s="30"/>
      <c r="J29" s="30"/>
      <c r="K29" s="24"/>
      <c r="L29" s="24"/>
      <c r="M29" s="25"/>
      <c r="N29" s="27"/>
    </row>
    <row r="30" spans="1:14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61</v>
      </c>
      <c r="H30" s="89" t="s">
        <v>10</v>
      </c>
      <c r="I30" s="31"/>
      <c r="J30" s="31"/>
      <c r="K30" s="32"/>
      <c r="L30" s="32"/>
      <c r="M30" s="33"/>
      <c r="N30" s="34"/>
    </row>
    <row r="31" spans="1:14" s="5" customFormat="1" ht="24.9" customHeight="1">
      <c r="A31" s="241" t="s">
        <v>17</v>
      </c>
      <c r="B31" s="247"/>
      <c r="C31" s="250">
        <f>K25</f>
        <v>21</v>
      </c>
      <c r="D31" s="250" t="s">
        <v>18</v>
      </c>
      <c r="E31" s="205" t="s">
        <v>157</v>
      </c>
      <c r="F31" s="88"/>
      <c r="G31" s="88"/>
      <c r="H31" s="88"/>
      <c r="I31" s="30"/>
      <c r="J31" s="30"/>
      <c r="K31" s="200"/>
      <c r="L31" s="200"/>
      <c r="M31" s="201"/>
      <c r="N31" s="202"/>
    </row>
    <row r="32" spans="1:14" s="6" customFormat="1" ht="24.9" customHeight="1">
      <c r="A32" s="248"/>
      <c r="B32" s="249"/>
      <c r="C32" s="251"/>
      <c r="D32" s="251"/>
      <c r="E32" s="70" t="s">
        <v>158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66" customFormat="1" ht="26.25" customHeight="1">
      <c r="A33" s="245" t="s">
        <v>15</v>
      </c>
      <c r="B33" s="246"/>
      <c r="C33" s="61">
        <f>L25</f>
        <v>27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67" customFormat="1" ht="26.25" customHeight="1">
      <c r="A34" s="245" t="s">
        <v>14</v>
      </c>
      <c r="B34" s="246"/>
      <c r="C34" s="61">
        <f>M25</f>
        <v>9</v>
      </c>
      <c r="D34" s="61" t="s">
        <v>24</v>
      </c>
      <c r="E34" s="61" t="s">
        <v>159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71" customFormat="1" ht="26.25" customHeight="1">
      <c r="A35" s="239" t="s">
        <v>112</v>
      </c>
      <c r="B35" s="240"/>
      <c r="C35" s="61">
        <f>N25</f>
        <v>1</v>
      </c>
      <c r="D35" s="61" t="s">
        <v>24</v>
      </c>
      <c r="E35" s="61" t="s">
        <v>133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66" customFormat="1" ht="26.25" customHeight="1">
      <c r="A36" s="245" t="s">
        <v>97</v>
      </c>
      <c r="B36" s="246"/>
      <c r="C36" s="61">
        <f>G25</f>
        <v>174</v>
      </c>
      <c r="D36" s="72" t="s">
        <v>10</v>
      </c>
      <c r="E36" s="61" t="s">
        <v>16</v>
      </c>
      <c r="F36" s="61"/>
      <c r="G36" s="61">
        <f>H25</f>
        <v>208</v>
      </c>
      <c r="H36" s="72" t="s">
        <v>10</v>
      </c>
      <c r="I36" s="61"/>
      <c r="J36" s="61"/>
      <c r="K36" s="63"/>
      <c r="L36" s="63"/>
      <c r="M36" s="64"/>
      <c r="N36" s="65"/>
    </row>
    <row r="37" spans="1:14" s="79" customFormat="1" ht="26.25" customHeight="1" thickBot="1">
      <c r="A37" s="237" t="s">
        <v>161</v>
      </c>
      <c r="B37" s="238"/>
      <c r="C37" s="73">
        <v>14</v>
      </c>
      <c r="D37" s="183" t="s">
        <v>160</v>
      </c>
      <c r="E37" s="74">
        <v>8</v>
      </c>
      <c r="F37" s="75" t="s">
        <v>80</v>
      </c>
      <c r="G37" s="74">
        <v>32</v>
      </c>
      <c r="H37" s="76"/>
      <c r="I37" s="238" t="s">
        <v>81</v>
      </c>
      <c r="J37" s="238"/>
      <c r="K37" s="74">
        <v>40</v>
      </c>
      <c r="L37" s="76"/>
      <c r="M37" s="77"/>
      <c r="N37" s="78"/>
    </row>
    <row r="38" spans="1:14">
      <c r="C38" s="2"/>
    </row>
  </sheetData>
  <mergeCells count="28">
    <mergeCell ref="A1:L1"/>
    <mergeCell ref="I3:I4"/>
    <mergeCell ref="C29:C30"/>
    <mergeCell ref="D29:D30"/>
    <mergeCell ref="B3:B4"/>
    <mergeCell ref="C3:C4"/>
    <mergeCell ref="G3:G4"/>
    <mergeCell ref="H3:H4"/>
    <mergeCell ref="A26:B26"/>
    <mergeCell ref="A3:A4"/>
    <mergeCell ref="A27:B27"/>
    <mergeCell ref="A28:B28"/>
    <mergeCell ref="A37:B37"/>
    <mergeCell ref="I37:J37"/>
    <mergeCell ref="A35:B35"/>
    <mergeCell ref="A29:B30"/>
    <mergeCell ref="A33:B33"/>
    <mergeCell ref="A34:B34"/>
    <mergeCell ref="A31:B32"/>
    <mergeCell ref="C31:C32"/>
    <mergeCell ref="D31:D32"/>
    <mergeCell ref="A36:B36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154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44</v>
      </c>
      <c r="D3" s="191" t="s">
        <v>10</v>
      </c>
      <c r="E3" s="192" t="s">
        <v>92</v>
      </c>
      <c r="F3" s="193" t="s">
        <v>93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45</v>
      </c>
      <c r="L3" s="278" t="s">
        <v>46</v>
      </c>
      <c r="M3" s="265" t="s">
        <v>110</v>
      </c>
      <c r="N3" s="267" t="s">
        <v>111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89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113</v>
      </c>
      <c r="B5" s="51">
        <v>9</v>
      </c>
      <c r="C5" s="196">
        <v>487</v>
      </c>
      <c r="D5" s="196">
        <v>428</v>
      </c>
      <c r="E5" s="196">
        <v>464</v>
      </c>
      <c r="F5" s="51">
        <f t="shared" ref="F5:F24" si="0">SUM(D5:E5)</f>
        <v>892</v>
      </c>
      <c r="G5" s="176">
        <v>7</v>
      </c>
      <c r="H5" s="177">
        <v>0</v>
      </c>
      <c r="I5" s="177">
        <v>0</v>
      </c>
      <c r="J5" s="177">
        <v>0</v>
      </c>
      <c r="K5" s="177">
        <v>0</v>
      </c>
      <c r="L5" s="177">
        <v>1</v>
      </c>
      <c r="M5" s="178">
        <v>0</v>
      </c>
      <c r="N5" s="179">
        <v>0</v>
      </c>
    </row>
    <row r="6" spans="1:14" ht="19.8">
      <c r="A6" s="220" t="s">
        <v>114</v>
      </c>
      <c r="B6" s="51">
        <v>9</v>
      </c>
      <c r="C6" s="196">
        <v>738</v>
      </c>
      <c r="D6" s="196">
        <v>629</v>
      </c>
      <c r="E6" s="196">
        <v>742</v>
      </c>
      <c r="F6" s="51">
        <f t="shared" si="0"/>
        <v>1371</v>
      </c>
      <c r="G6" s="176">
        <v>15</v>
      </c>
      <c r="H6" s="177">
        <v>1</v>
      </c>
      <c r="I6" s="177">
        <v>4</v>
      </c>
      <c r="J6" s="177">
        <v>2</v>
      </c>
      <c r="K6" s="177">
        <v>1</v>
      </c>
      <c r="L6" s="177">
        <v>0</v>
      </c>
      <c r="M6" s="178">
        <v>1</v>
      </c>
      <c r="N6" s="179">
        <v>1</v>
      </c>
    </row>
    <row r="7" spans="1:14" ht="19.8">
      <c r="A7" s="220" t="s">
        <v>115</v>
      </c>
      <c r="B7" s="51">
        <v>17</v>
      </c>
      <c r="C7" s="196">
        <v>686</v>
      </c>
      <c r="D7" s="196">
        <v>681</v>
      </c>
      <c r="E7" s="196">
        <v>729</v>
      </c>
      <c r="F7" s="51">
        <f t="shared" si="0"/>
        <v>1410</v>
      </c>
      <c r="G7" s="176">
        <v>7</v>
      </c>
      <c r="H7" s="177">
        <v>7</v>
      </c>
      <c r="I7" s="177">
        <v>3</v>
      </c>
      <c r="J7" s="177">
        <v>1</v>
      </c>
      <c r="K7" s="177">
        <v>0</v>
      </c>
      <c r="L7" s="177">
        <v>0</v>
      </c>
      <c r="M7" s="178">
        <v>0</v>
      </c>
      <c r="N7" s="179">
        <v>0</v>
      </c>
    </row>
    <row r="8" spans="1:14" ht="19.8">
      <c r="A8" s="220" t="s">
        <v>116</v>
      </c>
      <c r="B8" s="51">
        <v>8</v>
      </c>
      <c r="C8" s="196">
        <v>418</v>
      </c>
      <c r="D8" s="196">
        <v>416</v>
      </c>
      <c r="E8" s="196">
        <v>468</v>
      </c>
      <c r="F8" s="51">
        <f t="shared" si="0"/>
        <v>884</v>
      </c>
      <c r="G8" s="176">
        <v>5</v>
      </c>
      <c r="H8" s="177">
        <v>5</v>
      </c>
      <c r="I8" s="177">
        <v>0</v>
      </c>
      <c r="J8" s="177">
        <v>0</v>
      </c>
      <c r="K8" s="177">
        <v>0</v>
      </c>
      <c r="L8" s="177">
        <v>0</v>
      </c>
      <c r="M8" s="178">
        <v>0</v>
      </c>
      <c r="N8" s="179">
        <v>0</v>
      </c>
    </row>
    <row r="9" spans="1:14" ht="19.8">
      <c r="A9" s="220" t="s">
        <v>117</v>
      </c>
      <c r="B9" s="51">
        <v>12</v>
      </c>
      <c r="C9" s="196">
        <v>513</v>
      </c>
      <c r="D9" s="196">
        <v>450</v>
      </c>
      <c r="E9" s="196">
        <v>531</v>
      </c>
      <c r="F9" s="51">
        <f t="shared" si="0"/>
        <v>981</v>
      </c>
      <c r="G9" s="176">
        <v>2</v>
      </c>
      <c r="H9" s="177">
        <v>14</v>
      </c>
      <c r="I9" s="177">
        <v>1</v>
      </c>
      <c r="J9" s="177">
        <v>4</v>
      </c>
      <c r="K9" s="177">
        <v>2</v>
      </c>
      <c r="L9" s="177">
        <v>1</v>
      </c>
      <c r="M9" s="178">
        <v>1</v>
      </c>
      <c r="N9" s="179">
        <v>0</v>
      </c>
    </row>
    <row r="10" spans="1:14" ht="19.8">
      <c r="A10" s="220" t="s">
        <v>118</v>
      </c>
      <c r="B10" s="51">
        <v>28</v>
      </c>
      <c r="C10" s="196">
        <v>1934</v>
      </c>
      <c r="D10" s="196">
        <v>1823</v>
      </c>
      <c r="E10" s="196">
        <v>2072</v>
      </c>
      <c r="F10" s="51">
        <f t="shared" si="0"/>
        <v>3895</v>
      </c>
      <c r="G10" s="176">
        <v>14</v>
      </c>
      <c r="H10" s="177">
        <v>16</v>
      </c>
      <c r="I10" s="177">
        <v>2</v>
      </c>
      <c r="J10" s="177">
        <v>3</v>
      </c>
      <c r="K10" s="177">
        <v>1</v>
      </c>
      <c r="L10" s="177">
        <v>4</v>
      </c>
      <c r="M10" s="178">
        <v>1</v>
      </c>
      <c r="N10" s="179">
        <v>0</v>
      </c>
    </row>
    <row r="11" spans="1:14" ht="19.8">
      <c r="A11" s="220" t="s">
        <v>119</v>
      </c>
      <c r="B11" s="51">
        <v>11</v>
      </c>
      <c r="C11" s="196">
        <v>299</v>
      </c>
      <c r="D11" s="196">
        <v>336</v>
      </c>
      <c r="E11" s="196">
        <v>327</v>
      </c>
      <c r="F11" s="51">
        <f t="shared" si="0"/>
        <v>663</v>
      </c>
      <c r="G11" s="176">
        <v>3</v>
      </c>
      <c r="H11" s="177">
        <v>1</v>
      </c>
      <c r="I11" s="177">
        <v>0</v>
      </c>
      <c r="J11" s="177">
        <v>0</v>
      </c>
      <c r="K11" s="177">
        <v>2</v>
      </c>
      <c r="L11" s="177">
        <v>1</v>
      </c>
      <c r="M11" s="178">
        <v>1</v>
      </c>
      <c r="N11" s="179">
        <v>0</v>
      </c>
    </row>
    <row r="12" spans="1:14" ht="19.8">
      <c r="A12" s="220" t="s">
        <v>120</v>
      </c>
      <c r="B12" s="51">
        <v>11</v>
      </c>
      <c r="C12" s="196">
        <v>720</v>
      </c>
      <c r="D12" s="196">
        <v>600</v>
      </c>
      <c r="E12" s="196">
        <v>693</v>
      </c>
      <c r="F12" s="51">
        <f t="shared" si="0"/>
        <v>1293</v>
      </c>
      <c r="G12" s="176">
        <v>7</v>
      </c>
      <c r="H12" s="177">
        <v>2</v>
      </c>
      <c r="I12" s="177">
        <v>0</v>
      </c>
      <c r="J12" s="177">
        <v>0</v>
      </c>
      <c r="K12" s="177">
        <v>1</v>
      </c>
      <c r="L12" s="177">
        <v>4</v>
      </c>
      <c r="M12" s="178">
        <v>0</v>
      </c>
      <c r="N12" s="179">
        <v>1</v>
      </c>
    </row>
    <row r="13" spans="1:14" ht="19.8">
      <c r="A13" s="220" t="s">
        <v>121</v>
      </c>
      <c r="B13" s="51">
        <v>13</v>
      </c>
      <c r="C13" s="196">
        <v>1126</v>
      </c>
      <c r="D13" s="196">
        <v>931</v>
      </c>
      <c r="E13" s="196">
        <v>1106</v>
      </c>
      <c r="F13" s="51">
        <f t="shared" si="0"/>
        <v>2037</v>
      </c>
      <c r="G13" s="176">
        <v>15</v>
      </c>
      <c r="H13" s="177">
        <v>14</v>
      </c>
      <c r="I13" s="177">
        <v>1</v>
      </c>
      <c r="J13" s="177">
        <v>3</v>
      </c>
      <c r="K13" s="177">
        <v>0</v>
      </c>
      <c r="L13" s="177">
        <v>0</v>
      </c>
      <c r="M13" s="178">
        <v>2</v>
      </c>
      <c r="N13" s="179">
        <v>1</v>
      </c>
    </row>
    <row r="14" spans="1:14" ht="19.8">
      <c r="A14" s="220" t="s">
        <v>122</v>
      </c>
      <c r="B14" s="51">
        <v>9</v>
      </c>
      <c r="C14" s="196">
        <v>478</v>
      </c>
      <c r="D14" s="196">
        <v>386</v>
      </c>
      <c r="E14" s="196">
        <v>503</v>
      </c>
      <c r="F14" s="51">
        <f t="shared" si="0"/>
        <v>889</v>
      </c>
      <c r="G14" s="176">
        <v>5</v>
      </c>
      <c r="H14" s="177">
        <v>6</v>
      </c>
      <c r="I14" s="177">
        <v>0</v>
      </c>
      <c r="J14" s="177">
        <v>1</v>
      </c>
      <c r="K14" s="177">
        <v>0</v>
      </c>
      <c r="L14" s="177">
        <v>2</v>
      </c>
      <c r="M14" s="178">
        <v>0</v>
      </c>
      <c r="N14" s="179">
        <v>0</v>
      </c>
    </row>
    <row r="15" spans="1:14" ht="19.8">
      <c r="A15" s="220" t="s">
        <v>123</v>
      </c>
      <c r="B15" s="51">
        <v>11</v>
      </c>
      <c r="C15" s="196">
        <v>536</v>
      </c>
      <c r="D15" s="196">
        <v>512</v>
      </c>
      <c r="E15" s="196">
        <v>578</v>
      </c>
      <c r="F15" s="51">
        <f t="shared" si="0"/>
        <v>1090</v>
      </c>
      <c r="G15" s="176">
        <v>3</v>
      </c>
      <c r="H15" s="177">
        <v>2</v>
      </c>
      <c r="I15" s="177">
        <v>0</v>
      </c>
      <c r="J15" s="177">
        <v>1</v>
      </c>
      <c r="K15" s="177">
        <v>1</v>
      </c>
      <c r="L15" s="177">
        <v>0</v>
      </c>
      <c r="M15" s="178">
        <v>0</v>
      </c>
      <c r="N15" s="179">
        <v>0</v>
      </c>
    </row>
    <row r="16" spans="1:14" ht="19.8">
      <c r="A16" s="220" t="s">
        <v>124</v>
      </c>
      <c r="B16" s="51">
        <v>13</v>
      </c>
      <c r="C16" s="196">
        <v>613</v>
      </c>
      <c r="D16" s="196">
        <v>648</v>
      </c>
      <c r="E16" s="196">
        <v>494</v>
      </c>
      <c r="F16" s="51">
        <f t="shared" si="0"/>
        <v>1142</v>
      </c>
      <c r="G16" s="176">
        <v>5</v>
      </c>
      <c r="H16" s="177">
        <v>5</v>
      </c>
      <c r="I16" s="177">
        <v>3</v>
      </c>
      <c r="J16" s="177">
        <v>0</v>
      </c>
      <c r="K16" s="177">
        <v>0</v>
      </c>
      <c r="L16" s="177">
        <v>1</v>
      </c>
      <c r="M16" s="178">
        <v>0</v>
      </c>
      <c r="N16" s="179">
        <v>0</v>
      </c>
    </row>
    <row r="17" spans="1:14" ht="19.8">
      <c r="A17" s="220" t="s">
        <v>125</v>
      </c>
      <c r="B17" s="51">
        <v>9</v>
      </c>
      <c r="C17" s="196">
        <v>500</v>
      </c>
      <c r="D17" s="196">
        <v>472</v>
      </c>
      <c r="E17" s="196">
        <v>510</v>
      </c>
      <c r="F17" s="51">
        <f t="shared" si="0"/>
        <v>982</v>
      </c>
      <c r="G17" s="176">
        <v>5</v>
      </c>
      <c r="H17" s="177">
        <v>1</v>
      </c>
      <c r="I17" s="177">
        <v>2</v>
      </c>
      <c r="J17" s="177">
        <v>1</v>
      </c>
      <c r="K17" s="177">
        <v>0</v>
      </c>
      <c r="L17" s="177">
        <v>0</v>
      </c>
      <c r="M17" s="178">
        <v>0</v>
      </c>
      <c r="N17" s="179">
        <v>0</v>
      </c>
    </row>
    <row r="18" spans="1:14" ht="19.8">
      <c r="A18" s="220" t="s">
        <v>126</v>
      </c>
      <c r="B18" s="51">
        <v>18</v>
      </c>
      <c r="C18" s="196">
        <v>771</v>
      </c>
      <c r="D18" s="196">
        <v>698</v>
      </c>
      <c r="E18" s="196">
        <v>864</v>
      </c>
      <c r="F18" s="51">
        <f t="shared" si="0"/>
        <v>1562</v>
      </c>
      <c r="G18" s="176">
        <v>8</v>
      </c>
      <c r="H18" s="177">
        <v>10</v>
      </c>
      <c r="I18" s="177">
        <v>3</v>
      </c>
      <c r="J18" s="177">
        <v>1</v>
      </c>
      <c r="K18" s="177">
        <v>2</v>
      </c>
      <c r="L18" s="177">
        <v>6</v>
      </c>
      <c r="M18" s="178">
        <v>0</v>
      </c>
      <c r="N18" s="179">
        <v>1</v>
      </c>
    </row>
    <row r="19" spans="1:14" ht="19.8">
      <c r="A19" s="220" t="s">
        <v>127</v>
      </c>
      <c r="B19" s="51">
        <v>11</v>
      </c>
      <c r="C19" s="196">
        <v>666</v>
      </c>
      <c r="D19" s="196">
        <v>530</v>
      </c>
      <c r="E19" s="196">
        <v>678</v>
      </c>
      <c r="F19" s="51">
        <f t="shared" si="0"/>
        <v>1208</v>
      </c>
      <c r="G19" s="176">
        <v>2</v>
      </c>
      <c r="H19" s="177">
        <v>3</v>
      </c>
      <c r="I19" s="177">
        <v>0</v>
      </c>
      <c r="J19" s="177">
        <v>4</v>
      </c>
      <c r="K19" s="177">
        <v>0</v>
      </c>
      <c r="L19" s="177">
        <v>1</v>
      </c>
      <c r="M19" s="178">
        <v>1</v>
      </c>
      <c r="N19" s="179">
        <v>0</v>
      </c>
    </row>
    <row r="20" spans="1:14" ht="19.8">
      <c r="A20" s="220" t="s">
        <v>128</v>
      </c>
      <c r="B20" s="51">
        <v>9</v>
      </c>
      <c r="C20" s="196">
        <v>518</v>
      </c>
      <c r="D20" s="196">
        <v>489</v>
      </c>
      <c r="E20" s="196">
        <v>548</v>
      </c>
      <c r="F20" s="51">
        <f t="shared" si="0"/>
        <v>1037</v>
      </c>
      <c r="G20" s="176">
        <v>7</v>
      </c>
      <c r="H20" s="177">
        <v>6</v>
      </c>
      <c r="I20" s="177">
        <v>2</v>
      </c>
      <c r="J20" s="177">
        <v>0</v>
      </c>
      <c r="K20" s="177">
        <v>1</v>
      </c>
      <c r="L20" s="177">
        <v>0</v>
      </c>
      <c r="M20" s="178">
        <v>0</v>
      </c>
      <c r="N20" s="179">
        <v>2</v>
      </c>
    </row>
    <row r="21" spans="1:14" ht="19.8">
      <c r="A21" s="220" t="s">
        <v>129</v>
      </c>
      <c r="B21" s="51">
        <v>19</v>
      </c>
      <c r="C21" s="196">
        <v>906</v>
      </c>
      <c r="D21" s="196">
        <v>833</v>
      </c>
      <c r="E21" s="196">
        <v>950</v>
      </c>
      <c r="F21" s="51">
        <f t="shared" si="0"/>
        <v>1783</v>
      </c>
      <c r="G21" s="176">
        <v>15</v>
      </c>
      <c r="H21" s="177">
        <v>12</v>
      </c>
      <c r="I21" s="177">
        <v>0</v>
      </c>
      <c r="J21" s="177">
        <v>0</v>
      </c>
      <c r="K21" s="177">
        <v>0</v>
      </c>
      <c r="L21" s="177">
        <v>0</v>
      </c>
      <c r="M21" s="178">
        <v>0</v>
      </c>
      <c r="N21" s="179">
        <v>1</v>
      </c>
    </row>
    <row r="22" spans="1:14" ht="19.8">
      <c r="A22" s="220" t="s">
        <v>130</v>
      </c>
      <c r="B22" s="51">
        <v>13</v>
      </c>
      <c r="C22" s="196">
        <v>538</v>
      </c>
      <c r="D22" s="196">
        <v>533</v>
      </c>
      <c r="E22" s="196">
        <v>567</v>
      </c>
      <c r="F22" s="51">
        <f t="shared" si="0"/>
        <v>1100</v>
      </c>
      <c r="G22" s="176">
        <v>6</v>
      </c>
      <c r="H22" s="177">
        <v>8</v>
      </c>
      <c r="I22" s="177">
        <v>0</v>
      </c>
      <c r="J22" s="177">
        <v>0</v>
      </c>
      <c r="K22" s="177">
        <v>0</v>
      </c>
      <c r="L22" s="177">
        <v>2</v>
      </c>
      <c r="M22" s="178">
        <v>0</v>
      </c>
      <c r="N22" s="179">
        <v>0</v>
      </c>
    </row>
    <row r="23" spans="1:14" ht="19.8">
      <c r="A23" s="220" t="s">
        <v>131</v>
      </c>
      <c r="B23" s="51">
        <v>14</v>
      </c>
      <c r="C23" s="196">
        <v>517</v>
      </c>
      <c r="D23" s="196">
        <v>466</v>
      </c>
      <c r="E23" s="196">
        <v>544</v>
      </c>
      <c r="F23" s="51">
        <f t="shared" si="0"/>
        <v>1010</v>
      </c>
      <c r="G23" s="176">
        <v>0</v>
      </c>
      <c r="H23" s="177">
        <v>4</v>
      </c>
      <c r="I23" s="177">
        <v>0</v>
      </c>
      <c r="J23" s="177">
        <v>0</v>
      </c>
      <c r="K23" s="177">
        <v>1</v>
      </c>
      <c r="L23" s="177">
        <v>2</v>
      </c>
      <c r="M23" s="178">
        <v>0</v>
      </c>
      <c r="N23" s="179">
        <v>1</v>
      </c>
    </row>
    <row r="24" spans="1:14" ht="19.8">
      <c r="A24" s="220" t="s">
        <v>132</v>
      </c>
      <c r="B24" s="51">
        <v>17</v>
      </c>
      <c r="C24" s="196">
        <v>565</v>
      </c>
      <c r="D24" s="196">
        <v>562</v>
      </c>
      <c r="E24" s="196">
        <v>633</v>
      </c>
      <c r="F24" s="51">
        <f t="shared" si="0"/>
        <v>1195</v>
      </c>
      <c r="G24" s="176">
        <v>9</v>
      </c>
      <c r="H24" s="177">
        <v>2</v>
      </c>
      <c r="I24" s="177">
        <v>1</v>
      </c>
      <c r="J24" s="177">
        <v>1</v>
      </c>
      <c r="K24" s="177">
        <v>0</v>
      </c>
      <c r="L24" s="177">
        <v>2</v>
      </c>
      <c r="M24" s="178">
        <v>0</v>
      </c>
      <c r="N24" s="179">
        <v>1</v>
      </c>
    </row>
    <row r="25" spans="1:14" ht="19.8">
      <c r="A25" s="219" t="s">
        <v>100</v>
      </c>
      <c r="B25" s="51">
        <f t="shared" ref="B25:N25" si="1">SUM(B5:B24)</f>
        <v>261</v>
      </c>
      <c r="C25" s="51">
        <f t="shared" si="1"/>
        <v>13529</v>
      </c>
      <c r="D25" s="51">
        <f t="shared" si="1"/>
        <v>12423</v>
      </c>
      <c r="E25" s="51">
        <f t="shared" si="1"/>
        <v>14001</v>
      </c>
      <c r="F25" s="51">
        <f t="shared" si="1"/>
        <v>26424</v>
      </c>
      <c r="G25" s="51">
        <f t="shared" si="1"/>
        <v>140</v>
      </c>
      <c r="H25" s="51">
        <f t="shared" si="1"/>
        <v>119</v>
      </c>
      <c r="I25" s="51">
        <f t="shared" si="1"/>
        <v>22</v>
      </c>
      <c r="J25" s="51">
        <f t="shared" si="1"/>
        <v>22</v>
      </c>
      <c r="K25" s="51">
        <f t="shared" si="1"/>
        <v>12</v>
      </c>
      <c r="L25" s="51">
        <f t="shared" si="1"/>
        <v>27</v>
      </c>
      <c r="M25" s="52">
        <f t="shared" si="1"/>
        <v>7</v>
      </c>
      <c r="N25" s="54">
        <f t="shared" si="1"/>
        <v>9</v>
      </c>
    </row>
    <row r="26" spans="1:14" s="3" customFormat="1" ht="26.25" customHeight="1">
      <c r="A26" s="282" t="s">
        <v>8</v>
      </c>
      <c r="B26" s="283"/>
      <c r="C26" s="93">
        <f>C25</f>
        <v>13529</v>
      </c>
      <c r="D26" s="93" t="s">
        <v>0</v>
      </c>
      <c r="E26" s="93" t="s">
        <v>9</v>
      </c>
      <c r="F26" s="93"/>
      <c r="G26" s="93">
        <f>F25</f>
        <v>26424</v>
      </c>
      <c r="H26" s="93" t="s">
        <v>10</v>
      </c>
      <c r="I26" s="93"/>
      <c r="J26" s="93"/>
      <c r="K26" s="93" t="s">
        <v>142</v>
      </c>
      <c r="L26" s="93"/>
      <c r="M26" s="94"/>
      <c r="N26" s="95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1934</v>
      </c>
      <c r="F27" s="146">
        <f>MAX(F5:F24)</f>
        <v>3895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50" t="str">
        <f ca="1">INDIRECT(H28,TRUE)</f>
        <v>後金</v>
      </c>
      <c r="D28" s="151" t="s">
        <v>90</v>
      </c>
      <c r="E28" s="147">
        <f>MIN(C5:C24)</f>
        <v>299</v>
      </c>
      <c r="F28" s="148">
        <f>MIN(F5:F24)</f>
        <v>663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311" t="s">
        <v>11</v>
      </c>
      <c r="B29" s="312"/>
      <c r="C29" s="307">
        <f>SUM(G29:G30)</f>
        <v>128</v>
      </c>
      <c r="D29" s="309" t="s">
        <v>10</v>
      </c>
      <c r="E29" s="96" t="s">
        <v>12</v>
      </c>
      <c r="F29" s="96"/>
      <c r="G29" s="96">
        <v>73</v>
      </c>
      <c r="H29" s="96" t="s">
        <v>10</v>
      </c>
      <c r="I29" s="96"/>
      <c r="J29" s="96"/>
      <c r="K29" s="97"/>
      <c r="L29" s="97"/>
      <c r="M29" s="98"/>
      <c r="N29" s="99"/>
    </row>
    <row r="30" spans="1:14" s="5" customFormat="1" ht="24.9" customHeight="1">
      <c r="A30" s="313"/>
      <c r="B30" s="314"/>
      <c r="C30" s="308"/>
      <c r="D30" s="310"/>
      <c r="E30" s="100" t="s">
        <v>13</v>
      </c>
      <c r="F30" s="100"/>
      <c r="G30" s="100">
        <v>55</v>
      </c>
      <c r="H30" s="100" t="s">
        <v>10</v>
      </c>
      <c r="I30" s="100"/>
      <c r="J30" s="100"/>
      <c r="K30" s="101"/>
      <c r="L30" s="101"/>
      <c r="M30" s="102"/>
      <c r="N30" s="217"/>
    </row>
    <row r="31" spans="1:14" s="5" customFormat="1" ht="24.9" customHeight="1">
      <c r="A31" s="241" t="s">
        <v>17</v>
      </c>
      <c r="B31" s="247"/>
      <c r="C31" s="250">
        <f>K25</f>
        <v>12</v>
      </c>
      <c r="D31" s="250" t="s">
        <v>10</v>
      </c>
      <c r="E31" s="205" t="s">
        <v>94</v>
      </c>
      <c r="F31" s="214"/>
      <c r="G31" s="214"/>
      <c r="H31" s="214"/>
      <c r="I31" s="214"/>
      <c r="J31" s="214"/>
      <c r="K31" s="215"/>
      <c r="L31" s="215"/>
      <c r="M31" s="216"/>
      <c r="N31" s="218"/>
    </row>
    <row r="32" spans="1:14" s="6" customFormat="1" ht="24.9" customHeight="1">
      <c r="A32" s="287"/>
      <c r="B32" s="288"/>
      <c r="C32" s="289"/>
      <c r="D32" s="289"/>
      <c r="E32" s="205" t="s">
        <v>186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282" t="s">
        <v>15</v>
      </c>
      <c r="B33" s="283"/>
      <c r="C33" s="93">
        <f>L25</f>
        <v>27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7</v>
      </c>
      <c r="D34" s="93" t="s">
        <v>47</v>
      </c>
      <c r="E34" s="93" t="s">
        <v>187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112</v>
      </c>
      <c r="B35" s="281"/>
      <c r="C35" s="93">
        <f>N25</f>
        <v>9</v>
      </c>
      <c r="D35" s="93" t="s">
        <v>47</v>
      </c>
      <c r="E35" s="93" t="s">
        <v>188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82" t="s">
        <v>97</v>
      </c>
      <c r="B36" s="283"/>
      <c r="C36" s="93">
        <f>G25</f>
        <v>140</v>
      </c>
      <c r="D36" s="107" t="s">
        <v>10</v>
      </c>
      <c r="E36" s="93" t="s">
        <v>16</v>
      </c>
      <c r="F36" s="93"/>
      <c r="G36" s="93">
        <f>H25</f>
        <v>119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C25-'11109'!C25</f>
        <v>8</v>
      </c>
      <c r="D37" s="109" t="str">
        <f>IF(E37&gt;0,"男增加","男減少")</f>
        <v>男減少</v>
      </c>
      <c r="E37" s="110">
        <f>D25-'11109'!D25</f>
        <v>-8</v>
      </c>
      <c r="F37" s="111" t="str">
        <f>IF(G37&gt;0,"女增加","女減少")</f>
        <v>女增加</v>
      </c>
      <c r="G37" s="110">
        <f>E25-'11109'!E25</f>
        <v>14</v>
      </c>
      <c r="H37" s="112"/>
      <c r="I37" s="277" t="str">
        <f>IF(K37&gt;0,"總人口數增加","總人口數減少")</f>
        <v>總人口數增加</v>
      </c>
      <c r="J37" s="277"/>
      <c r="K37" s="110">
        <f>F25-'11109'!F25</f>
        <v>6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A31:B32"/>
    <mergeCell ref="C31:C32"/>
    <mergeCell ref="D31:D32"/>
    <mergeCell ref="A28:B28"/>
    <mergeCell ref="A1:L1"/>
    <mergeCell ref="M3:M4"/>
    <mergeCell ref="N3:N4"/>
    <mergeCell ref="K2:N2"/>
    <mergeCell ref="J3:J4"/>
    <mergeCell ref="G3:G4"/>
    <mergeCell ref="K3:K4"/>
    <mergeCell ref="L3:L4"/>
    <mergeCell ref="A37:B37"/>
    <mergeCell ref="I37:J37"/>
    <mergeCell ref="I3:I4"/>
    <mergeCell ref="C29:C30"/>
    <mergeCell ref="D29:D30"/>
    <mergeCell ref="B3:B4"/>
    <mergeCell ref="C3:C4"/>
    <mergeCell ref="A3:A4"/>
    <mergeCell ref="A29:B30"/>
    <mergeCell ref="A35:B35"/>
    <mergeCell ref="A33:B33"/>
    <mergeCell ref="A34:B34"/>
    <mergeCell ref="H3:H4"/>
    <mergeCell ref="A26:B26"/>
    <mergeCell ref="A27:B27"/>
    <mergeCell ref="A36:B36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B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155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64</v>
      </c>
      <c r="D3" s="191" t="s">
        <v>10</v>
      </c>
      <c r="E3" s="192" t="s">
        <v>92</v>
      </c>
      <c r="F3" s="193" t="s">
        <v>93</v>
      </c>
      <c r="G3" s="278" t="s">
        <v>65</v>
      </c>
      <c r="H3" s="278" t="s">
        <v>66</v>
      </c>
      <c r="I3" s="278" t="s">
        <v>67</v>
      </c>
      <c r="J3" s="278" t="s">
        <v>68</v>
      </c>
      <c r="K3" s="278" t="s">
        <v>69</v>
      </c>
      <c r="L3" s="278" t="s">
        <v>70</v>
      </c>
      <c r="M3" s="265" t="s">
        <v>110</v>
      </c>
      <c r="N3" s="267" t="s">
        <v>111</v>
      </c>
    </row>
    <row r="4" spans="1:14" s="1" customFormat="1" ht="19.8">
      <c r="A4" s="286"/>
      <c r="B4" s="279"/>
      <c r="C4" s="279"/>
      <c r="D4" s="50" t="s">
        <v>71</v>
      </c>
      <c r="E4" s="50" t="s">
        <v>72</v>
      </c>
      <c r="F4" s="50" t="s">
        <v>88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113</v>
      </c>
      <c r="B5" s="194">
        <v>9</v>
      </c>
      <c r="C5" s="196">
        <v>493</v>
      </c>
      <c r="D5" s="196">
        <v>432</v>
      </c>
      <c r="E5" s="196">
        <v>468</v>
      </c>
      <c r="F5" s="51">
        <f t="shared" ref="F5:F24" si="0">SUM(D5:E5)</f>
        <v>900</v>
      </c>
      <c r="G5" s="176">
        <v>9</v>
      </c>
      <c r="H5" s="177">
        <v>1</v>
      </c>
      <c r="I5" s="177">
        <v>1</v>
      </c>
      <c r="J5" s="177">
        <v>1</v>
      </c>
      <c r="K5" s="177">
        <v>1</v>
      </c>
      <c r="L5" s="177">
        <v>1</v>
      </c>
      <c r="M5" s="178">
        <v>3</v>
      </c>
      <c r="N5" s="179">
        <v>0</v>
      </c>
    </row>
    <row r="6" spans="1:14" ht="19.8">
      <c r="A6" s="220" t="s">
        <v>114</v>
      </c>
      <c r="B6" s="195">
        <v>9</v>
      </c>
      <c r="C6" s="196">
        <v>746</v>
      </c>
      <c r="D6" s="196">
        <v>634</v>
      </c>
      <c r="E6" s="196">
        <v>757</v>
      </c>
      <c r="F6" s="51">
        <f t="shared" si="0"/>
        <v>1391</v>
      </c>
      <c r="G6" s="176">
        <v>25</v>
      </c>
      <c r="H6" s="177">
        <v>6</v>
      </c>
      <c r="I6" s="177">
        <v>4</v>
      </c>
      <c r="J6" s="177">
        <v>1</v>
      </c>
      <c r="K6" s="177">
        <v>0</v>
      </c>
      <c r="L6" s="177">
        <v>2</v>
      </c>
      <c r="M6" s="178">
        <v>1</v>
      </c>
      <c r="N6" s="179">
        <v>0</v>
      </c>
    </row>
    <row r="7" spans="1:14" ht="19.8">
      <c r="A7" s="220" t="s">
        <v>115</v>
      </c>
      <c r="B7" s="195">
        <v>17</v>
      </c>
      <c r="C7" s="196">
        <v>687</v>
      </c>
      <c r="D7" s="196">
        <v>685</v>
      </c>
      <c r="E7" s="196">
        <v>725</v>
      </c>
      <c r="F7" s="51">
        <f t="shared" si="0"/>
        <v>1410</v>
      </c>
      <c r="G7" s="176">
        <v>4</v>
      </c>
      <c r="H7" s="177">
        <v>4</v>
      </c>
      <c r="I7" s="177">
        <v>0</v>
      </c>
      <c r="J7" s="177">
        <v>1</v>
      </c>
      <c r="K7" s="177">
        <v>1</v>
      </c>
      <c r="L7" s="177">
        <v>0</v>
      </c>
      <c r="M7" s="178">
        <v>0</v>
      </c>
      <c r="N7" s="179">
        <v>0</v>
      </c>
    </row>
    <row r="8" spans="1:14" ht="19.8">
      <c r="A8" s="220" t="s">
        <v>116</v>
      </c>
      <c r="B8" s="195">
        <v>8</v>
      </c>
      <c r="C8" s="196">
        <v>418</v>
      </c>
      <c r="D8" s="196">
        <v>418</v>
      </c>
      <c r="E8" s="196">
        <v>468</v>
      </c>
      <c r="F8" s="51">
        <f t="shared" si="0"/>
        <v>886</v>
      </c>
      <c r="G8" s="176">
        <v>6</v>
      </c>
      <c r="H8" s="177">
        <v>3</v>
      </c>
      <c r="I8" s="177">
        <v>3</v>
      </c>
      <c r="J8" s="177">
        <v>2</v>
      </c>
      <c r="K8" s="177">
        <v>0</v>
      </c>
      <c r="L8" s="177">
        <v>2</v>
      </c>
      <c r="M8" s="178">
        <v>0</v>
      </c>
      <c r="N8" s="179">
        <v>0</v>
      </c>
    </row>
    <row r="9" spans="1:14" ht="19.8">
      <c r="A9" s="220" t="s">
        <v>117</v>
      </c>
      <c r="B9" s="195">
        <v>12</v>
      </c>
      <c r="C9" s="196">
        <v>516</v>
      </c>
      <c r="D9" s="196">
        <v>453</v>
      </c>
      <c r="E9" s="196">
        <v>535</v>
      </c>
      <c r="F9" s="51">
        <f t="shared" si="0"/>
        <v>988</v>
      </c>
      <c r="G9" s="176">
        <v>8</v>
      </c>
      <c r="H9" s="177">
        <v>1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9">
        <v>0</v>
      </c>
    </row>
    <row r="10" spans="1:14" ht="19.8">
      <c r="A10" s="220" t="s">
        <v>118</v>
      </c>
      <c r="B10" s="195">
        <v>28</v>
      </c>
      <c r="C10" s="196">
        <v>1939</v>
      </c>
      <c r="D10" s="196">
        <v>1822</v>
      </c>
      <c r="E10" s="196">
        <v>2075</v>
      </c>
      <c r="F10" s="51">
        <f t="shared" si="0"/>
        <v>3897</v>
      </c>
      <c r="G10" s="176">
        <v>20</v>
      </c>
      <c r="H10" s="177">
        <v>16</v>
      </c>
      <c r="I10" s="177">
        <v>1</v>
      </c>
      <c r="J10" s="177">
        <v>1</v>
      </c>
      <c r="K10" s="177">
        <v>1</v>
      </c>
      <c r="L10" s="177">
        <v>3</v>
      </c>
      <c r="M10" s="178">
        <v>3</v>
      </c>
      <c r="N10" s="179">
        <v>1</v>
      </c>
    </row>
    <row r="11" spans="1:14" ht="19.8">
      <c r="A11" s="220" t="s">
        <v>119</v>
      </c>
      <c r="B11" s="195">
        <v>11</v>
      </c>
      <c r="C11" s="196">
        <v>299</v>
      </c>
      <c r="D11" s="196">
        <v>334</v>
      </c>
      <c r="E11" s="196">
        <v>326</v>
      </c>
      <c r="F11" s="51">
        <f t="shared" si="0"/>
        <v>660</v>
      </c>
      <c r="G11" s="176">
        <v>3</v>
      </c>
      <c r="H11" s="177">
        <v>5</v>
      </c>
      <c r="I11" s="177">
        <v>0</v>
      </c>
      <c r="J11" s="177">
        <v>0</v>
      </c>
      <c r="K11" s="177">
        <v>1</v>
      </c>
      <c r="L11" s="177">
        <v>2</v>
      </c>
      <c r="M11" s="178">
        <v>1</v>
      </c>
      <c r="N11" s="179">
        <v>0</v>
      </c>
    </row>
    <row r="12" spans="1:14" ht="19.8">
      <c r="A12" s="220" t="s">
        <v>120</v>
      </c>
      <c r="B12" s="195">
        <v>11</v>
      </c>
      <c r="C12" s="196">
        <v>722</v>
      </c>
      <c r="D12" s="196">
        <v>613</v>
      </c>
      <c r="E12" s="196">
        <v>701</v>
      </c>
      <c r="F12" s="51">
        <f t="shared" si="0"/>
        <v>1314</v>
      </c>
      <c r="G12" s="176">
        <v>23</v>
      </c>
      <c r="H12" s="177">
        <v>3</v>
      </c>
      <c r="I12" s="177">
        <v>0</v>
      </c>
      <c r="J12" s="177">
        <v>0</v>
      </c>
      <c r="K12" s="177">
        <v>3</v>
      </c>
      <c r="L12" s="177">
        <v>2</v>
      </c>
      <c r="M12" s="178">
        <v>1</v>
      </c>
      <c r="N12" s="179">
        <v>0</v>
      </c>
    </row>
    <row r="13" spans="1:14" ht="19.8">
      <c r="A13" s="220" t="s">
        <v>121</v>
      </c>
      <c r="B13" s="195">
        <v>13</v>
      </c>
      <c r="C13" s="196">
        <v>1131</v>
      </c>
      <c r="D13" s="196">
        <v>931</v>
      </c>
      <c r="E13" s="196">
        <v>1111</v>
      </c>
      <c r="F13" s="51">
        <f t="shared" si="0"/>
        <v>2042</v>
      </c>
      <c r="G13" s="177">
        <v>20</v>
      </c>
      <c r="H13" s="177">
        <v>12</v>
      </c>
      <c r="I13" s="177">
        <v>1</v>
      </c>
      <c r="J13" s="177">
        <v>2</v>
      </c>
      <c r="K13" s="177">
        <v>1</v>
      </c>
      <c r="L13" s="177">
        <v>3</v>
      </c>
      <c r="M13" s="178">
        <v>3</v>
      </c>
      <c r="N13" s="179">
        <v>1</v>
      </c>
    </row>
    <row r="14" spans="1:14" ht="19.8">
      <c r="A14" s="220" t="s">
        <v>122</v>
      </c>
      <c r="B14" s="195">
        <v>9</v>
      </c>
      <c r="C14" s="196">
        <v>478</v>
      </c>
      <c r="D14" s="196">
        <v>387</v>
      </c>
      <c r="E14" s="196">
        <v>506</v>
      </c>
      <c r="F14" s="51">
        <f t="shared" si="0"/>
        <v>893</v>
      </c>
      <c r="G14" s="177">
        <v>8</v>
      </c>
      <c r="H14" s="177">
        <v>4</v>
      </c>
      <c r="I14" s="177">
        <v>1</v>
      </c>
      <c r="J14" s="177">
        <v>2</v>
      </c>
      <c r="K14" s="177">
        <v>1</v>
      </c>
      <c r="L14" s="177">
        <v>0</v>
      </c>
      <c r="M14" s="178">
        <v>0</v>
      </c>
      <c r="N14" s="179">
        <v>0</v>
      </c>
    </row>
    <row r="15" spans="1:14" ht="19.8">
      <c r="A15" s="220" t="s">
        <v>123</v>
      </c>
      <c r="B15" s="195">
        <v>11</v>
      </c>
      <c r="C15" s="196">
        <v>534</v>
      </c>
      <c r="D15" s="196">
        <v>512</v>
      </c>
      <c r="E15" s="196">
        <v>575</v>
      </c>
      <c r="F15" s="51">
        <f t="shared" si="0"/>
        <v>1087</v>
      </c>
      <c r="G15" s="177">
        <v>6</v>
      </c>
      <c r="H15" s="177">
        <v>5</v>
      </c>
      <c r="I15" s="177">
        <v>0</v>
      </c>
      <c r="J15" s="177">
        <v>3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0" t="s">
        <v>124</v>
      </c>
      <c r="B16" s="195">
        <v>13</v>
      </c>
      <c r="C16" s="196">
        <v>612</v>
      </c>
      <c r="D16" s="196">
        <v>647</v>
      </c>
      <c r="E16" s="196">
        <v>494</v>
      </c>
      <c r="F16" s="51">
        <f t="shared" si="0"/>
        <v>1141</v>
      </c>
      <c r="G16" s="177">
        <v>7</v>
      </c>
      <c r="H16" s="177">
        <v>7</v>
      </c>
      <c r="I16" s="177">
        <v>1</v>
      </c>
      <c r="J16" s="177">
        <v>0</v>
      </c>
      <c r="K16" s="177">
        <v>0</v>
      </c>
      <c r="L16" s="177">
        <v>2</v>
      </c>
      <c r="M16" s="178">
        <v>0</v>
      </c>
      <c r="N16" s="179">
        <v>1</v>
      </c>
    </row>
    <row r="17" spans="1:14" ht="19.8">
      <c r="A17" s="220" t="s">
        <v>125</v>
      </c>
      <c r="B17" s="195">
        <v>9</v>
      </c>
      <c r="C17" s="196">
        <v>504</v>
      </c>
      <c r="D17" s="196">
        <v>477</v>
      </c>
      <c r="E17" s="196">
        <v>512</v>
      </c>
      <c r="F17" s="51">
        <f t="shared" si="0"/>
        <v>989</v>
      </c>
      <c r="G17" s="177">
        <v>12</v>
      </c>
      <c r="H17" s="177">
        <v>8</v>
      </c>
      <c r="I17" s="177">
        <v>7</v>
      </c>
      <c r="J17" s="177">
        <v>4</v>
      </c>
      <c r="K17" s="177">
        <v>0</v>
      </c>
      <c r="L17" s="177">
        <v>0</v>
      </c>
      <c r="M17" s="178">
        <v>0</v>
      </c>
      <c r="N17" s="179">
        <v>0</v>
      </c>
    </row>
    <row r="18" spans="1:14" ht="19.8">
      <c r="A18" s="220" t="s">
        <v>126</v>
      </c>
      <c r="B18" s="195">
        <v>18</v>
      </c>
      <c r="C18" s="196">
        <v>768</v>
      </c>
      <c r="D18" s="196">
        <v>697</v>
      </c>
      <c r="E18" s="196">
        <v>863</v>
      </c>
      <c r="F18" s="51">
        <f t="shared" si="0"/>
        <v>1560</v>
      </c>
      <c r="G18" s="177">
        <v>8</v>
      </c>
      <c r="H18" s="177">
        <v>10</v>
      </c>
      <c r="I18" s="177">
        <v>2</v>
      </c>
      <c r="J18" s="177">
        <v>0</v>
      </c>
      <c r="K18" s="177">
        <v>0</v>
      </c>
      <c r="L18" s="177">
        <v>2</v>
      </c>
      <c r="M18" s="178">
        <v>0</v>
      </c>
      <c r="N18" s="179">
        <v>0</v>
      </c>
    </row>
    <row r="19" spans="1:14" ht="19.8">
      <c r="A19" s="220" t="s">
        <v>127</v>
      </c>
      <c r="B19" s="195">
        <v>11</v>
      </c>
      <c r="C19" s="196">
        <v>667</v>
      </c>
      <c r="D19" s="196">
        <v>533</v>
      </c>
      <c r="E19" s="196">
        <v>675</v>
      </c>
      <c r="F19" s="51">
        <f t="shared" si="0"/>
        <v>1208</v>
      </c>
      <c r="G19" s="177">
        <v>12</v>
      </c>
      <c r="H19" s="177">
        <v>8</v>
      </c>
      <c r="I19" s="177">
        <v>0</v>
      </c>
      <c r="J19" s="177">
        <v>3</v>
      </c>
      <c r="K19" s="177">
        <v>0</v>
      </c>
      <c r="L19" s="177">
        <v>1</v>
      </c>
      <c r="M19" s="178">
        <v>0</v>
      </c>
      <c r="N19" s="179">
        <v>0</v>
      </c>
    </row>
    <row r="20" spans="1:14" ht="19.8">
      <c r="A20" s="220" t="s">
        <v>128</v>
      </c>
      <c r="B20" s="195">
        <v>9</v>
      </c>
      <c r="C20" s="196">
        <v>520</v>
      </c>
      <c r="D20" s="196">
        <v>491</v>
      </c>
      <c r="E20" s="196">
        <v>548</v>
      </c>
      <c r="F20" s="51">
        <f t="shared" si="0"/>
        <v>1039</v>
      </c>
      <c r="G20" s="177">
        <v>8</v>
      </c>
      <c r="H20" s="177">
        <v>3</v>
      </c>
      <c r="I20" s="177">
        <v>0</v>
      </c>
      <c r="J20" s="177">
        <v>2</v>
      </c>
      <c r="K20" s="177">
        <v>0</v>
      </c>
      <c r="L20" s="177">
        <v>1</v>
      </c>
      <c r="M20" s="178">
        <v>1</v>
      </c>
      <c r="N20" s="179">
        <v>0</v>
      </c>
    </row>
    <row r="21" spans="1:14" ht="19.8">
      <c r="A21" s="220" t="s">
        <v>129</v>
      </c>
      <c r="B21" s="195">
        <v>19</v>
      </c>
      <c r="C21" s="196">
        <v>913</v>
      </c>
      <c r="D21" s="196">
        <v>840</v>
      </c>
      <c r="E21" s="196">
        <v>955</v>
      </c>
      <c r="F21" s="51">
        <f t="shared" si="0"/>
        <v>1795</v>
      </c>
      <c r="G21" s="177">
        <v>25</v>
      </c>
      <c r="H21" s="177">
        <v>9</v>
      </c>
      <c r="I21" s="177">
        <v>5</v>
      </c>
      <c r="J21" s="177">
        <v>8</v>
      </c>
      <c r="K21" s="177">
        <v>1</v>
      </c>
      <c r="L21" s="177">
        <v>2</v>
      </c>
      <c r="M21" s="178">
        <v>2</v>
      </c>
      <c r="N21" s="179">
        <v>2</v>
      </c>
    </row>
    <row r="22" spans="1:14" ht="19.8">
      <c r="A22" s="220" t="s">
        <v>130</v>
      </c>
      <c r="B22" s="195">
        <v>13</v>
      </c>
      <c r="C22" s="196">
        <v>538</v>
      </c>
      <c r="D22" s="196">
        <v>536</v>
      </c>
      <c r="E22" s="228">
        <v>565</v>
      </c>
      <c r="F22" s="51">
        <f t="shared" si="0"/>
        <v>1101</v>
      </c>
      <c r="G22" s="176">
        <v>7</v>
      </c>
      <c r="H22" s="177">
        <v>7</v>
      </c>
      <c r="I22" s="177">
        <v>3</v>
      </c>
      <c r="J22" s="177">
        <v>0</v>
      </c>
      <c r="K22" s="177">
        <v>0</v>
      </c>
      <c r="L22" s="177">
        <v>2</v>
      </c>
      <c r="M22" s="178">
        <v>1</v>
      </c>
      <c r="N22" s="179">
        <v>0</v>
      </c>
    </row>
    <row r="23" spans="1:14" ht="19.8">
      <c r="A23" s="220" t="s">
        <v>131</v>
      </c>
      <c r="B23" s="195">
        <v>14</v>
      </c>
      <c r="C23" s="196">
        <v>515</v>
      </c>
      <c r="D23" s="196">
        <v>465</v>
      </c>
      <c r="E23" s="228">
        <v>543</v>
      </c>
      <c r="F23" s="51">
        <f t="shared" si="0"/>
        <v>1008</v>
      </c>
      <c r="G23" s="176">
        <v>3</v>
      </c>
      <c r="H23" s="177">
        <v>3</v>
      </c>
      <c r="I23" s="177">
        <v>0</v>
      </c>
      <c r="J23" s="177">
        <v>0</v>
      </c>
      <c r="K23" s="177">
        <v>0</v>
      </c>
      <c r="L23" s="177">
        <v>2</v>
      </c>
      <c r="M23" s="178">
        <v>0</v>
      </c>
      <c r="N23" s="179">
        <v>0</v>
      </c>
    </row>
    <row r="24" spans="1:14" ht="19.8">
      <c r="A24" s="220" t="s">
        <v>132</v>
      </c>
      <c r="B24" s="195">
        <v>17</v>
      </c>
      <c r="C24" s="196">
        <v>569</v>
      </c>
      <c r="D24" s="196">
        <v>564</v>
      </c>
      <c r="E24" s="229">
        <v>639</v>
      </c>
      <c r="F24" s="51">
        <f t="shared" si="0"/>
        <v>1203</v>
      </c>
      <c r="G24" s="176">
        <v>8</v>
      </c>
      <c r="H24" s="177">
        <v>1</v>
      </c>
      <c r="I24" s="177">
        <v>3</v>
      </c>
      <c r="J24" s="177">
        <v>2</v>
      </c>
      <c r="K24" s="177">
        <v>0</v>
      </c>
      <c r="L24" s="177">
        <v>0</v>
      </c>
      <c r="M24" s="178">
        <v>0</v>
      </c>
      <c r="N24" s="179">
        <v>0</v>
      </c>
    </row>
    <row r="25" spans="1:14" ht="19.8">
      <c r="A25" s="219" t="s">
        <v>100</v>
      </c>
      <c r="B25" s="51">
        <f t="shared" ref="B25:N25" si="1">SUM(B5:B24)</f>
        <v>261</v>
      </c>
      <c r="C25" s="51">
        <f t="shared" si="1"/>
        <v>13569</v>
      </c>
      <c r="D25" s="51">
        <f t="shared" si="1"/>
        <v>12471</v>
      </c>
      <c r="E25" s="51">
        <f t="shared" si="1"/>
        <v>14041</v>
      </c>
      <c r="F25" s="51">
        <f t="shared" si="1"/>
        <v>26512</v>
      </c>
      <c r="G25" s="177">
        <f t="shared" si="1"/>
        <v>222</v>
      </c>
      <c r="H25" s="177">
        <f t="shared" si="1"/>
        <v>116</v>
      </c>
      <c r="I25" s="177">
        <f t="shared" si="1"/>
        <v>32</v>
      </c>
      <c r="J25" s="177">
        <f t="shared" si="1"/>
        <v>32</v>
      </c>
      <c r="K25" s="177">
        <f t="shared" si="1"/>
        <v>10</v>
      </c>
      <c r="L25" s="177">
        <f t="shared" si="1"/>
        <v>28</v>
      </c>
      <c r="M25" s="178">
        <f t="shared" si="1"/>
        <v>16</v>
      </c>
      <c r="N25" s="179">
        <f t="shared" si="1"/>
        <v>5</v>
      </c>
    </row>
    <row r="26" spans="1:14" s="3" customFormat="1" ht="26.25" customHeight="1">
      <c r="A26" s="282" t="s">
        <v>73</v>
      </c>
      <c r="B26" s="283"/>
      <c r="C26" s="93">
        <f>C25</f>
        <v>13569</v>
      </c>
      <c r="D26" s="93" t="s">
        <v>74</v>
      </c>
      <c r="E26" s="93" t="s">
        <v>75</v>
      </c>
      <c r="F26" s="93"/>
      <c r="G26" s="93">
        <f>F25</f>
        <v>26512</v>
      </c>
      <c r="H26" s="93" t="s">
        <v>76</v>
      </c>
      <c r="I26" s="93"/>
      <c r="J26" s="93"/>
      <c r="K26" s="93" t="s">
        <v>143</v>
      </c>
      <c r="L26" s="93"/>
      <c r="M26" s="94"/>
      <c r="N26" s="95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1939</v>
      </c>
      <c r="F27" s="146">
        <f>MAX(F5:F24)</f>
        <v>3897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50" t="str">
        <f ca="1">INDIRECT(H28,TRUE)</f>
        <v>後金</v>
      </c>
      <c r="D28" s="151" t="s">
        <v>90</v>
      </c>
      <c r="E28" s="147">
        <f>MIN(C5:C24)</f>
        <v>299</v>
      </c>
      <c r="F28" s="148">
        <f>MIN(F5:F24)</f>
        <v>660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SUM(G29,G30)</f>
        <v>133</v>
      </c>
      <c r="D29" s="275" t="s">
        <v>10</v>
      </c>
      <c r="E29" s="80" t="s">
        <v>12</v>
      </c>
      <c r="F29" s="80"/>
      <c r="G29" s="80">
        <v>77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56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10</v>
      </c>
      <c r="D31" s="250" t="s">
        <v>10</v>
      </c>
      <c r="E31" s="205" t="s">
        <v>104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189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77</v>
      </c>
      <c r="B33" s="306"/>
      <c r="C33" s="93">
        <f>L25</f>
        <v>28</v>
      </c>
      <c r="D33" s="93" t="s">
        <v>76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16</v>
      </c>
      <c r="D34" s="93" t="s">
        <v>78</v>
      </c>
      <c r="E34" s="93" t="s">
        <v>190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112</v>
      </c>
      <c r="B35" s="281"/>
      <c r="C35" s="93">
        <f>N25</f>
        <v>5</v>
      </c>
      <c r="D35" s="93" t="s">
        <v>78</v>
      </c>
      <c r="E35" s="93" t="s">
        <v>191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97</v>
      </c>
      <c r="B36" s="246"/>
      <c r="C36" s="93">
        <f>G25</f>
        <v>222</v>
      </c>
      <c r="D36" s="107" t="s">
        <v>76</v>
      </c>
      <c r="E36" s="93" t="s">
        <v>79</v>
      </c>
      <c r="F36" s="93"/>
      <c r="G36" s="93">
        <f>H25</f>
        <v>116</v>
      </c>
      <c r="H36" s="107" t="s">
        <v>76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C25-'11110'!C25</f>
        <v>40</v>
      </c>
      <c r="D37" s="109" t="str">
        <f>IF(E37&gt;0,"男增加","男減少")</f>
        <v>男增加</v>
      </c>
      <c r="E37" s="110">
        <f>D25-'11110'!D25</f>
        <v>48</v>
      </c>
      <c r="F37" s="111" t="str">
        <f>IF(G37&gt;0,"女增加","女減少")</f>
        <v>女增加</v>
      </c>
      <c r="G37" s="110">
        <f>E25-'11110'!E25</f>
        <v>40</v>
      </c>
      <c r="H37" s="112"/>
      <c r="I37" s="277" t="str">
        <f>IF(K37&gt;0,"總人口數增加","總人口數減少")</f>
        <v>總人口數增加</v>
      </c>
      <c r="J37" s="277"/>
      <c r="K37" s="110">
        <f>F25-'11110'!F25</f>
        <v>88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C31:C32"/>
    <mergeCell ref="D31:D32"/>
    <mergeCell ref="A36:B36"/>
    <mergeCell ref="A1:L1"/>
    <mergeCell ref="K3:K4"/>
    <mergeCell ref="L3:L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M3:M4"/>
    <mergeCell ref="N3:N4"/>
    <mergeCell ref="K2:N2"/>
    <mergeCell ref="C29:C30"/>
    <mergeCell ref="D29:D30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156</v>
      </c>
      <c r="L2" s="284"/>
      <c r="M2" s="284"/>
      <c r="N2" s="284"/>
    </row>
    <row r="3" spans="1:14" ht="19.8">
      <c r="A3" s="285" t="s">
        <v>19</v>
      </c>
      <c r="B3" s="278" t="s">
        <v>20</v>
      </c>
      <c r="C3" s="278" t="s">
        <v>21</v>
      </c>
      <c r="D3" s="191" t="s">
        <v>10</v>
      </c>
      <c r="E3" s="192" t="s">
        <v>92</v>
      </c>
      <c r="F3" s="193" t="s">
        <v>93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22</v>
      </c>
      <c r="L3" s="278" t="s">
        <v>23</v>
      </c>
      <c r="M3" s="265" t="s">
        <v>110</v>
      </c>
      <c r="N3" s="267" t="s">
        <v>111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7" t="s">
        <v>113</v>
      </c>
      <c r="B5" s="194">
        <v>9</v>
      </c>
      <c r="C5" s="196">
        <v>497</v>
      </c>
      <c r="D5" s="196">
        <v>437</v>
      </c>
      <c r="E5" s="196">
        <v>473</v>
      </c>
      <c r="F5" s="51">
        <f t="shared" ref="F5:F24" si="0">SUM(D5:E5)</f>
        <v>910</v>
      </c>
      <c r="G5" s="176">
        <v>13</v>
      </c>
      <c r="H5" s="177">
        <v>2</v>
      </c>
      <c r="I5" s="177">
        <v>1</v>
      </c>
      <c r="J5" s="177">
        <v>2</v>
      </c>
      <c r="K5" s="177">
        <v>0</v>
      </c>
      <c r="L5" s="177">
        <v>0</v>
      </c>
      <c r="M5" s="178">
        <v>1</v>
      </c>
      <c r="N5" s="179">
        <v>0</v>
      </c>
    </row>
    <row r="6" spans="1:14" ht="19.8">
      <c r="A6" s="227" t="s">
        <v>114</v>
      </c>
      <c r="B6" s="195">
        <v>9</v>
      </c>
      <c r="C6" s="196">
        <v>753</v>
      </c>
      <c r="D6" s="196">
        <v>640</v>
      </c>
      <c r="E6" s="196">
        <v>756</v>
      </c>
      <c r="F6" s="51">
        <f t="shared" si="0"/>
        <v>1396</v>
      </c>
      <c r="G6" s="176">
        <v>11</v>
      </c>
      <c r="H6" s="177">
        <v>3</v>
      </c>
      <c r="I6" s="177">
        <v>0</v>
      </c>
      <c r="J6" s="177">
        <v>2</v>
      </c>
      <c r="K6" s="177">
        <v>0</v>
      </c>
      <c r="L6" s="177">
        <v>1</v>
      </c>
      <c r="M6" s="178">
        <v>0</v>
      </c>
      <c r="N6" s="179">
        <v>1</v>
      </c>
    </row>
    <row r="7" spans="1:14" ht="19.8">
      <c r="A7" s="227" t="s">
        <v>115</v>
      </c>
      <c r="B7" s="195">
        <v>17</v>
      </c>
      <c r="C7" s="196">
        <v>688</v>
      </c>
      <c r="D7" s="196">
        <v>687</v>
      </c>
      <c r="E7" s="196">
        <v>730</v>
      </c>
      <c r="F7" s="51">
        <f t="shared" si="0"/>
        <v>1417</v>
      </c>
      <c r="G7" s="176">
        <v>6</v>
      </c>
      <c r="H7" s="177">
        <v>3</v>
      </c>
      <c r="I7" s="177">
        <v>5</v>
      </c>
      <c r="J7" s="177">
        <v>2</v>
      </c>
      <c r="K7" s="177">
        <v>1</v>
      </c>
      <c r="L7" s="177">
        <v>0</v>
      </c>
      <c r="M7" s="178">
        <v>1</v>
      </c>
      <c r="N7" s="179">
        <v>0</v>
      </c>
    </row>
    <row r="8" spans="1:14" ht="19.8">
      <c r="A8" s="227" t="s">
        <v>116</v>
      </c>
      <c r="B8" s="195">
        <v>8</v>
      </c>
      <c r="C8" s="196">
        <v>416</v>
      </c>
      <c r="D8" s="196">
        <v>415</v>
      </c>
      <c r="E8" s="196">
        <v>468</v>
      </c>
      <c r="F8" s="51">
        <f t="shared" si="0"/>
        <v>883</v>
      </c>
      <c r="G8" s="176">
        <v>3</v>
      </c>
      <c r="H8" s="177">
        <v>8</v>
      </c>
      <c r="I8" s="177">
        <v>3</v>
      </c>
      <c r="J8" s="177">
        <v>0</v>
      </c>
      <c r="K8" s="177">
        <v>1</v>
      </c>
      <c r="L8" s="177">
        <v>2</v>
      </c>
      <c r="M8" s="178">
        <v>0</v>
      </c>
      <c r="N8" s="179">
        <v>0</v>
      </c>
    </row>
    <row r="9" spans="1:14" ht="19.8">
      <c r="A9" s="227" t="s">
        <v>117</v>
      </c>
      <c r="B9" s="195">
        <v>12</v>
      </c>
      <c r="C9" s="196">
        <v>518</v>
      </c>
      <c r="D9" s="196">
        <v>459</v>
      </c>
      <c r="E9" s="196">
        <v>536</v>
      </c>
      <c r="F9" s="51">
        <f t="shared" si="0"/>
        <v>995</v>
      </c>
      <c r="G9" s="176">
        <v>10</v>
      </c>
      <c r="H9" s="177">
        <v>2</v>
      </c>
      <c r="I9" s="177">
        <v>0</v>
      </c>
      <c r="J9" s="177">
        <v>0</v>
      </c>
      <c r="K9" s="177">
        <v>0</v>
      </c>
      <c r="L9" s="177">
        <v>1</v>
      </c>
      <c r="M9" s="178">
        <v>0</v>
      </c>
      <c r="N9" s="179">
        <v>0</v>
      </c>
    </row>
    <row r="10" spans="1:14" ht="19.8">
      <c r="A10" s="227" t="s">
        <v>118</v>
      </c>
      <c r="B10" s="195">
        <v>28</v>
      </c>
      <c r="C10" s="196">
        <v>1949</v>
      </c>
      <c r="D10" s="196">
        <v>1829</v>
      </c>
      <c r="E10" s="196">
        <v>2087</v>
      </c>
      <c r="F10" s="51">
        <f t="shared" si="0"/>
        <v>3916</v>
      </c>
      <c r="G10" s="176">
        <v>38</v>
      </c>
      <c r="H10" s="177">
        <v>18</v>
      </c>
      <c r="I10" s="177">
        <v>1</v>
      </c>
      <c r="J10" s="177">
        <v>3</v>
      </c>
      <c r="K10" s="177">
        <v>1</v>
      </c>
      <c r="L10" s="177">
        <v>0</v>
      </c>
      <c r="M10" s="178">
        <v>3</v>
      </c>
      <c r="N10" s="179">
        <v>0</v>
      </c>
    </row>
    <row r="11" spans="1:14" ht="19.8">
      <c r="A11" s="227" t="s">
        <v>119</v>
      </c>
      <c r="B11" s="195">
        <v>11</v>
      </c>
      <c r="C11" s="196">
        <v>300</v>
      </c>
      <c r="D11" s="196">
        <v>336</v>
      </c>
      <c r="E11" s="196">
        <v>328</v>
      </c>
      <c r="F11" s="51">
        <f t="shared" si="0"/>
        <v>664</v>
      </c>
      <c r="G11" s="176">
        <v>7</v>
      </c>
      <c r="H11" s="177">
        <v>4</v>
      </c>
      <c r="I11" s="177">
        <v>4</v>
      </c>
      <c r="J11" s="177">
        <v>1</v>
      </c>
      <c r="K11" s="177">
        <v>0</v>
      </c>
      <c r="L11" s="177">
        <v>2</v>
      </c>
      <c r="M11" s="178">
        <v>1</v>
      </c>
      <c r="N11" s="179">
        <v>0</v>
      </c>
    </row>
    <row r="12" spans="1:14" ht="19.8">
      <c r="A12" s="227" t="s">
        <v>120</v>
      </c>
      <c r="B12" s="195">
        <v>11</v>
      </c>
      <c r="C12" s="196">
        <v>723</v>
      </c>
      <c r="D12" s="196">
        <v>610</v>
      </c>
      <c r="E12" s="196">
        <v>702</v>
      </c>
      <c r="F12" s="51">
        <f t="shared" si="0"/>
        <v>1312</v>
      </c>
      <c r="G12" s="176">
        <v>8</v>
      </c>
      <c r="H12" s="177">
        <v>7</v>
      </c>
      <c r="I12" s="177">
        <v>0</v>
      </c>
      <c r="J12" s="177">
        <v>1</v>
      </c>
      <c r="K12" s="177">
        <v>1</v>
      </c>
      <c r="L12" s="177">
        <v>3</v>
      </c>
      <c r="M12" s="178">
        <v>1</v>
      </c>
      <c r="N12" s="179">
        <v>0</v>
      </c>
    </row>
    <row r="13" spans="1:14" ht="19.8">
      <c r="A13" s="227" t="s">
        <v>121</v>
      </c>
      <c r="B13" s="195">
        <v>13</v>
      </c>
      <c r="C13" s="196">
        <v>1135</v>
      </c>
      <c r="D13" s="196">
        <v>933</v>
      </c>
      <c r="E13" s="196">
        <v>1127</v>
      </c>
      <c r="F13" s="51">
        <f t="shared" si="0"/>
        <v>2060</v>
      </c>
      <c r="G13" s="177">
        <v>24</v>
      </c>
      <c r="H13" s="177">
        <v>6</v>
      </c>
      <c r="I13" s="177">
        <v>1</v>
      </c>
      <c r="J13" s="177">
        <v>2</v>
      </c>
      <c r="K13" s="177">
        <v>1</v>
      </c>
      <c r="L13" s="177">
        <v>0</v>
      </c>
      <c r="M13" s="178">
        <v>5</v>
      </c>
      <c r="N13" s="179">
        <v>0</v>
      </c>
    </row>
    <row r="14" spans="1:14" ht="19.8">
      <c r="A14" s="227" t="s">
        <v>122</v>
      </c>
      <c r="B14" s="195">
        <v>9</v>
      </c>
      <c r="C14" s="196">
        <v>479</v>
      </c>
      <c r="D14" s="196">
        <v>390</v>
      </c>
      <c r="E14" s="196">
        <v>510</v>
      </c>
      <c r="F14" s="51">
        <f t="shared" si="0"/>
        <v>900</v>
      </c>
      <c r="G14" s="177">
        <v>10</v>
      </c>
      <c r="H14" s="177">
        <v>6</v>
      </c>
      <c r="I14" s="177">
        <v>5</v>
      </c>
      <c r="J14" s="177">
        <v>1</v>
      </c>
      <c r="K14" s="177">
        <v>0</v>
      </c>
      <c r="L14" s="177">
        <v>1</v>
      </c>
      <c r="M14" s="178">
        <v>2</v>
      </c>
      <c r="N14" s="179">
        <v>0</v>
      </c>
    </row>
    <row r="15" spans="1:14" ht="19.8">
      <c r="A15" s="227" t="s">
        <v>123</v>
      </c>
      <c r="B15" s="195">
        <v>11</v>
      </c>
      <c r="C15" s="196">
        <v>534</v>
      </c>
      <c r="D15" s="196">
        <v>512</v>
      </c>
      <c r="E15" s="196">
        <v>576</v>
      </c>
      <c r="F15" s="51">
        <f t="shared" si="0"/>
        <v>1088</v>
      </c>
      <c r="G15" s="177">
        <v>12</v>
      </c>
      <c r="H15" s="177">
        <v>7</v>
      </c>
      <c r="I15" s="177">
        <v>0</v>
      </c>
      <c r="J15" s="177">
        <v>3</v>
      </c>
      <c r="K15" s="177">
        <v>0</v>
      </c>
      <c r="L15" s="177">
        <v>1</v>
      </c>
      <c r="M15" s="178">
        <v>0</v>
      </c>
      <c r="N15" s="179">
        <v>0</v>
      </c>
    </row>
    <row r="16" spans="1:14" ht="19.8">
      <c r="A16" s="227" t="s">
        <v>124</v>
      </c>
      <c r="B16" s="195">
        <v>13</v>
      </c>
      <c r="C16" s="196">
        <v>615</v>
      </c>
      <c r="D16" s="196">
        <v>647</v>
      </c>
      <c r="E16" s="196">
        <v>492</v>
      </c>
      <c r="F16" s="51">
        <f t="shared" si="0"/>
        <v>1139</v>
      </c>
      <c r="G16" s="177">
        <v>2</v>
      </c>
      <c r="H16" s="177">
        <v>8</v>
      </c>
      <c r="I16" s="177">
        <v>8</v>
      </c>
      <c r="J16" s="177">
        <v>3</v>
      </c>
      <c r="K16" s="177">
        <v>0</v>
      </c>
      <c r="L16" s="177">
        <v>1</v>
      </c>
      <c r="M16" s="178">
        <v>1</v>
      </c>
      <c r="N16" s="179">
        <v>0</v>
      </c>
    </row>
    <row r="17" spans="1:14" ht="19.8">
      <c r="A17" s="227" t="s">
        <v>125</v>
      </c>
      <c r="B17" s="195">
        <v>9</v>
      </c>
      <c r="C17" s="196">
        <v>497</v>
      </c>
      <c r="D17" s="196">
        <v>473</v>
      </c>
      <c r="E17" s="196">
        <v>504</v>
      </c>
      <c r="F17" s="51">
        <f t="shared" si="0"/>
        <v>977</v>
      </c>
      <c r="G17" s="177">
        <v>4</v>
      </c>
      <c r="H17" s="177">
        <v>10</v>
      </c>
      <c r="I17" s="177">
        <v>6</v>
      </c>
      <c r="J17" s="177">
        <v>9</v>
      </c>
      <c r="K17" s="177">
        <v>0</v>
      </c>
      <c r="L17" s="177">
        <v>3</v>
      </c>
      <c r="M17" s="178">
        <v>0</v>
      </c>
      <c r="N17" s="179">
        <v>0</v>
      </c>
    </row>
    <row r="18" spans="1:14" ht="19.8">
      <c r="A18" s="227" t="s">
        <v>126</v>
      </c>
      <c r="B18" s="195">
        <v>18</v>
      </c>
      <c r="C18" s="196">
        <v>769</v>
      </c>
      <c r="D18" s="196">
        <v>700</v>
      </c>
      <c r="E18" s="196">
        <v>874</v>
      </c>
      <c r="F18" s="51">
        <f t="shared" si="0"/>
        <v>1574</v>
      </c>
      <c r="G18" s="177">
        <v>25</v>
      </c>
      <c r="H18" s="177">
        <v>9</v>
      </c>
      <c r="I18" s="177">
        <v>1</v>
      </c>
      <c r="J18" s="177">
        <v>2</v>
      </c>
      <c r="K18" s="177">
        <v>0</v>
      </c>
      <c r="L18" s="177">
        <v>1</v>
      </c>
      <c r="M18" s="178">
        <v>2</v>
      </c>
      <c r="N18" s="179">
        <v>0</v>
      </c>
    </row>
    <row r="19" spans="1:14" ht="19.8">
      <c r="A19" s="227" t="s">
        <v>127</v>
      </c>
      <c r="B19" s="195">
        <v>11</v>
      </c>
      <c r="C19" s="196">
        <v>670</v>
      </c>
      <c r="D19" s="196">
        <v>543</v>
      </c>
      <c r="E19" s="196">
        <v>677</v>
      </c>
      <c r="F19" s="51">
        <f t="shared" si="0"/>
        <v>1220</v>
      </c>
      <c r="G19" s="177">
        <v>17</v>
      </c>
      <c r="H19" s="177">
        <v>9</v>
      </c>
      <c r="I19" s="177">
        <v>4</v>
      </c>
      <c r="J19" s="177">
        <v>0</v>
      </c>
      <c r="K19" s="177">
        <v>1</v>
      </c>
      <c r="L19" s="177">
        <v>1</v>
      </c>
      <c r="M19" s="178">
        <v>1</v>
      </c>
      <c r="N19" s="179">
        <v>0</v>
      </c>
    </row>
    <row r="20" spans="1:14" ht="19.8">
      <c r="A20" s="227" t="s">
        <v>128</v>
      </c>
      <c r="B20" s="195">
        <v>9</v>
      </c>
      <c r="C20" s="196">
        <v>518</v>
      </c>
      <c r="D20" s="196">
        <v>492</v>
      </c>
      <c r="E20" s="196">
        <v>551</v>
      </c>
      <c r="F20" s="51">
        <f t="shared" si="0"/>
        <v>1043</v>
      </c>
      <c r="G20" s="177">
        <v>5</v>
      </c>
      <c r="H20" s="177">
        <v>1</v>
      </c>
      <c r="I20" s="177">
        <v>0</v>
      </c>
      <c r="J20" s="177">
        <v>0</v>
      </c>
      <c r="K20" s="177">
        <v>1</v>
      </c>
      <c r="L20" s="177">
        <v>1</v>
      </c>
      <c r="M20" s="178">
        <v>1</v>
      </c>
      <c r="N20" s="179">
        <v>0</v>
      </c>
    </row>
    <row r="21" spans="1:14" ht="19.8">
      <c r="A21" s="227" t="s">
        <v>129</v>
      </c>
      <c r="B21" s="195">
        <v>19</v>
      </c>
      <c r="C21" s="196">
        <v>914</v>
      </c>
      <c r="D21" s="196">
        <v>846</v>
      </c>
      <c r="E21" s="196">
        <v>965</v>
      </c>
      <c r="F21" s="51">
        <f t="shared" si="0"/>
        <v>1811</v>
      </c>
      <c r="G21" s="177">
        <v>30</v>
      </c>
      <c r="H21" s="177">
        <v>9</v>
      </c>
      <c r="I21" s="177">
        <v>3</v>
      </c>
      <c r="J21" s="177">
        <v>8</v>
      </c>
      <c r="K21" s="177">
        <v>1</v>
      </c>
      <c r="L21" s="177">
        <v>1</v>
      </c>
      <c r="M21" s="178">
        <v>0</v>
      </c>
      <c r="N21" s="179">
        <v>0</v>
      </c>
    </row>
    <row r="22" spans="1:14" ht="19.8">
      <c r="A22" s="227" t="s">
        <v>130</v>
      </c>
      <c r="B22" s="195">
        <v>13</v>
      </c>
      <c r="C22" s="196">
        <v>534</v>
      </c>
      <c r="D22" s="196">
        <v>534</v>
      </c>
      <c r="E22" s="228">
        <v>569</v>
      </c>
      <c r="F22" s="51">
        <f t="shared" si="0"/>
        <v>1103</v>
      </c>
      <c r="G22" s="176">
        <v>16</v>
      </c>
      <c r="H22" s="177">
        <v>12</v>
      </c>
      <c r="I22" s="177">
        <v>1</v>
      </c>
      <c r="J22" s="177">
        <v>4</v>
      </c>
      <c r="K22" s="177">
        <v>1</v>
      </c>
      <c r="L22" s="177">
        <v>0</v>
      </c>
      <c r="M22" s="178">
        <v>1</v>
      </c>
      <c r="N22" s="179">
        <v>0</v>
      </c>
    </row>
    <row r="23" spans="1:14" ht="19.8">
      <c r="A23" s="227" t="s">
        <v>131</v>
      </c>
      <c r="B23" s="195">
        <v>14</v>
      </c>
      <c r="C23" s="196">
        <v>520</v>
      </c>
      <c r="D23" s="196">
        <v>471</v>
      </c>
      <c r="E23" s="228">
        <v>546</v>
      </c>
      <c r="F23" s="51">
        <f t="shared" si="0"/>
        <v>1017</v>
      </c>
      <c r="G23" s="176">
        <v>12</v>
      </c>
      <c r="H23" s="177">
        <v>4</v>
      </c>
      <c r="I23" s="177">
        <v>0</v>
      </c>
      <c r="J23" s="177">
        <v>0</v>
      </c>
      <c r="K23" s="177">
        <v>1</v>
      </c>
      <c r="L23" s="177">
        <v>0</v>
      </c>
      <c r="M23" s="178">
        <v>0</v>
      </c>
      <c r="N23" s="179">
        <v>0</v>
      </c>
    </row>
    <row r="24" spans="1:14" ht="19.8">
      <c r="A24" s="227" t="s">
        <v>132</v>
      </c>
      <c r="B24" s="195">
        <v>17</v>
      </c>
      <c r="C24" s="196">
        <v>572</v>
      </c>
      <c r="D24" s="196">
        <v>563</v>
      </c>
      <c r="E24" s="229">
        <v>645</v>
      </c>
      <c r="F24" s="51">
        <f t="shared" si="0"/>
        <v>1208</v>
      </c>
      <c r="G24" s="176">
        <v>14</v>
      </c>
      <c r="H24" s="177">
        <v>5</v>
      </c>
      <c r="I24" s="177">
        <v>0</v>
      </c>
      <c r="J24" s="177">
        <v>0</v>
      </c>
      <c r="K24" s="177">
        <v>0</v>
      </c>
      <c r="L24" s="177">
        <v>4</v>
      </c>
      <c r="M24" s="178">
        <v>1</v>
      </c>
      <c r="N24" s="179">
        <v>0</v>
      </c>
    </row>
    <row r="25" spans="1:14" ht="19.8">
      <c r="A25" s="224" t="s">
        <v>100</v>
      </c>
      <c r="B25" s="51">
        <f t="shared" ref="B25:N25" si="1">SUM(B5:B24)</f>
        <v>261</v>
      </c>
      <c r="C25" s="51">
        <f t="shared" si="1"/>
        <v>13601</v>
      </c>
      <c r="D25" s="51">
        <f t="shared" si="1"/>
        <v>12517</v>
      </c>
      <c r="E25" s="51">
        <f t="shared" si="1"/>
        <v>14116</v>
      </c>
      <c r="F25" s="51">
        <f t="shared" si="1"/>
        <v>26633</v>
      </c>
      <c r="G25" s="177">
        <f t="shared" si="1"/>
        <v>267</v>
      </c>
      <c r="H25" s="177">
        <f t="shared" si="1"/>
        <v>133</v>
      </c>
      <c r="I25" s="177">
        <f t="shared" si="1"/>
        <v>43</v>
      </c>
      <c r="J25" s="177">
        <f t="shared" si="1"/>
        <v>43</v>
      </c>
      <c r="K25" s="177">
        <f t="shared" si="1"/>
        <v>10</v>
      </c>
      <c r="L25" s="177">
        <f t="shared" si="1"/>
        <v>23</v>
      </c>
      <c r="M25" s="178">
        <f t="shared" si="1"/>
        <v>21</v>
      </c>
      <c r="N25" s="179">
        <f t="shared" si="1"/>
        <v>1</v>
      </c>
    </row>
    <row r="26" spans="1:14" s="3" customFormat="1" ht="26.25" customHeight="1">
      <c r="A26" s="282" t="s">
        <v>8</v>
      </c>
      <c r="B26" s="283"/>
      <c r="C26" s="93">
        <f>C25</f>
        <v>13601</v>
      </c>
      <c r="D26" s="93" t="s">
        <v>0</v>
      </c>
      <c r="E26" s="93" t="s">
        <v>9</v>
      </c>
      <c r="F26" s="93"/>
      <c r="G26" s="93">
        <f>F25</f>
        <v>26633</v>
      </c>
      <c r="H26" s="93" t="s">
        <v>10</v>
      </c>
      <c r="I26" s="93"/>
      <c r="J26" s="93"/>
      <c r="K26" s="93" t="s">
        <v>144</v>
      </c>
      <c r="L26" s="93"/>
      <c r="M26" s="94"/>
      <c r="N26" s="95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1949</v>
      </c>
      <c r="F27" s="146">
        <f>MAX(F5:F24)</f>
        <v>3916</v>
      </c>
      <c r="G27" s="225"/>
      <c r="H27" s="149" t="str">
        <f>ADDRESS(MATCH(MAX(F5:F24),F5:F24,0)+4,1)</f>
        <v>$A$10</v>
      </c>
      <c r="I27" s="225"/>
      <c r="J27" s="225"/>
      <c r="K27" s="225"/>
      <c r="L27" s="225"/>
      <c r="M27" s="142"/>
      <c r="N27" s="143"/>
    </row>
    <row r="28" spans="1:14" s="3" customFormat="1" ht="26.25" customHeight="1">
      <c r="A28" s="245" t="s">
        <v>99</v>
      </c>
      <c r="B28" s="246"/>
      <c r="C28" s="222" t="str">
        <f ca="1">INDIRECT(H28,TRUE)</f>
        <v>後金</v>
      </c>
      <c r="D28" s="223" t="s">
        <v>90</v>
      </c>
      <c r="E28" s="147">
        <f>MIN(C5:C24)</f>
        <v>300</v>
      </c>
      <c r="F28" s="148">
        <f>MIN(F5:F24)</f>
        <v>664</v>
      </c>
      <c r="G28" s="225"/>
      <c r="H28" s="149" t="str">
        <f>ADDRESS(MATCH(MIN(F5:F24),F5:F24,0)+4,1)</f>
        <v>$A$11</v>
      </c>
      <c r="I28" s="225"/>
      <c r="J28" s="225"/>
      <c r="K28" s="225"/>
      <c r="L28" s="225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SUM(G29,G30)</f>
        <v>129</v>
      </c>
      <c r="D29" s="275" t="s">
        <v>10</v>
      </c>
      <c r="E29" s="80" t="s">
        <v>12</v>
      </c>
      <c r="F29" s="80"/>
      <c r="G29" s="80">
        <v>76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53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10</v>
      </c>
      <c r="D31" s="250" t="s">
        <v>10</v>
      </c>
      <c r="E31" s="205" t="s">
        <v>107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106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15</v>
      </c>
      <c r="B33" s="306"/>
      <c r="C33" s="93">
        <f>L25</f>
        <v>23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21</v>
      </c>
      <c r="D34" s="93" t="s">
        <v>24</v>
      </c>
      <c r="E34" s="93" t="s">
        <v>192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112</v>
      </c>
      <c r="B35" s="281"/>
      <c r="C35" s="93">
        <f>N25</f>
        <v>1</v>
      </c>
      <c r="D35" s="93" t="s">
        <v>24</v>
      </c>
      <c r="E35" s="93" t="s">
        <v>105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97</v>
      </c>
      <c r="B36" s="246"/>
      <c r="C36" s="93">
        <f>G25</f>
        <v>267</v>
      </c>
      <c r="D36" s="107" t="s">
        <v>10</v>
      </c>
      <c r="E36" s="93" t="s">
        <v>16</v>
      </c>
      <c r="F36" s="93"/>
      <c r="G36" s="93">
        <f>H25</f>
        <v>133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C25-'11111'!C25</f>
        <v>32</v>
      </c>
      <c r="D37" s="226" t="str">
        <f>IF(E37&gt;0,"男增加","男減少")</f>
        <v>男增加</v>
      </c>
      <c r="E37" s="110">
        <f>D25-'11111'!D25</f>
        <v>46</v>
      </c>
      <c r="F37" s="111" t="str">
        <f>IF(G37&gt;0,"女增加","女減少")</f>
        <v>女增加</v>
      </c>
      <c r="G37" s="110">
        <f>E25-'11111'!E25</f>
        <v>75</v>
      </c>
      <c r="H37" s="112"/>
      <c r="I37" s="277" t="str">
        <f>IF(K37&gt;0,"總人口數增加","總人口數減少")</f>
        <v>總人口數增加</v>
      </c>
      <c r="J37" s="277"/>
      <c r="K37" s="110">
        <f>F25-'11111'!F25</f>
        <v>121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146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92</v>
      </c>
      <c r="F3" s="193" t="s">
        <v>93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110</v>
      </c>
      <c r="N3" s="264" t="s">
        <v>111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113</v>
      </c>
      <c r="B5" s="194">
        <v>9</v>
      </c>
      <c r="C5" s="196">
        <v>391</v>
      </c>
      <c r="D5" s="196">
        <v>375</v>
      </c>
      <c r="E5" s="196">
        <v>397</v>
      </c>
      <c r="F5" s="22">
        <f t="shared" ref="F5:F24" si="0">SUM(D5:E5)</f>
        <v>772</v>
      </c>
      <c r="G5" s="43">
        <v>12</v>
      </c>
      <c r="H5" s="44">
        <v>1</v>
      </c>
      <c r="I5" s="44">
        <v>3</v>
      </c>
      <c r="J5" s="44">
        <v>0</v>
      </c>
      <c r="K5" s="44">
        <v>0</v>
      </c>
      <c r="L5" s="44">
        <v>1</v>
      </c>
      <c r="M5" s="45">
        <v>0</v>
      </c>
      <c r="N5" s="46">
        <v>0</v>
      </c>
    </row>
    <row r="6" spans="1:15" ht="19.8">
      <c r="A6" s="220" t="s">
        <v>114</v>
      </c>
      <c r="B6" s="195">
        <v>9</v>
      </c>
      <c r="C6" s="196">
        <v>610</v>
      </c>
      <c r="D6" s="196">
        <v>573</v>
      </c>
      <c r="E6" s="196">
        <v>646</v>
      </c>
      <c r="F6" s="22">
        <f t="shared" si="0"/>
        <v>1219</v>
      </c>
      <c r="G6" s="43">
        <v>13</v>
      </c>
      <c r="H6" s="44">
        <v>8</v>
      </c>
      <c r="I6" s="44">
        <v>4</v>
      </c>
      <c r="J6" s="44">
        <v>0</v>
      </c>
      <c r="K6" s="44">
        <v>0</v>
      </c>
      <c r="L6" s="44">
        <v>0</v>
      </c>
      <c r="M6" s="45">
        <v>2</v>
      </c>
      <c r="N6" s="46">
        <v>0</v>
      </c>
    </row>
    <row r="7" spans="1:15" ht="19.8">
      <c r="A7" s="220" t="s">
        <v>115</v>
      </c>
      <c r="B7" s="195">
        <v>17</v>
      </c>
      <c r="C7" s="196">
        <v>688</v>
      </c>
      <c r="D7" s="196">
        <v>689</v>
      </c>
      <c r="E7" s="196">
        <v>737</v>
      </c>
      <c r="F7" s="22">
        <f t="shared" si="0"/>
        <v>1426</v>
      </c>
      <c r="G7" s="43">
        <v>2</v>
      </c>
      <c r="H7" s="44">
        <v>5</v>
      </c>
      <c r="I7" s="44">
        <v>0</v>
      </c>
      <c r="J7" s="44">
        <v>0</v>
      </c>
      <c r="K7" s="44">
        <v>0</v>
      </c>
      <c r="L7" s="44">
        <v>1</v>
      </c>
      <c r="M7" s="45">
        <v>1</v>
      </c>
      <c r="N7" s="46">
        <v>0</v>
      </c>
    </row>
    <row r="8" spans="1:15" ht="19.8">
      <c r="A8" s="220" t="s">
        <v>116</v>
      </c>
      <c r="B8" s="195">
        <v>8</v>
      </c>
      <c r="C8" s="196">
        <v>421</v>
      </c>
      <c r="D8" s="196">
        <v>420</v>
      </c>
      <c r="E8" s="196">
        <v>466</v>
      </c>
      <c r="F8" s="22">
        <f t="shared" si="0"/>
        <v>886</v>
      </c>
      <c r="G8" s="43">
        <v>3</v>
      </c>
      <c r="H8" s="44">
        <v>3</v>
      </c>
      <c r="I8" s="44">
        <v>0</v>
      </c>
      <c r="J8" s="44">
        <v>0</v>
      </c>
      <c r="K8" s="44">
        <v>1</v>
      </c>
      <c r="L8" s="44">
        <v>0</v>
      </c>
      <c r="M8" s="45">
        <v>4</v>
      </c>
      <c r="N8" s="46">
        <v>0</v>
      </c>
    </row>
    <row r="9" spans="1:15" ht="19.8">
      <c r="A9" s="220" t="s">
        <v>117</v>
      </c>
      <c r="B9" s="195">
        <v>12</v>
      </c>
      <c r="C9" s="196">
        <v>519</v>
      </c>
      <c r="D9" s="196">
        <v>479</v>
      </c>
      <c r="E9" s="196">
        <v>540</v>
      </c>
      <c r="F9" s="22">
        <f t="shared" si="0"/>
        <v>1019</v>
      </c>
      <c r="G9" s="43">
        <v>1</v>
      </c>
      <c r="H9" s="44">
        <v>15</v>
      </c>
      <c r="I9" s="44">
        <v>1</v>
      </c>
      <c r="J9" s="44">
        <v>2</v>
      </c>
      <c r="K9" s="44">
        <v>0</v>
      </c>
      <c r="L9" s="44">
        <v>0</v>
      </c>
      <c r="M9" s="45">
        <v>1</v>
      </c>
      <c r="N9" s="46">
        <v>0</v>
      </c>
    </row>
    <row r="10" spans="1:15" ht="19.8">
      <c r="A10" s="220" t="s">
        <v>118</v>
      </c>
      <c r="B10" s="195">
        <v>28</v>
      </c>
      <c r="C10" s="196">
        <v>1934</v>
      </c>
      <c r="D10" s="196">
        <v>1862</v>
      </c>
      <c r="E10" s="196">
        <v>2110</v>
      </c>
      <c r="F10" s="22">
        <f t="shared" si="0"/>
        <v>3972</v>
      </c>
      <c r="G10" s="43">
        <v>19</v>
      </c>
      <c r="H10" s="44">
        <v>37</v>
      </c>
      <c r="I10" s="44">
        <v>1</v>
      </c>
      <c r="J10" s="44">
        <v>4</v>
      </c>
      <c r="K10" s="44">
        <v>3</v>
      </c>
      <c r="L10" s="44">
        <v>1</v>
      </c>
      <c r="M10" s="45">
        <v>1</v>
      </c>
      <c r="N10" s="46">
        <v>0</v>
      </c>
    </row>
    <row r="11" spans="1:15" ht="19.8">
      <c r="A11" s="220" t="s">
        <v>119</v>
      </c>
      <c r="B11" s="195">
        <v>11</v>
      </c>
      <c r="C11" s="196">
        <v>310</v>
      </c>
      <c r="D11" s="196">
        <v>343</v>
      </c>
      <c r="E11" s="196">
        <v>345</v>
      </c>
      <c r="F11" s="22">
        <f t="shared" si="0"/>
        <v>688</v>
      </c>
      <c r="G11" s="43">
        <v>2</v>
      </c>
      <c r="H11" s="44">
        <v>3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  <c r="N11" s="46">
        <v>0</v>
      </c>
    </row>
    <row r="12" spans="1:15" ht="19.8">
      <c r="A12" s="220" t="s">
        <v>120</v>
      </c>
      <c r="B12" s="195">
        <v>11</v>
      </c>
      <c r="C12" s="196">
        <v>710</v>
      </c>
      <c r="D12" s="196">
        <v>590</v>
      </c>
      <c r="E12" s="196">
        <v>687</v>
      </c>
      <c r="F12" s="22">
        <f t="shared" si="0"/>
        <v>1277</v>
      </c>
      <c r="G12" s="43">
        <v>6</v>
      </c>
      <c r="H12" s="44">
        <v>2</v>
      </c>
      <c r="I12" s="44">
        <v>0</v>
      </c>
      <c r="J12" s="44">
        <v>3</v>
      </c>
      <c r="K12" s="44">
        <v>0</v>
      </c>
      <c r="L12" s="44">
        <v>3</v>
      </c>
      <c r="M12" s="45">
        <v>0</v>
      </c>
      <c r="N12" s="46">
        <v>0</v>
      </c>
    </row>
    <row r="13" spans="1:15" ht="19.8">
      <c r="A13" s="220" t="s">
        <v>121</v>
      </c>
      <c r="B13" s="195">
        <v>13</v>
      </c>
      <c r="C13" s="196">
        <v>1087</v>
      </c>
      <c r="D13" s="196">
        <v>916</v>
      </c>
      <c r="E13" s="196">
        <v>1080</v>
      </c>
      <c r="F13" s="22">
        <f t="shared" si="0"/>
        <v>1996</v>
      </c>
      <c r="G13" s="43">
        <v>15</v>
      </c>
      <c r="H13" s="44">
        <v>29</v>
      </c>
      <c r="I13" s="44">
        <v>0</v>
      </c>
      <c r="J13" s="44">
        <v>2</v>
      </c>
      <c r="K13" s="44">
        <v>1</v>
      </c>
      <c r="L13" s="44">
        <v>2</v>
      </c>
      <c r="M13" s="45">
        <v>2</v>
      </c>
      <c r="N13" s="46">
        <v>0</v>
      </c>
    </row>
    <row r="14" spans="1:15" ht="19.8">
      <c r="A14" s="220" t="s">
        <v>122</v>
      </c>
      <c r="B14" s="195">
        <v>9</v>
      </c>
      <c r="C14" s="196">
        <v>467</v>
      </c>
      <c r="D14" s="196">
        <v>374</v>
      </c>
      <c r="E14" s="196">
        <v>504</v>
      </c>
      <c r="F14" s="22">
        <f t="shared" si="0"/>
        <v>878</v>
      </c>
      <c r="G14" s="43">
        <v>8</v>
      </c>
      <c r="H14" s="44">
        <v>11</v>
      </c>
      <c r="I14" s="44">
        <v>0</v>
      </c>
      <c r="J14" s="44">
        <v>0</v>
      </c>
      <c r="K14" s="44">
        <v>1</v>
      </c>
      <c r="L14" s="44">
        <v>0</v>
      </c>
      <c r="M14" s="45">
        <v>3</v>
      </c>
      <c r="N14" s="46">
        <v>1</v>
      </c>
    </row>
    <row r="15" spans="1:15" ht="19.8">
      <c r="A15" s="220" t="s">
        <v>123</v>
      </c>
      <c r="B15" s="195">
        <v>11</v>
      </c>
      <c r="C15" s="196">
        <v>535</v>
      </c>
      <c r="D15" s="196">
        <v>522</v>
      </c>
      <c r="E15" s="196">
        <v>586</v>
      </c>
      <c r="F15" s="22">
        <f t="shared" si="0"/>
        <v>1108</v>
      </c>
      <c r="G15" s="43">
        <v>3</v>
      </c>
      <c r="H15" s="44">
        <v>9</v>
      </c>
      <c r="I15" s="44">
        <v>1</v>
      </c>
      <c r="J15" s="44">
        <v>0</v>
      </c>
      <c r="K15" s="44">
        <v>0</v>
      </c>
      <c r="L15" s="44">
        <v>1</v>
      </c>
      <c r="M15" s="45">
        <v>2</v>
      </c>
      <c r="N15" s="46">
        <v>0</v>
      </c>
    </row>
    <row r="16" spans="1:15" ht="19.8">
      <c r="A16" s="220" t="s">
        <v>124</v>
      </c>
      <c r="B16" s="195">
        <v>13</v>
      </c>
      <c r="C16" s="196">
        <v>610</v>
      </c>
      <c r="D16" s="196">
        <v>651</v>
      </c>
      <c r="E16" s="196">
        <v>497</v>
      </c>
      <c r="F16" s="22">
        <f t="shared" si="0"/>
        <v>1148</v>
      </c>
      <c r="G16" s="43">
        <v>3</v>
      </c>
      <c r="H16" s="44">
        <v>9</v>
      </c>
      <c r="I16" s="44">
        <v>2</v>
      </c>
      <c r="J16" s="44">
        <v>3</v>
      </c>
      <c r="K16" s="44">
        <v>0</v>
      </c>
      <c r="L16" s="44">
        <v>1</v>
      </c>
      <c r="M16" s="45">
        <v>0</v>
      </c>
      <c r="N16" s="46">
        <v>1</v>
      </c>
    </row>
    <row r="17" spans="1:16" ht="19.8">
      <c r="A17" s="220" t="s">
        <v>125</v>
      </c>
      <c r="B17" s="195">
        <v>9</v>
      </c>
      <c r="C17" s="196">
        <v>483</v>
      </c>
      <c r="D17" s="196">
        <v>472</v>
      </c>
      <c r="E17" s="196">
        <v>507</v>
      </c>
      <c r="F17" s="22">
        <f t="shared" si="0"/>
        <v>979</v>
      </c>
      <c r="G17" s="43">
        <v>12</v>
      </c>
      <c r="H17" s="44">
        <v>9</v>
      </c>
      <c r="I17" s="44">
        <v>0</v>
      </c>
      <c r="J17" s="44">
        <v>0</v>
      </c>
      <c r="K17" s="44">
        <v>1</v>
      </c>
      <c r="L17" s="44">
        <v>1</v>
      </c>
      <c r="M17" s="45">
        <v>0</v>
      </c>
      <c r="N17" s="46">
        <v>0</v>
      </c>
    </row>
    <row r="18" spans="1:16" ht="19.8">
      <c r="A18" s="220" t="s">
        <v>126</v>
      </c>
      <c r="B18" s="195">
        <v>18</v>
      </c>
      <c r="C18" s="196">
        <v>772</v>
      </c>
      <c r="D18" s="196">
        <v>709</v>
      </c>
      <c r="E18" s="196">
        <v>870</v>
      </c>
      <c r="F18" s="22">
        <f t="shared" si="0"/>
        <v>1579</v>
      </c>
      <c r="G18" s="43">
        <v>9</v>
      </c>
      <c r="H18" s="44">
        <v>15</v>
      </c>
      <c r="I18" s="44">
        <v>0</v>
      </c>
      <c r="J18" s="44">
        <v>0</v>
      </c>
      <c r="K18" s="44">
        <v>0</v>
      </c>
      <c r="L18" s="44">
        <v>4</v>
      </c>
      <c r="M18" s="45">
        <v>1</v>
      </c>
      <c r="N18" s="46">
        <v>0</v>
      </c>
    </row>
    <row r="19" spans="1:16" ht="19.8">
      <c r="A19" s="220" t="s">
        <v>127</v>
      </c>
      <c r="B19" s="195">
        <v>11</v>
      </c>
      <c r="C19" s="196">
        <v>615</v>
      </c>
      <c r="D19" s="196">
        <v>505</v>
      </c>
      <c r="E19" s="196">
        <v>632</v>
      </c>
      <c r="F19" s="22">
        <f t="shared" si="0"/>
        <v>1137</v>
      </c>
      <c r="G19" s="43">
        <v>17</v>
      </c>
      <c r="H19" s="44">
        <v>0</v>
      </c>
      <c r="I19" s="44">
        <v>6</v>
      </c>
      <c r="J19" s="44">
        <v>1</v>
      </c>
      <c r="K19" s="44">
        <v>0</v>
      </c>
      <c r="L19" s="44">
        <v>0</v>
      </c>
      <c r="M19" s="45">
        <v>1</v>
      </c>
      <c r="N19" s="46">
        <v>0</v>
      </c>
    </row>
    <row r="20" spans="1:16" ht="19.8">
      <c r="A20" s="220" t="s">
        <v>128</v>
      </c>
      <c r="B20" s="195">
        <v>9</v>
      </c>
      <c r="C20" s="196">
        <v>521</v>
      </c>
      <c r="D20" s="196">
        <v>498</v>
      </c>
      <c r="E20" s="196">
        <v>569</v>
      </c>
      <c r="F20" s="22">
        <f t="shared" si="0"/>
        <v>1067</v>
      </c>
      <c r="G20" s="43">
        <v>2</v>
      </c>
      <c r="H20" s="44">
        <v>6</v>
      </c>
      <c r="I20" s="44">
        <v>0</v>
      </c>
      <c r="J20" s="44">
        <v>0</v>
      </c>
      <c r="K20" s="44">
        <v>0</v>
      </c>
      <c r="L20" s="44">
        <v>0</v>
      </c>
      <c r="M20" s="45">
        <v>1</v>
      </c>
      <c r="N20" s="46">
        <v>0</v>
      </c>
    </row>
    <row r="21" spans="1:16" ht="19.8">
      <c r="A21" s="220" t="s">
        <v>129</v>
      </c>
      <c r="B21" s="195">
        <v>19</v>
      </c>
      <c r="C21" s="196">
        <v>908</v>
      </c>
      <c r="D21" s="196">
        <v>851</v>
      </c>
      <c r="E21" s="196">
        <v>951</v>
      </c>
      <c r="F21" s="22">
        <f t="shared" si="0"/>
        <v>1802</v>
      </c>
      <c r="G21" s="43">
        <v>9</v>
      </c>
      <c r="H21" s="44">
        <v>19</v>
      </c>
      <c r="I21" s="44">
        <v>1</v>
      </c>
      <c r="J21" s="44">
        <v>1</v>
      </c>
      <c r="K21" s="44">
        <v>0</v>
      </c>
      <c r="L21" s="44">
        <v>2</v>
      </c>
      <c r="M21" s="45">
        <v>0</v>
      </c>
      <c r="N21" s="46">
        <v>0</v>
      </c>
    </row>
    <row r="22" spans="1:16" ht="19.8">
      <c r="A22" s="220" t="s">
        <v>130</v>
      </c>
      <c r="B22" s="195">
        <v>13</v>
      </c>
      <c r="C22" s="196">
        <v>548</v>
      </c>
      <c r="D22" s="196">
        <v>548</v>
      </c>
      <c r="E22" s="196">
        <v>583</v>
      </c>
      <c r="F22" s="22">
        <f t="shared" si="0"/>
        <v>1131</v>
      </c>
      <c r="G22" s="43">
        <v>5</v>
      </c>
      <c r="H22" s="44">
        <v>12</v>
      </c>
      <c r="I22" s="44">
        <v>0</v>
      </c>
      <c r="J22" s="44">
        <v>3</v>
      </c>
      <c r="K22" s="44">
        <v>0</v>
      </c>
      <c r="L22" s="44">
        <v>1</v>
      </c>
      <c r="M22" s="45">
        <v>1</v>
      </c>
      <c r="N22" s="46">
        <v>1</v>
      </c>
      <c r="O22" s="35"/>
      <c r="P22" s="35"/>
    </row>
    <row r="23" spans="1:16" ht="19.8">
      <c r="A23" s="220" t="s">
        <v>131</v>
      </c>
      <c r="B23" s="195">
        <v>14</v>
      </c>
      <c r="C23" s="196">
        <v>517</v>
      </c>
      <c r="D23" s="196">
        <v>477</v>
      </c>
      <c r="E23" s="196">
        <v>557</v>
      </c>
      <c r="F23" s="22">
        <f t="shared" si="0"/>
        <v>1034</v>
      </c>
      <c r="G23" s="43">
        <v>8</v>
      </c>
      <c r="H23" s="44">
        <v>12</v>
      </c>
      <c r="I23" s="44">
        <v>0</v>
      </c>
      <c r="J23" s="44">
        <v>0</v>
      </c>
      <c r="K23" s="44">
        <v>3</v>
      </c>
      <c r="L23" s="44">
        <v>3</v>
      </c>
      <c r="M23" s="45">
        <v>0</v>
      </c>
      <c r="N23" s="46">
        <v>0</v>
      </c>
    </row>
    <row r="24" spans="1:16" ht="19.8">
      <c r="A24" s="220" t="s">
        <v>132</v>
      </c>
      <c r="B24" s="195">
        <v>17</v>
      </c>
      <c r="C24" s="196">
        <v>562</v>
      </c>
      <c r="D24" s="196">
        <v>563</v>
      </c>
      <c r="E24" s="196">
        <v>625</v>
      </c>
      <c r="F24" s="22">
        <f t="shared" si="0"/>
        <v>1188</v>
      </c>
      <c r="G24" s="43">
        <v>4</v>
      </c>
      <c r="H24" s="44">
        <v>5</v>
      </c>
      <c r="I24" s="44">
        <v>0</v>
      </c>
      <c r="J24" s="44">
        <v>0</v>
      </c>
      <c r="K24" s="44">
        <v>0</v>
      </c>
      <c r="L24" s="44">
        <v>2</v>
      </c>
      <c r="M24" s="45">
        <v>1</v>
      </c>
      <c r="N24" s="46">
        <v>0</v>
      </c>
    </row>
    <row r="25" spans="1:16" ht="19.8">
      <c r="A25" s="219" t="s">
        <v>100</v>
      </c>
      <c r="B25" s="22">
        <f t="shared" ref="B25:N25" si="1">SUM(B5:B24)</f>
        <v>261</v>
      </c>
      <c r="C25" s="22">
        <f t="shared" si="1"/>
        <v>13208</v>
      </c>
      <c r="D25" s="22">
        <f t="shared" si="1"/>
        <v>12417</v>
      </c>
      <c r="E25" s="22">
        <f t="shared" si="1"/>
        <v>13889</v>
      </c>
      <c r="F25" s="22">
        <f t="shared" si="1"/>
        <v>26306</v>
      </c>
      <c r="G25" s="22">
        <f t="shared" si="1"/>
        <v>153</v>
      </c>
      <c r="H25" s="22">
        <f t="shared" si="1"/>
        <v>210</v>
      </c>
      <c r="I25" s="22">
        <f t="shared" si="1"/>
        <v>19</v>
      </c>
      <c r="J25" s="22">
        <f t="shared" si="1"/>
        <v>19</v>
      </c>
      <c r="K25" s="22">
        <f t="shared" si="1"/>
        <v>10</v>
      </c>
      <c r="L25" s="22">
        <f t="shared" si="1"/>
        <v>23</v>
      </c>
      <c r="M25" s="23">
        <f t="shared" si="1"/>
        <v>21</v>
      </c>
      <c r="N25" s="26">
        <f t="shared" si="1"/>
        <v>3</v>
      </c>
    </row>
    <row r="26" spans="1:16" s="3" customFormat="1" ht="26.25" customHeight="1">
      <c r="A26" s="245" t="s">
        <v>8</v>
      </c>
      <c r="B26" s="246"/>
      <c r="C26" s="61">
        <f>C25</f>
        <v>13208</v>
      </c>
      <c r="D26" s="61" t="s">
        <v>0</v>
      </c>
      <c r="E26" s="61" t="s">
        <v>9</v>
      </c>
      <c r="F26" s="61"/>
      <c r="G26" s="61">
        <f>F25</f>
        <v>26306</v>
      </c>
      <c r="H26" s="61" t="s">
        <v>10</v>
      </c>
      <c r="I26" s="61"/>
      <c r="J26" s="61"/>
      <c r="K26" s="61" t="s">
        <v>134</v>
      </c>
      <c r="L26" s="61"/>
      <c r="M26" s="68"/>
      <c r="N26" s="69"/>
      <c r="O26" s="15"/>
    </row>
    <row r="27" spans="1:16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1934</v>
      </c>
      <c r="F27" s="146">
        <f>MAX(F5:F24)</f>
        <v>3972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45" t="s">
        <v>99</v>
      </c>
      <c r="B28" s="246"/>
      <c r="C28" s="197" t="str">
        <f ca="1">INDIRECT(H28,TRUE)</f>
        <v>後金</v>
      </c>
      <c r="D28" s="198" t="s">
        <v>90</v>
      </c>
      <c r="E28" s="147">
        <f>MIN(C5:C24)</f>
        <v>310</v>
      </c>
      <c r="F28" s="148">
        <f>MIN(F5:F24)</f>
        <v>688</v>
      </c>
      <c r="G28" s="199"/>
      <c r="H28" s="149" t="str">
        <f>ADDRESS(MATCH(MIN(F5:F24),F5:F24,0)+4,1)</f>
        <v>$A$11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1" t="s">
        <v>11</v>
      </c>
      <c r="B29" s="242"/>
      <c r="C29" s="254">
        <f>SUM(G29:G30)</f>
        <v>129</v>
      </c>
      <c r="D29" s="256" t="s">
        <v>10</v>
      </c>
      <c r="E29" s="199" t="s">
        <v>12</v>
      </c>
      <c r="F29" s="199"/>
      <c r="G29" s="199">
        <v>69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60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10</v>
      </c>
      <c r="D31" s="250" t="s">
        <v>10</v>
      </c>
      <c r="E31" s="205" t="s">
        <v>102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162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15</v>
      </c>
      <c r="B33" s="246"/>
      <c r="C33" s="61">
        <f>L25</f>
        <v>23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21</v>
      </c>
      <c r="D34" s="61" t="s">
        <v>24</v>
      </c>
      <c r="E34" s="61" t="s">
        <v>163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112</v>
      </c>
      <c r="B35" s="240"/>
      <c r="C35" s="61">
        <f>N25</f>
        <v>3</v>
      </c>
      <c r="D35" s="61" t="s">
        <v>24</v>
      </c>
      <c r="E35" s="61" t="s">
        <v>103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97</v>
      </c>
      <c r="B36" s="246"/>
      <c r="C36" s="61">
        <f>G25</f>
        <v>153</v>
      </c>
      <c r="D36" s="72" t="s">
        <v>10</v>
      </c>
      <c r="E36" s="61" t="s">
        <v>16</v>
      </c>
      <c r="F36" s="61"/>
      <c r="G36" s="61">
        <f>H25</f>
        <v>210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C25-'11101'!C25</f>
        <v>1</v>
      </c>
      <c r="D37" s="221" t="str">
        <f>IF(E37&gt;0,"男增加","男減少")</f>
        <v>男減少</v>
      </c>
      <c r="E37" s="74">
        <f>D25-'11101'!D25</f>
        <v>-31</v>
      </c>
      <c r="F37" s="75" t="str">
        <f>IF(G37&gt;0,"女增加","女減少")</f>
        <v>女減少</v>
      </c>
      <c r="G37" s="74">
        <f>E25-'11101'!E25</f>
        <v>-39</v>
      </c>
      <c r="H37" s="76"/>
      <c r="I37" s="238" t="str">
        <f>IF(K37&gt;0,"總人口數增加","總人口數減少")</f>
        <v>總人口數減少</v>
      </c>
      <c r="J37" s="238"/>
      <c r="K37" s="74">
        <f>F25-'11101'!F25</f>
        <v>-70</v>
      </c>
      <c r="L37" s="76"/>
      <c r="M37" s="77"/>
      <c r="N37" s="78"/>
    </row>
    <row r="38" spans="1:15">
      <c r="C38" s="2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147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92</v>
      </c>
      <c r="F3" s="193" t="s">
        <v>93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110</v>
      </c>
      <c r="N3" s="264" t="s">
        <v>111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113</v>
      </c>
      <c r="B5" s="194">
        <v>9</v>
      </c>
      <c r="C5" s="196">
        <v>403</v>
      </c>
      <c r="D5" s="196">
        <v>388</v>
      </c>
      <c r="E5" s="196">
        <v>407</v>
      </c>
      <c r="F5" s="22">
        <f t="shared" ref="F5:F24" si="0">SUM(D5:E5)</f>
        <v>795</v>
      </c>
      <c r="G5" s="43">
        <v>27</v>
      </c>
      <c r="H5" s="44">
        <v>4</v>
      </c>
      <c r="I5" s="44">
        <v>2</v>
      </c>
      <c r="J5" s="44">
        <v>2</v>
      </c>
      <c r="K5" s="44">
        <v>3</v>
      </c>
      <c r="L5" s="44">
        <v>3</v>
      </c>
      <c r="M5" s="45">
        <v>0</v>
      </c>
      <c r="N5" s="46">
        <v>0</v>
      </c>
    </row>
    <row r="6" spans="1:15" ht="19.8">
      <c r="A6" s="220" t="s">
        <v>114</v>
      </c>
      <c r="B6" s="195">
        <v>9</v>
      </c>
      <c r="C6" s="196">
        <v>622</v>
      </c>
      <c r="D6" s="196">
        <v>580</v>
      </c>
      <c r="E6" s="196">
        <v>645</v>
      </c>
      <c r="F6" s="22">
        <f t="shared" si="0"/>
        <v>1225</v>
      </c>
      <c r="G6" s="43">
        <v>25</v>
      </c>
      <c r="H6" s="44">
        <v>16</v>
      </c>
      <c r="I6" s="44">
        <v>3</v>
      </c>
      <c r="J6" s="44">
        <v>5</v>
      </c>
      <c r="K6" s="44">
        <v>1</v>
      </c>
      <c r="L6" s="44">
        <v>2</v>
      </c>
      <c r="M6" s="45">
        <v>1</v>
      </c>
      <c r="N6" s="46">
        <v>0</v>
      </c>
    </row>
    <row r="7" spans="1:15" ht="19.8">
      <c r="A7" s="220" t="s">
        <v>115</v>
      </c>
      <c r="B7" s="195">
        <v>17</v>
      </c>
      <c r="C7" s="196">
        <v>684</v>
      </c>
      <c r="D7" s="196">
        <v>679</v>
      </c>
      <c r="E7" s="196">
        <v>730</v>
      </c>
      <c r="F7" s="22">
        <f t="shared" si="0"/>
        <v>1409</v>
      </c>
      <c r="G7" s="43">
        <v>6</v>
      </c>
      <c r="H7" s="44">
        <v>18</v>
      </c>
      <c r="I7" s="44">
        <v>1</v>
      </c>
      <c r="J7" s="44">
        <v>4</v>
      </c>
      <c r="K7" s="44">
        <v>2</v>
      </c>
      <c r="L7" s="44">
        <v>4</v>
      </c>
      <c r="M7" s="45">
        <v>0</v>
      </c>
      <c r="N7" s="46">
        <v>0</v>
      </c>
    </row>
    <row r="8" spans="1:15" ht="19.8">
      <c r="A8" s="220" t="s">
        <v>116</v>
      </c>
      <c r="B8" s="195">
        <v>8</v>
      </c>
      <c r="C8" s="196">
        <v>420</v>
      </c>
      <c r="D8" s="196">
        <v>415</v>
      </c>
      <c r="E8" s="196">
        <v>467</v>
      </c>
      <c r="F8" s="22">
        <f t="shared" si="0"/>
        <v>882</v>
      </c>
      <c r="G8" s="43">
        <v>1</v>
      </c>
      <c r="H8" s="44">
        <v>6</v>
      </c>
      <c r="I8" s="44">
        <v>0</v>
      </c>
      <c r="J8" s="44">
        <v>0</v>
      </c>
      <c r="K8" s="44">
        <v>2</v>
      </c>
      <c r="L8" s="44">
        <v>1</v>
      </c>
      <c r="M8" s="45">
        <v>0</v>
      </c>
      <c r="N8" s="46">
        <v>0</v>
      </c>
    </row>
    <row r="9" spans="1:15" ht="19.8">
      <c r="A9" s="220" t="s">
        <v>117</v>
      </c>
      <c r="B9" s="195">
        <v>12</v>
      </c>
      <c r="C9" s="196">
        <v>520</v>
      </c>
      <c r="D9" s="196">
        <v>478</v>
      </c>
      <c r="E9" s="196">
        <v>540</v>
      </c>
      <c r="F9" s="22">
        <f t="shared" si="0"/>
        <v>1018</v>
      </c>
      <c r="G9" s="43">
        <v>11</v>
      </c>
      <c r="H9" s="44">
        <v>11</v>
      </c>
      <c r="I9" s="44">
        <v>1</v>
      </c>
      <c r="J9" s="44">
        <v>3</v>
      </c>
      <c r="K9" s="44">
        <v>1</v>
      </c>
      <c r="L9" s="44">
        <v>0</v>
      </c>
      <c r="M9" s="45">
        <v>0</v>
      </c>
      <c r="N9" s="46">
        <v>0</v>
      </c>
    </row>
    <row r="10" spans="1:15" ht="19.8">
      <c r="A10" s="220" t="s">
        <v>118</v>
      </c>
      <c r="B10" s="195">
        <v>28</v>
      </c>
      <c r="C10" s="196">
        <v>1926</v>
      </c>
      <c r="D10" s="196">
        <v>1841</v>
      </c>
      <c r="E10" s="196">
        <v>2094</v>
      </c>
      <c r="F10" s="22">
        <f t="shared" si="0"/>
        <v>3935</v>
      </c>
      <c r="G10" s="43">
        <v>34</v>
      </c>
      <c r="H10" s="44">
        <v>72</v>
      </c>
      <c r="I10" s="44">
        <v>10</v>
      </c>
      <c r="J10" s="44">
        <v>7</v>
      </c>
      <c r="K10" s="44">
        <v>6</v>
      </c>
      <c r="L10" s="44">
        <v>8</v>
      </c>
      <c r="M10" s="45">
        <v>1</v>
      </c>
      <c r="N10" s="46">
        <v>1</v>
      </c>
    </row>
    <row r="11" spans="1:15" ht="19.8">
      <c r="A11" s="220" t="s">
        <v>119</v>
      </c>
      <c r="B11" s="195">
        <v>11</v>
      </c>
      <c r="C11" s="196">
        <v>307</v>
      </c>
      <c r="D11" s="196">
        <v>345</v>
      </c>
      <c r="E11" s="196">
        <v>345</v>
      </c>
      <c r="F11" s="22">
        <f t="shared" si="0"/>
        <v>690</v>
      </c>
      <c r="G11" s="43">
        <v>6</v>
      </c>
      <c r="H11" s="44">
        <v>9</v>
      </c>
      <c r="I11" s="44">
        <v>10</v>
      </c>
      <c r="J11" s="44">
        <v>6</v>
      </c>
      <c r="K11" s="44">
        <v>1</v>
      </c>
      <c r="L11" s="44">
        <v>0</v>
      </c>
      <c r="M11" s="45">
        <v>0</v>
      </c>
      <c r="N11" s="46">
        <v>0</v>
      </c>
    </row>
    <row r="12" spans="1:15" ht="19.8">
      <c r="A12" s="220" t="s">
        <v>120</v>
      </c>
      <c r="B12" s="195">
        <v>11</v>
      </c>
      <c r="C12" s="196">
        <v>708</v>
      </c>
      <c r="D12" s="196">
        <v>587</v>
      </c>
      <c r="E12" s="196">
        <v>685</v>
      </c>
      <c r="F12" s="22">
        <f t="shared" si="0"/>
        <v>1272</v>
      </c>
      <c r="G12" s="43">
        <v>10</v>
      </c>
      <c r="H12" s="44">
        <v>14</v>
      </c>
      <c r="I12" s="44">
        <v>4</v>
      </c>
      <c r="J12" s="44">
        <v>6</v>
      </c>
      <c r="K12" s="44">
        <v>1</v>
      </c>
      <c r="L12" s="44">
        <v>0</v>
      </c>
      <c r="M12" s="45">
        <v>1</v>
      </c>
      <c r="N12" s="46">
        <v>1</v>
      </c>
    </row>
    <row r="13" spans="1:15" ht="19.8">
      <c r="A13" s="220" t="s">
        <v>121</v>
      </c>
      <c r="B13" s="195">
        <v>13</v>
      </c>
      <c r="C13" s="196">
        <v>1075</v>
      </c>
      <c r="D13" s="196">
        <v>904</v>
      </c>
      <c r="E13" s="196">
        <v>1064</v>
      </c>
      <c r="F13" s="22">
        <f t="shared" si="0"/>
        <v>1968</v>
      </c>
      <c r="G13" s="43">
        <v>19</v>
      </c>
      <c r="H13" s="44">
        <v>39</v>
      </c>
      <c r="I13" s="44">
        <v>1</v>
      </c>
      <c r="J13" s="44">
        <v>7</v>
      </c>
      <c r="K13" s="44">
        <v>0</v>
      </c>
      <c r="L13" s="44">
        <v>2</v>
      </c>
      <c r="M13" s="45">
        <v>0</v>
      </c>
      <c r="N13" s="46">
        <v>1</v>
      </c>
    </row>
    <row r="14" spans="1:15" ht="19.8">
      <c r="A14" s="220" t="s">
        <v>122</v>
      </c>
      <c r="B14" s="195">
        <v>9</v>
      </c>
      <c r="C14" s="196">
        <v>471</v>
      </c>
      <c r="D14" s="196">
        <v>374</v>
      </c>
      <c r="E14" s="196">
        <v>507</v>
      </c>
      <c r="F14" s="22">
        <f t="shared" si="0"/>
        <v>881</v>
      </c>
      <c r="G14" s="43">
        <v>18</v>
      </c>
      <c r="H14" s="44">
        <v>12</v>
      </c>
      <c r="I14" s="44">
        <v>2</v>
      </c>
      <c r="J14" s="44">
        <v>4</v>
      </c>
      <c r="K14" s="44">
        <v>0</v>
      </c>
      <c r="L14" s="44">
        <v>1</v>
      </c>
      <c r="M14" s="45">
        <v>0</v>
      </c>
      <c r="N14" s="46">
        <v>1</v>
      </c>
    </row>
    <row r="15" spans="1:15" ht="19.8">
      <c r="A15" s="220" t="s">
        <v>123</v>
      </c>
      <c r="B15" s="195">
        <v>11</v>
      </c>
      <c r="C15" s="196">
        <v>526</v>
      </c>
      <c r="D15" s="196">
        <v>516</v>
      </c>
      <c r="E15" s="196">
        <v>572</v>
      </c>
      <c r="F15" s="22">
        <f t="shared" si="0"/>
        <v>1088</v>
      </c>
      <c r="G15" s="43">
        <v>6</v>
      </c>
      <c r="H15" s="44">
        <v>24</v>
      </c>
      <c r="I15" s="44">
        <v>2</v>
      </c>
      <c r="J15" s="44">
        <v>2</v>
      </c>
      <c r="K15" s="44">
        <v>0</v>
      </c>
      <c r="L15" s="44">
        <v>2</v>
      </c>
      <c r="M15" s="45">
        <v>1</v>
      </c>
      <c r="N15" s="46">
        <v>0</v>
      </c>
    </row>
    <row r="16" spans="1:15" ht="19.8">
      <c r="A16" s="220" t="s">
        <v>124</v>
      </c>
      <c r="B16" s="195">
        <v>13</v>
      </c>
      <c r="C16" s="196">
        <v>614</v>
      </c>
      <c r="D16" s="196">
        <v>650</v>
      </c>
      <c r="E16" s="196">
        <v>495</v>
      </c>
      <c r="F16" s="22">
        <f t="shared" si="0"/>
        <v>1145</v>
      </c>
      <c r="G16" s="43">
        <v>8</v>
      </c>
      <c r="H16" s="44">
        <v>14</v>
      </c>
      <c r="I16" s="44">
        <v>3</v>
      </c>
      <c r="J16" s="44">
        <v>0</v>
      </c>
      <c r="K16" s="44">
        <v>1</v>
      </c>
      <c r="L16" s="44">
        <v>1</v>
      </c>
      <c r="M16" s="45">
        <v>1</v>
      </c>
      <c r="N16" s="46">
        <v>1</v>
      </c>
    </row>
    <row r="17" spans="1:16" ht="19.8">
      <c r="A17" s="220" t="s">
        <v>125</v>
      </c>
      <c r="B17" s="195">
        <v>9</v>
      </c>
      <c r="C17" s="196">
        <v>482</v>
      </c>
      <c r="D17" s="196">
        <v>467</v>
      </c>
      <c r="E17" s="196">
        <v>505</v>
      </c>
      <c r="F17" s="22">
        <f t="shared" si="0"/>
        <v>972</v>
      </c>
      <c r="G17" s="43">
        <v>6</v>
      </c>
      <c r="H17" s="44">
        <v>12</v>
      </c>
      <c r="I17" s="44">
        <v>1</v>
      </c>
      <c r="J17" s="44">
        <v>1</v>
      </c>
      <c r="K17" s="44">
        <v>1</v>
      </c>
      <c r="L17" s="44">
        <v>2</v>
      </c>
      <c r="M17" s="45">
        <v>0</v>
      </c>
      <c r="N17" s="46">
        <v>1</v>
      </c>
    </row>
    <row r="18" spans="1:16" ht="19.8">
      <c r="A18" s="220" t="s">
        <v>126</v>
      </c>
      <c r="B18" s="195">
        <v>18</v>
      </c>
      <c r="C18" s="196">
        <v>766</v>
      </c>
      <c r="D18" s="196">
        <v>699</v>
      </c>
      <c r="E18" s="196">
        <v>860</v>
      </c>
      <c r="F18" s="22">
        <f t="shared" si="0"/>
        <v>1559</v>
      </c>
      <c r="G18" s="43">
        <v>11</v>
      </c>
      <c r="H18" s="44">
        <v>32</v>
      </c>
      <c r="I18" s="44">
        <v>2</v>
      </c>
      <c r="J18" s="44">
        <v>1</v>
      </c>
      <c r="K18" s="44">
        <v>0</v>
      </c>
      <c r="L18" s="44">
        <v>0</v>
      </c>
      <c r="M18" s="45">
        <v>2</v>
      </c>
      <c r="N18" s="46">
        <v>0</v>
      </c>
    </row>
    <row r="19" spans="1:16" ht="19.8">
      <c r="A19" s="220" t="s">
        <v>127</v>
      </c>
      <c r="B19" s="195">
        <v>11</v>
      </c>
      <c r="C19" s="196">
        <v>618</v>
      </c>
      <c r="D19" s="196">
        <v>508</v>
      </c>
      <c r="E19" s="196">
        <v>635</v>
      </c>
      <c r="F19" s="22">
        <f t="shared" si="0"/>
        <v>1143</v>
      </c>
      <c r="G19" s="43">
        <v>23</v>
      </c>
      <c r="H19" s="44">
        <v>20</v>
      </c>
      <c r="I19" s="44">
        <v>10</v>
      </c>
      <c r="J19" s="44">
        <v>8</v>
      </c>
      <c r="K19" s="44">
        <v>2</v>
      </c>
      <c r="L19" s="44">
        <v>1</v>
      </c>
      <c r="M19" s="45">
        <v>2</v>
      </c>
      <c r="N19" s="46">
        <v>0</v>
      </c>
    </row>
    <row r="20" spans="1:16" ht="19.8">
      <c r="A20" s="220" t="s">
        <v>128</v>
      </c>
      <c r="B20" s="195">
        <v>9</v>
      </c>
      <c r="C20" s="196">
        <v>514</v>
      </c>
      <c r="D20" s="196">
        <v>492</v>
      </c>
      <c r="E20" s="196">
        <v>554</v>
      </c>
      <c r="F20" s="22">
        <f t="shared" si="0"/>
        <v>1046</v>
      </c>
      <c r="G20" s="43">
        <v>7</v>
      </c>
      <c r="H20" s="44">
        <v>26</v>
      </c>
      <c r="I20" s="44">
        <v>1</v>
      </c>
      <c r="J20" s="44">
        <v>1</v>
      </c>
      <c r="K20" s="44">
        <v>0</v>
      </c>
      <c r="L20" s="44">
        <v>2</v>
      </c>
      <c r="M20" s="45">
        <v>1</v>
      </c>
      <c r="N20" s="46">
        <v>0</v>
      </c>
    </row>
    <row r="21" spans="1:16" ht="19.8">
      <c r="A21" s="220" t="s">
        <v>129</v>
      </c>
      <c r="B21" s="195">
        <v>19</v>
      </c>
      <c r="C21" s="196">
        <v>901</v>
      </c>
      <c r="D21" s="196">
        <v>838</v>
      </c>
      <c r="E21" s="196">
        <v>948</v>
      </c>
      <c r="F21" s="22">
        <f t="shared" si="0"/>
        <v>1786</v>
      </c>
      <c r="G21" s="43">
        <v>15</v>
      </c>
      <c r="H21" s="44">
        <v>31</v>
      </c>
      <c r="I21" s="44">
        <v>3</v>
      </c>
      <c r="J21" s="44">
        <v>1</v>
      </c>
      <c r="K21" s="44">
        <v>1</v>
      </c>
      <c r="L21" s="44">
        <v>3</v>
      </c>
      <c r="M21" s="45">
        <v>1</v>
      </c>
      <c r="N21" s="46">
        <v>1</v>
      </c>
    </row>
    <row r="22" spans="1:16" ht="19.8">
      <c r="A22" s="220" t="s">
        <v>130</v>
      </c>
      <c r="B22" s="195">
        <v>13</v>
      </c>
      <c r="C22" s="196">
        <v>547</v>
      </c>
      <c r="D22" s="196">
        <v>544</v>
      </c>
      <c r="E22" s="228">
        <v>578</v>
      </c>
      <c r="F22" s="22">
        <f t="shared" si="0"/>
        <v>1122</v>
      </c>
      <c r="G22" s="43">
        <v>7</v>
      </c>
      <c r="H22" s="44">
        <v>14</v>
      </c>
      <c r="I22" s="44">
        <v>2</v>
      </c>
      <c r="J22" s="44">
        <v>2</v>
      </c>
      <c r="K22" s="44">
        <v>0</v>
      </c>
      <c r="L22" s="44">
        <v>2</v>
      </c>
      <c r="M22" s="45">
        <v>0</v>
      </c>
      <c r="N22" s="46">
        <v>1</v>
      </c>
      <c r="O22" s="35"/>
      <c r="P22" s="35"/>
    </row>
    <row r="23" spans="1:16" ht="19.8">
      <c r="A23" s="220" t="s">
        <v>131</v>
      </c>
      <c r="B23" s="195">
        <v>14</v>
      </c>
      <c r="C23" s="196">
        <v>513</v>
      </c>
      <c r="D23" s="196">
        <v>472</v>
      </c>
      <c r="E23" s="228">
        <v>547</v>
      </c>
      <c r="F23" s="22">
        <f t="shared" si="0"/>
        <v>1019</v>
      </c>
      <c r="G23" s="43">
        <v>3</v>
      </c>
      <c r="H23" s="44">
        <v>15</v>
      </c>
      <c r="I23" s="44">
        <v>0</v>
      </c>
      <c r="J23" s="44">
        <v>3</v>
      </c>
      <c r="K23" s="44">
        <v>0</v>
      </c>
      <c r="L23" s="44">
        <v>0</v>
      </c>
      <c r="M23" s="45">
        <v>0</v>
      </c>
      <c r="N23" s="46">
        <v>1</v>
      </c>
    </row>
    <row r="24" spans="1:16" ht="19.8">
      <c r="A24" s="220" t="s">
        <v>132</v>
      </c>
      <c r="B24" s="195">
        <v>17</v>
      </c>
      <c r="C24" s="196">
        <v>561</v>
      </c>
      <c r="D24" s="196">
        <v>562</v>
      </c>
      <c r="E24" s="229">
        <v>621</v>
      </c>
      <c r="F24" s="22">
        <f t="shared" si="0"/>
        <v>1183</v>
      </c>
      <c r="G24" s="43">
        <v>9</v>
      </c>
      <c r="H24" s="44">
        <v>16</v>
      </c>
      <c r="I24" s="44">
        <v>5</v>
      </c>
      <c r="J24" s="44">
        <v>0</v>
      </c>
      <c r="K24" s="44">
        <v>0</v>
      </c>
      <c r="L24" s="44">
        <v>3</v>
      </c>
      <c r="M24" s="45">
        <v>0</v>
      </c>
      <c r="N24" s="46">
        <v>0</v>
      </c>
    </row>
    <row r="25" spans="1:16" ht="19.8">
      <c r="A25" s="219" t="s">
        <v>100</v>
      </c>
      <c r="B25" s="22">
        <f t="shared" ref="B25:N25" si="1">SUM(B5:B24)</f>
        <v>261</v>
      </c>
      <c r="C25" s="22">
        <f t="shared" si="1"/>
        <v>13178</v>
      </c>
      <c r="D25" s="22">
        <f t="shared" si="1"/>
        <v>12339</v>
      </c>
      <c r="E25" s="22">
        <f t="shared" si="1"/>
        <v>13799</v>
      </c>
      <c r="F25" s="22">
        <f t="shared" si="1"/>
        <v>26138</v>
      </c>
      <c r="G25" s="22">
        <f t="shared" si="1"/>
        <v>252</v>
      </c>
      <c r="H25" s="22">
        <f t="shared" si="1"/>
        <v>405</v>
      </c>
      <c r="I25" s="22">
        <f t="shared" si="1"/>
        <v>63</v>
      </c>
      <c r="J25" s="22">
        <f t="shared" si="1"/>
        <v>63</v>
      </c>
      <c r="K25" s="22">
        <f t="shared" si="1"/>
        <v>22</v>
      </c>
      <c r="L25" s="22">
        <f t="shared" si="1"/>
        <v>37</v>
      </c>
      <c r="M25" s="23">
        <f t="shared" si="1"/>
        <v>11</v>
      </c>
      <c r="N25" s="26">
        <f t="shared" si="1"/>
        <v>9</v>
      </c>
    </row>
    <row r="26" spans="1:16" s="3" customFormat="1" ht="26.25" customHeight="1">
      <c r="A26" s="245" t="s">
        <v>8</v>
      </c>
      <c r="B26" s="246"/>
      <c r="C26" s="61">
        <f>C25</f>
        <v>13178</v>
      </c>
      <c r="D26" s="61" t="s">
        <v>0</v>
      </c>
      <c r="E26" s="61" t="s">
        <v>9</v>
      </c>
      <c r="F26" s="61"/>
      <c r="G26" s="61">
        <f>F25</f>
        <v>26138</v>
      </c>
      <c r="H26" s="61" t="s">
        <v>10</v>
      </c>
      <c r="I26" s="61"/>
      <c r="J26" s="61"/>
      <c r="K26" s="61" t="s">
        <v>135</v>
      </c>
      <c r="L26" s="61"/>
      <c r="M26" s="68"/>
      <c r="N26" s="69"/>
      <c r="O26" s="15"/>
    </row>
    <row r="27" spans="1:16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1926</v>
      </c>
      <c r="F27" s="146">
        <f>MAX(F5:F24)</f>
        <v>3935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45" t="s">
        <v>99</v>
      </c>
      <c r="B28" s="246"/>
      <c r="C28" s="197" t="str">
        <f ca="1">INDIRECT(H28,TRUE)</f>
        <v>後金</v>
      </c>
      <c r="D28" s="198" t="s">
        <v>90</v>
      </c>
      <c r="E28" s="147">
        <f>MIN(C5:C24)</f>
        <v>307</v>
      </c>
      <c r="F28" s="148">
        <f>MIN(F5:F24)</f>
        <v>690</v>
      </c>
      <c r="G28" s="199"/>
      <c r="H28" s="149" t="str">
        <f>ADDRESS(MATCH(MIN(F5:F24),F5:F24,0)+4,1)</f>
        <v>$A$11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1" t="s">
        <v>11</v>
      </c>
      <c r="B29" s="242"/>
      <c r="C29" s="254">
        <f>SUM(G29:G30)</f>
        <v>127</v>
      </c>
      <c r="D29" s="256" t="s">
        <v>10</v>
      </c>
      <c r="E29" s="199" t="s">
        <v>12</v>
      </c>
      <c r="F29" s="199"/>
      <c r="G29" s="199">
        <v>67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13</v>
      </c>
      <c r="F30" s="89"/>
      <c r="G30" s="89">
        <v>60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22</v>
      </c>
      <c r="D31" s="250" t="s">
        <v>10</v>
      </c>
      <c r="E31" s="205" t="s">
        <v>164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165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15</v>
      </c>
      <c r="B33" s="246"/>
      <c r="C33" s="61">
        <f>L25</f>
        <v>37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11</v>
      </c>
      <c r="D34" s="61" t="s">
        <v>24</v>
      </c>
      <c r="E34" s="61" t="s">
        <v>166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112</v>
      </c>
      <c r="B35" s="240"/>
      <c r="C35" s="61">
        <f>N25</f>
        <v>9</v>
      </c>
      <c r="D35" s="61" t="s">
        <v>24</v>
      </c>
      <c r="E35" s="61" t="s">
        <v>167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97</v>
      </c>
      <c r="B36" s="246"/>
      <c r="C36" s="61">
        <f>G25</f>
        <v>252</v>
      </c>
      <c r="D36" s="72" t="s">
        <v>10</v>
      </c>
      <c r="E36" s="61" t="s">
        <v>16</v>
      </c>
      <c r="F36" s="61"/>
      <c r="G36" s="61">
        <f>H25</f>
        <v>405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>本月戶數減少</v>
      </c>
      <c r="B37" s="238"/>
      <c r="C37" s="73">
        <f>C25-'11102'!C25</f>
        <v>-30</v>
      </c>
      <c r="D37" s="221" t="str">
        <f>IF(E37&gt;0,"男增加","男減少")</f>
        <v>男減少</v>
      </c>
      <c r="E37" s="74">
        <f>D25-'11102'!D25</f>
        <v>-78</v>
      </c>
      <c r="F37" s="75" t="str">
        <f>IF(G37&gt;0,"女增加","女減少")</f>
        <v>女減少</v>
      </c>
      <c r="G37" s="74">
        <f>E25-'11102'!E25</f>
        <v>-90</v>
      </c>
      <c r="H37" s="76"/>
      <c r="I37" s="238" t="str">
        <f>IF(K37&gt;0,"總人口數增加","總人口數減少")</f>
        <v>總人口數減少</v>
      </c>
      <c r="J37" s="238"/>
      <c r="K37" s="74">
        <f>F25-'11102'!F25</f>
        <v>-168</v>
      </c>
      <c r="L37" s="76"/>
      <c r="M37" s="77"/>
      <c r="N37" s="78"/>
    </row>
    <row r="38" spans="1:15">
      <c r="C38" s="2"/>
    </row>
  </sheetData>
  <mergeCells count="28"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148</v>
      </c>
      <c r="L2" s="260"/>
      <c r="M2" s="260"/>
      <c r="N2" s="260"/>
    </row>
    <row r="3" spans="1:15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92</v>
      </c>
      <c r="F3" s="193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110</v>
      </c>
      <c r="N3" s="264" t="s">
        <v>111</v>
      </c>
    </row>
    <row r="4" spans="1:15" s="1" customFormat="1" ht="19.8">
      <c r="A4" s="259"/>
      <c r="B4" s="236"/>
      <c r="C4" s="236"/>
      <c r="D4" s="21" t="s">
        <v>32</v>
      </c>
      <c r="E4" s="21" t="s">
        <v>33</v>
      </c>
      <c r="F4" s="21" t="s">
        <v>84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0" t="s">
        <v>113</v>
      </c>
      <c r="B5" s="194">
        <v>9</v>
      </c>
      <c r="C5" s="196">
        <v>413</v>
      </c>
      <c r="D5" s="196">
        <v>392</v>
      </c>
      <c r="E5" s="196">
        <v>413</v>
      </c>
      <c r="F5" s="22">
        <f t="shared" ref="F5:F24" si="0">SUM(D5:E5)</f>
        <v>805</v>
      </c>
      <c r="G5" s="43">
        <v>18</v>
      </c>
      <c r="H5" s="44">
        <v>8</v>
      </c>
      <c r="I5" s="44">
        <v>1</v>
      </c>
      <c r="J5" s="44">
        <v>2</v>
      </c>
      <c r="K5" s="44">
        <v>1</v>
      </c>
      <c r="L5" s="44">
        <v>0</v>
      </c>
      <c r="M5" s="45">
        <v>0</v>
      </c>
      <c r="N5" s="46">
        <v>0</v>
      </c>
    </row>
    <row r="6" spans="1:15" ht="19.8">
      <c r="A6" s="220" t="s">
        <v>114</v>
      </c>
      <c r="B6" s="195">
        <v>9</v>
      </c>
      <c r="C6" s="196">
        <v>637</v>
      </c>
      <c r="D6" s="196">
        <v>576</v>
      </c>
      <c r="E6" s="196">
        <v>651</v>
      </c>
      <c r="F6" s="22">
        <f t="shared" si="0"/>
        <v>1227</v>
      </c>
      <c r="G6" s="43">
        <v>29</v>
      </c>
      <c r="H6" s="44">
        <v>23</v>
      </c>
      <c r="I6" s="44">
        <v>0</v>
      </c>
      <c r="J6" s="44">
        <v>3</v>
      </c>
      <c r="K6" s="44">
        <v>0</v>
      </c>
      <c r="L6" s="44">
        <v>1</v>
      </c>
      <c r="M6" s="45">
        <v>1</v>
      </c>
      <c r="N6" s="46">
        <v>0</v>
      </c>
    </row>
    <row r="7" spans="1:15" ht="19.8">
      <c r="A7" s="220" t="s">
        <v>115</v>
      </c>
      <c r="B7" s="195">
        <v>17</v>
      </c>
      <c r="C7" s="196">
        <v>686</v>
      </c>
      <c r="D7" s="196">
        <v>676</v>
      </c>
      <c r="E7" s="196">
        <v>730</v>
      </c>
      <c r="F7" s="22">
        <f t="shared" si="0"/>
        <v>1406</v>
      </c>
      <c r="G7" s="43">
        <v>7</v>
      </c>
      <c r="H7" s="44">
        <v>9</v>
      </c>
      <c r="I7" s="44">
        <v>0</v>
      </c>
      <c r="J7" s="44">
        <v>0</v>
      </c>
      <c r="K7" s="44">
        <v>1</v>
      </c>
      <c r="L7" s="44">
        <v>2</v>
      </c>
      <c r="M7" s="45">
        <v>1</v>
      </c>
      <c r="N7" s="46">
        <v>1</v>
      </c>
    </row>
    <row r="8" spans="1:15" ht="19.8">
      <c r="A8" s="220" t="s">
        <v>116</v>
      </c>
      <c r="B8" s="195">
        <v>8</v>
      </c>
      <c r="C8" s="196">
        <v>419</v>
      </c>
      <c r="D8" s="196">
        <v>411</v>
      </c>
      <c r="E8" s="196">
        <v>469</v>
      </c>
      <c r="F8" s="22">
        <f t="shared" si="0"/>
        <v>880</v>
      </c>
      <c r="G8" s="43">
        <v>4</v>
      </c>
      <c r="H8" s="44">
        <v>7</v>
      </c>
      <c r="I8" s="44">
        <v>1</v>
      </c>
      <c r="J8" s="44">
        <v>0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0" t="s">
        <v>117</v>
      </c>
      <c r="B9" s="195">
        <v>12</v>
      </c>
      <c r="C9" s="196">
        <v>521</v>
      </c>
      <c r="D9" s="196">
        <v>471</v>
      </c>
      <c r="E9" s="196">
        <v>542</v>
      </c>
      <c r="F9" s="22">
        <f t="shared" si="0"/>
        <v>1013</v>
      </c>
      <c r="G9" s="43">
        <v>5</v>
      </c>
      <c r="H9" s="44">
        <v>8</v>
      </c>
      <c r="I9" s="44">
        <v>0</v>
      </c>
      <c r="J9" s="44">
        <v>1</v>
      </c>
      <c r="K9" s="44">
        <v>0</v>
      </c>
      <c r="L9" s="44">
        <v>1</v>
      </c>
      <c r="M9" s="45">
        <v>2</v>
      </c>
      <c r="N9" s="46">
        <v>0</v>
      </c>
    </row>
    <row r="10" spans="1:15" ht="19.8">
      <c r="A10" s="220" t="s">
        <v>118</v>
      </c>
      <c r="B10" s="195">
        <v>28</v>
      </c>
      <c r="C10" s="196">
        <v>1927</v>
      </c>
      <c r="D10" s="196">
        <v>1831</v>
      </c>
      <c r="E10" s="196">
        <v>2087</v>
      </c>
      <c r="F10" s="22">
        <f t="shared" si="0"/>
        <v>3918</v>
      </c>
      <c r="G10" s="43">
        <v>12</v>
      </c>
      <c r="H10" s="44">
        <v>25</v>
      </c>
      <c r="I10" s="44">
        <v>4</v>
      </c>
      <c r="J10" s="44">
        <v>6</v>
      </c>
      <c r="K10" s="44">
        <v>1</v>
      </c>
      <c r="L10" s="44">
        <v>3</v>
      </c>
      <c r="M10" s="45">
        <v>1</v>
      </c>
      <c r="N10" s="46">
        <v>1</v>
      </c>
    </row>
    <row r="11" spans="1:15" ht="19.8">
      <c r="A11" s="220" t="s">
        <v>119</v>
      </c>
      <c r="B11" s="195">
        <v>11</v>
      </c>
      <c r="C11" s="196">
        <v>304</v>
      </c>
      <c r="D11" s="196">
        <v>339</v>
      </c>
      <c r="E11" s="196">
        <v>342</v>
      </c>
      <c r="F11" s="22">
        <f t="shared" si="0"/>
        <v>681</v>
      </c>
      <c r="G11" s="43">
        <v>3</v>
      </c>
      <c r="H11" s="44">
        <v>6</v>
      </c>
      <c r="I11" s="44">
        <v>1</v>
      </c>
      <c r="J11" s="44">
        <v>4</v>
      </c>
      <c r="K11" s="44">
        <v>0</v>
      </c>
      <c r="L11" s="44">
        <v>3</v>
      </c>
      <c r="M11" s="45">
        <v>1</v>
      </c>
      <c r="N11" s="46">
        <v>1</v>
      </c>
    </row>
    <row r="12" spans="1:15" ht="19.8">
      <c r="A12" s="220" t="s">
        <v>120</v>
      </c>
      <c r="B12" s="195">
        <v>11</v>
      </c>
      <c r="C12" s="196">
        <v>710</v>
      </c>
      <c r="D12" s="196">
        <v>582</v>
      </c>
      <c r="E12" s="196">
        <v>688</v>
      </c>
      <c r="F12" s="22">
        <f t="shared" si="0"/>
        <v>1270</v>
      </c>
      <c r="G12" s="43">
        <v>12</v>
      </c>
      <c r="H12" s="44">
        <v>15</v>
      </c>
      <c r="I12" s="44">
        <v>4</v>
      </c>
      <c r="J12" s="44">
        <v>0</v>
      </c>
      <c r="K12" s="44">
        <v>0</v>
      </c>
      <c r="L12" s="44">
        <v>3</v>
      </c>
      <c r="M12" s="45">
        <v>0</v>
      </c>
      <c r="N12" s="46">
        <v>1</v>
      </c>
    </row>
    <row r="13" spans="1:15" ht="19.8">
      <c r="A13" s="220" t="s">
        <v>121</v>
      </c>
      <c r="B13" s="195">
        <v>13</v>
      </c>
      <c r="C13" s="196">
        <v>1077</v>
      </c>
      <c r="D13" s="196">
        <v>902</v>
      </c>
      <c r="E13" s="196">
        <v>1064</v>
      </c>
      <c r="F13" s="22">
        <f t="shared" si="0"/>
        <v>1966</v>
      </c>
      <c r="G13" s="43">
        <v>12</v>
      </c>
      <c r="H13" s="44">
        <v>14</v>
      </c>
      <c r="I13" s="44">
        <v>4</v>
      </c>
      <c r="J13" s="44">
        <v>2</v>
      </c>
      <c r="K13" s="44">
        <v>1</v>
      </c>
      <c r="L13" s="44">
        <v>3</v>
      </c>
      <c r="M13" s="45">
        <v>0</v>
      </c>
      <c r="N13" s="46">
        <v>0</v>
      </c>
    </row>
    <row r="14" spans="1:15" ht="19.8">
      <c r="A14" s="220" t="s">
        <v>122</v>
      </c>
      <c r="B14" s="195">
        <v>9</v>
      </c>
      <c r="C14" s="196">
        <v>472</v>
      </c>
      <c r="D14" s="196">
        <v>374</v>
      </c>
      <c r="E14" s="196">
        <v>509</v>
      </c>
      <c r="F14" s="22">
        <f t="shared" si="0"/>
        <v>883</v>
      </c>
      <c r="G14" s="43">
        <v>7</v>
      </c>
      <c r="H14" s="44">
        <v>5</v>
      </c>
      <c r="I14" s="44">
        <v>1</v>
      </c>
      <c r="J14" s="44">
        <v>1</v>
      </c>
      <c r="K14" s="44">
        <v>0</v>
      </c>
      <c r="L14" s="44">
        <v>0</v>
      </c>
      <c r="M14" s="45">
        <v>0</v>
      </c>
      <c r="N14" s="46">
        <v>0</v>
      </c>
    </row>
    <row r="15" spans="1:15" ht="19.8">
      <c r="A15" s="220" t="s">
        <v>123</v>
      </c>
      <c r="B15" s="195">
        <v>11</v>
      </c>
      <c r="C15" s="196">
        <v>527</v>
      </c>
      <c r="D15" s="196">
        <v>515</v>
      </c>
      <c r="E15" s="196">
        <v>570</v>
      </c>
      <c r="F15" s="22">
        <f t="shared" si="0"/>
        <v>1085</v>
      </c>
      <c r="G15" s="43">
        <v>1</v>
      </c>
      <c r="H15" s="44">
        <v>5</v>
      </c>
      <c r="I15" s="44">
        <v>2</v>
      </c>
      <c r="J15" s="44">
        <v>0</v>
      </c>
      <c r="K15" s="44">
        <v>0</v>
      </c>
      <c r="L15" s="44">
        <v>1</v>
      </c>
      <c r="M15" s="45">
        <v>0</v>
      </c>
      <c r="N15" s="46">
        <v>0</v>
      </c>
    </row>
    <row r="16" spans="1:15" ht="19.8">
      <c r="A16" s="220" t="s">
        <v>124</v>
      </c>
      <c r="B16" s="195">
        <v>13</v>
      </c>
      <c r="C16" s="196">
        <v>617</v>
      </c>
      <c r="D16" s="196">
        <v>653</v>
      </c>
      <c r="E16" s="196">
        <v>498</v>
      </c>
      <c r="F16" s="22">
        <f t="shared" si="0"/>
        <v>1151</v>
      </c>
      <c r="G16" s="43">
        <v>7</v>
      </c>
      <c r="H16" s="44">
        <v>3</v>
      </c>
      <c r="I16" s="44">
        <v>3</v>
      </c>
      <c r="J16" s="44">
        <v>0</v>
      </c>
      <c r="K16" s="44">
        <v>0</v>
      </c>
      <c r="L16" s="44">
        <v>1</v>
      </c>
      <c r="M16" s="45">
        <v>0</v>
      </c>
      <c r="N16" s="46">
        <v>0</v>
      </c>
    </row>
    <row r="17" spans="1:16" ht="19.8">
      <c r="A17" s="220" t="s">
        <v>125</v>
      </c>
      <c r="B17" s="195">
        <v>9</v>
      </c>
      <c r="C17" s="196">
        <v>483</v>
      </c>
      <c r="D17" s="196">
        <v>467</v>
      </c>
      <c r="E17" s="196">
        <v>505</v>
      </c>
      <c r="F17" s="22">
        <f t="shared" si="0"/>
        <v>972</v>
      </c>
      <c r="G17" s="43">
        <v>5</v>
      </c>
      <c r="H17" s="44">
        <v>7</v>
      </c>
      <c r="I17" s="44">
        <v>1</v>
      </c>
      <c r="J17" s="44">
        <v>0</v>
      </c>
      <c r="K17" s="44">
        <v>1</v>
      </c>
      <c r="L17" s="44">
        <v>0</v>
      </c>
      <c r="M17" s="45">
        <v>0</v>
      </c>
      <c r="N17" s="46">
        <v>0</v>
      </c>
    </row>
    <row r="18" spans="1:16" ht="19.8">
      <c r="A18" s="220" t="s">
        <v>126</v>
      </c>
      <c r="B18" s="195">
        <v>18</v>
      </c>
      <c r="C18" s="196">
        <v>767</v>
      </c>
      <c r="D18" s="196">
        <v>698</v>
      </c>
      <c r="E18" s="196">
        <v>861</v>
      </c>
      <c r="F18" s="22">
        <f t="shared" si="0"/>
        <v>1559</v>
      </c>
      <c r="G18" s="43">
        <v>12</v>
      </c>
      <c r="H18" s="44">
        <v>11</v>
      </c>
      <c r="I18" s="44">
        <v>0</v>
      </c>
      <c r="J18" s="44">
        <v>1</v>
      </c>
      <c r="K18" s="44">
        <v>0</v>
      </c>
      <c r="L18" s="44">
        <v>0</v>
      </c>
      <c r="M18" s="45">
        <v>0</v>
      </c>
      <c r="N18" s="46">
        <v>0</v>
      </c>
    </row>
    <row r="19" spans="1:16" ht="19.8">
      <c r="A19" s="220" t="s">
        <v>127</v>
      </c>
      <c r="B19" s="195">
        <v>11</v>
      </c>
      <c r="C19" s="196">
        <v>636</v>
      </c>
      <c r="D19" s="196">
        <v>519</v>
      </c>
      <c r="E19" s="196">
        <v>640</v>
      </c>
      <c r="F19" s="22">
        <f t="shared" si="0"/>
        <v>1159</v>
      </c>
      <c r="G19" s="43">
        <v>31</v>
      </c>
      <c r="H19" s="44">
        <v>15</v>
      </c>
      <c r="I19" s="44">
        <v>8</v>
      </c>
      <c r="J19" s="44">
        <v>8</v>
      </c>
      <c r="K19" s="44">
        <v>0</v>
      </c>
      <c r="L19" s="44">
        <v>0</v>
      </c>
      <c r="M19" s="45">
        <v>1</v>
      </c>
      <c r="N19" s="46">
        <v>0</v>
      </c>
    </row>
    <row r="20" spans="1:16" ht="19.8">
      <c r="A20" s="220" t="s">
        <v>128</v>
      </c>
      <c r="B20" s="195">
        <v>9</v>
      </c>
      <c r="C20" s="196">
        <v>513</v>
      </c>
      <c r="D20" s="196">
        <v>491</v>
      </c>
      <c r="E20" s="196">
        <v>552</v>
      </c>
      <c r="F20" s="22">
        <f t="shared" si="0"/>
        <v>1043</v>
      </c>
      <c r="G20" s="43">
        <v>7</v>
      </c>
      <c r="H20" s="44">
        <v>10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  <c r="N20" s="46">
        <v>0</v>
      </c>
    </row>
    <row r="21" spans="1:16" ht="19.8">
      <c r="A21" s="220" t="s">
        <v>129</v>
      </c>
      <c r="B21" s="195">
        <v>19</v>
      </c>
      <c r="C21" s="196">
        <v>895</v>
      </c>
      <c r="D21" s="196">
        <v>832</v>
      </c>
      <c r="E21" s="196">
        <v>949</v>
      </c>
      <c r="F21" s="22">
        <f t="shared" si="0"/>
        <v>1781</v>
      </c>
      <c r="G21" s="43">
        <v>18</v>
      </c>
      <c r="H21" s="44">
        <v>21</v>
      </c>
      <c r="I21" s="44">
        <v>2</v>
      </c>
      <c r="J21" s="44">
        <v>4</v>
      </c>
      <c r="K21" s="44">
        <v>1</v>
      </c>
      <c r="L21" s="44">
        <v>1</v>
      </c>
      <c r="M21" s="45">
        <v>0</v>
      </c>
      <c r="N21" s="46">
        <v>0</v>
      </c>
    </row>
    <row r="22" spans="1:16" ht="19.8">
      <c r="A22" s="220" t="s">
        <v>130</v>
      </c>
      <c r="B22" s="195">
        <v>13</v>
      </c>
      <c r="C22" s="196">
        <v>545</v>
      </c>
      <c r="D22" s="196">
        <v>540</v>
      </c>
      <c r="E22" s="196">
        <v>573</v>
      </c>
      <c r="F22" s="22">
        <f t="shared" si="0"/>
        <v>1113</v>
      </c>
      <c r="G22" s="43">
        <v>5</v>
      </c>
      <c r="H22" s="44">
        <v>16</v>
      </c>
      <c r="I22" s="44">
        <v>2</v>
      </c>
      <c r="J22" s="44">
        <v>0</v>
      </c>
      <c r="K22" s="44">
        <v>0</v>
      </c>
      <c r="L22" s="44">
        <v>0</v>
      </c>
      <c r="M22" s="45">
        <v>2</v>
      </c>
      <c r="N22" s="46">
        <v>0</v>
      </c>
      <c r="O22" s="35"/>
      <c r="P22" s="35"/>
    </row>
    <row r="23" spans="1:16" ht="19.8">
      <c r="A23" s="220" t="s">
        <v>131</v>
      </c>
      <c r="B23" s="195">
        <v>14</v>
      </c>
      <c r="C23" s="196">
        <v>513</v>
      </c>
      <c r="D23" s="196">
        <v>474</v>
      </c>
      <c r="E23" s="196">
        <v>546</v>
      </c>
      <c r="F23" s="22">
        <f t="shared" si="0"/>
        <v>1020</v>
      </c>
      <c r="G23" s="43">
        <v>6</v>
      </c>
      <c r="H23" s="44">
        <v>4</v>
      </c>
      <c r="I23" s="44">
        <v>0</v>
      </c>
      <c r="J23" s="44">
        <v>0</v>
      </c>
      <c r="K23" s="44">
        <v>0</v>
      </c>
      <c r="L23" s="44">
        <v>1</v>
      </c>
      <c r="M23" s="45">
        <v>0</v>
      </c>
      <c r="N23" s="46">
        <v>0</v>
      </c>
    </row>
    <row r="24" spans="1:16" ht="19.8">
      <c r="A24" s="220" t="s">
        <v>132</v>
      </c>
      <c r="B24" s="195">
        <v>17</v>
      </c>
      <c r="C24" s="196">
        <v>557</v>
      </c>
      <c r="D24" s="196">
        <v>556</v>
      </c>
      <c r="E24" s="196">
        <v>618</v>
      </c>
      <c r="F24" s="22">
        <f t="shared" si="0"/>
        <v>1174</v>
      </c>
      <c r="G24" s="43">
        <v>9</v>
      </c>
      <c r="H24" s="44">
        <v>15</v>
      </c>
      <c r="I24" s="44">
        <v>1</v>
      </c>
      <c r="J24" s="44">
        <v>3</v>
      </c>
      <c r="K24" s="44">
        <v>0</v>
      </c>
      <c r="L24" s="44">
        <v>1</v>
      </c>
      <c r="M24" s="45">
        <v>0</v>
      </c>
      <c r="N24" s="46">
        <v>0</v>
      </c>
    </row>
    <row r="25" spans="1:16" ht="19.8">
      <c r="A25" s="219" t="s">
        <v>100</v>
      </c>
      <c r="B25" s="22">
        <f t="shared" ref="B25:N25" si="1">SUM(B5:B24)</f>
        <v>261</v>
      </c>
      <c r="C25" s="22">
        <f t="shared" si="1"/>
        <v>13219</v>
      </c>
      <c r="D25" s="22">
        <f t="shared" si="1"/>
        <v>12299</v>
      </c>
      <c r="E25" s="22">
        <f t="shared" si="1"/>
        <v>13807</v>
      </c>
      <c r="F25" s="22">
        <f t="shared" si="1"/>
        <v>26106</v>
      </c>
      <c r="G25" s="22">
        <f t="shared" si="1"/>
        <v>210</v>
      </c>
      <c r="H25" s="22">
        <f t="shared" si="1"/>
        <v>227</v>
      </c>
      <c r="I25" s="22">
        <f t="shared" si="1"/>
        <v>35</v>
      </c>
      <c r="J25" s="22">
        <f t="shared" si="1"/>
        <v>35</v>
      </c>
      <c r="K25" s="22">
        <f t="shared" si="1"/>
        <v>6</v>
      </c>
      <c r="L25" s="22">
        <f t="shared" si="1"/>
        <v>21</v>
      </c>
      <c r="M25" s="23">
        <f t="shared" si="1"/>
        <v>9</v>
      </c>
      <c r="N25" s="26">
        <f t="shared" si="1"/>
        <v>4</v>
      </c>
    </row>
    <row r="26" spans="1:16" s="3" customFormat="1" ht="26.25" customHeight="1">
      <c r="A26" s="245" t="s">
        <v>34</v>
      </c>
      <c r="B26" s="246"/>
      <c r="C26" s="61">
        <f>C25</f>
        <v>13219</v>
      </c>
      <c r="D26" s="61" t="s">
        <v>35</v>
      </c>
      <c r="E26" s="61" t="s">
        <v>36</v>
      </c>
      <c r="F26" s="61"/>
      <c r="G26" s="61">
        <f>F25</f>
        <v>26106</v>
      </c>
      <c r="H26" s="61" t="s">
        <v>37</v>
      </c>
      <c r="I26" s="61"/>
      <c r="J26" s="61"/>
      <c r="K26" s="61" t="s">
        <v>136</v>
      </c>
      <c r="L26" s="61"/>
      <c r="M26" s="68"/>
      <c r="N26" s="69"/>
      <c r="O26" s="15"/>
    </row>
    <row r="27" spans="1:16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1927</v>
      </c>
      <c r="F27" s="146">
        <f>MAX(F5:F24)</f>
        <v>3918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6" s="3" customFormat="1" ht="26.25" customHeight="1">
      <c r="A28" s="245" t="s">
        <v>99</v>
      </c>
      <c r="B28" s="246"/>
      <c r="C28" s="152" t="str">
        <f ca="1">INDIRECT(H28,TRUE)</f>
        <v>後金</v>
      </c>
      <c r="D28" s="153" t="s">
        <v>90</v>
      </c>
      <c r="E28" s="147">
        <f>MIN(C5:C24)</f>
        <v>304</v>
      </c>
      <c r="F28" s="148">
        <f>MIN(F5:F24)</f>
        <v>681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6" s="4" customFormat="1" ht="24.9" customHeight="1">
      <c r="A29" s="241" t="s">
        <v>38</v>
      </c>
      <c r="B29" s="242"/>
      <c r="C29" s="254">
        <f>SUM(G29:G30)</f>
        <v>126</v>
      </c>
      <c r="D29" s="256" t="s">
        <v>37</v>
      </c>
      <c r="E29" s="199" t="s">
        <v>39</v>
      </c>
      <c r="F29" s="88"/>
      <c r="G29" s="88">
        <v>68</v>
      </c>
      <c r="H29" s="88" t="s">
        <v>37</v>
      </c>
      <c r="I29" s="88"/>
      <c r="J29" s="88"/>
      <c r="K29" s="81"/>
      <c r="L29" s="81"/>
      <c r="M29" s="82"/>
      <c r="N29" s="83"/>
      <c r="O29" s="16"/>
    </row>
    <row r="30" spans="1:16" s="5" customFormat="1" ht="24.9" customHeight="1">
      <c r="A30" s="243"/>
      <c r="B30" s="244"/>
      <c r="C30" s="255"/>
      <c r="D30" s="257"/>
      <c r="E30" s="89" t="s">
        <v>40</v>
      </c>
      <c r="F30" s="89"/>
      <c r="G30" s="89">
        <v>58</v>
      </c>
      <c r="H30" s="89" t="s">
        <v>37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1" t="s">
        <v>17</v>
      </c>
      <c r="B31" s="247"/>
      <c r="C31" s="250">
        <f>K25</f>
        <v>6</v>
      </c>
      <c r="D31" s="250" t="s">
        <v>10</v>
      </c>
      <c r="E31" s="205" t="s">
        <v>101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48"/>
      <c r="B32" s="249"/>
      <c r="C32" s="251"/>
      <c r="D32" s="251"/>
      <c r="E32" s="70" t="s">
        <v>168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45" t="s">
        <v>41</v>
      </c>
      <c r="B33" s="246"/>
      <c r="C33" s="61">
        <f>L25</f>
        <v>21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45" t="s">
        <v>14</v>
      </c>
      <c r="B34" s="246"/>
      <c r="C34" s="61">
        <f>M25</f>
        <v>9</v>
      </c>
      <c r="D34" s="61" t="s">
        <v>42</v>
      </c>
      <c r="E34" s="61" t="s">
        <v>170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39" t="s">
        <v>112</v>
      </c>
      <c r="B35" s="240"/>
      <c r="C35" s="61">
        <f>N25</f>
        <v>4</v>
      </c>
      <c r="D35" s="61" t="s">
        <v>42</v>
      </c>
      <c r="E35" s="61" t="s">
        <v>169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45" t="s">
        <v>97</v>
      </c>
      <c r="B36" s="246"/>
      <c r="C36" s="61">
        <f>G25</f>
        <v>210</v>
      </c>
      <c r="D36" s="72" t="s">
        <v>37</v>
      </c>
      <c r="E36" s="61" t="s">
        <v>43</v>
      </c>
      <c r="F36" s="61"/>
      <c r="G36" s="61">
        <f>H25</f>
        <v>227</v>
      </c>
      <c r="H36" s="72" t="s">
        <v>37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C25-'11103'!C25</f>
        <v>41</v>
      </c>
      <c r="D37" s="221" t="str">
        <f>IF(E37&gt;0,"男增加","男減少")</f>
        <v>男減少</v>
      </c>
      <c r="E37" s="74">
        <f>D25-'11103'!D25</f>
        <v>-40</v>
      </c>
      <c r="F37" s="75" t="str">
        <f>IF(G37&gt;0,"女增加","女減少")</f>
        <v>女增加</v>
      </c>
      <c r="G37" s="74">
        <f>E25-'11103'!E25</f>
        <v>8</v>
      </c>
      <c r="H37" s="76"/>
      <c r="I37" s="238" t="str">
        <f>IF(K37&gt;0,"總人口數增加","總人口數減少")</f>
        <v>總人口數減少</v>
      </c>
      <c r="J37" s="238"/>
      <c r="K37" s="74">
        <f>F25-'11103'!F25</f>
        <v>-32</v>
      </c>
      <c r="L37" s="76"/>
      <c r="M37" s="77"/>
      <c r="N37" s="78"/>
    </row>
    <row r="38" spans="1:15">
      <c r="C38" s="2"/>
    </row>
  </sheetData>
  <mergeCells count="28">
    <mergeCell ref="I37:J37"/>
    <mergeCell ref="L3:L4"/>
    <mergeCell ref="A35:B35"/>
    <mergeCell ref="A29:B30"/>
    <mergeCell ref="A33:B33"/>
    <mergeCell ref="A34:B34"/>
    <mergeCell ref="A31:B32"/>
    <mergeCell ref="C31:C32"/>
    <mergeCell ref="D31:D32"/>
    <mergeCell ref="A36:B36"/>
    <mergeCell ref="A28:B28"/>
    <mergeCell ref="C29:C30"/>
    <mergeCell ref="D29:D30"/>
    <mergeCell ref="A26:B26"/>
    <mergeCell ref="A27:B27"/>
    <mergeCell ref="A37:B37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149</v>
      </c>
      <c r="L2" s="260"/>
      <c r="M2" s="260"/>
      <c r="N2" s="260"/>
    </row>
    <row r="3" spans="1:14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92</v>
      </c>
      <c r="F3" s="193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110</v>
      </c>
      <c r="N3" s="264" t="s">
        <v>111</v>
      </c>
    </row>
    <row r="4" spans="1:14" s="40" customFormat="1" ht="19.8">
      <c r="A4" s="259"/>
      <c r="B4" s="236"/>
      <c r="C4" s="236"/>
      <c r="D4" s="21" t="s">
        <v>32</v>
      </c>
      <c r="E4" s="21" t="s">
        <v>33</v>
      </c>
      <c r="F4" s="21" t="s">
        <v>85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113</v>
      </c>
      <c r="B5" s="194">
        <v>9</v>
      </c>
      <c r="C5" s="196">
        <v>437</v>
      </c>
      <c r="D5" s="196">
        <v>407</v>
      </c>
      <c r="E5" s="196">
        <v>433</v>
      </c>
      <c r="F5" s="22">
        <f t="shared" ref="F5:F24" si="0">SUM(D5:E5)</f>
        <v>840</v>
      </c>
      <c r="G5" s="43">
        <v>38</v>
      </c>
      <c r="H5" s="44">
        <v>1</v>
      </c>
      <c r="I5" s="44">
        <v>0</v>
      </c>
      <c r="J5" s="44">
        <v>1</v>
      </c>
      <c r="K5" s="44">
        <v>0</v>
      </c>
      <c r="L5" s="44">
        <v>1</v>
      </c>
      <c r="M5" s="45">
        <v>1</v>
      </c>
      <c r="N5" s="46">
        <v>1</v>
      </c>
    </row>
    <row r="6" spans="1:14" ht="19.8">
      <c r="A6" s="220" t="s">
        <v>114</v>
      </c>
      <c r="B6" s="195">
        <v>9</v>
      </c>
      <c r="C6" s="196">
        <v>683</v>
      </c>
      <c r="D6" s="196">
        <v>598</v>
      </c>
      <c r="E6" s="196">
        <v>685</v>
      </c>
      <c r="F6" s="22">
        <f t="shared" si="0"/>
        <v>1283</v>
      </c>
      <c r="G6" s="43">
        <v>60</v>
      </c>
      <c r="H6" s="44">
        <v>7</v>
      </c>
      <c r="I6" s="44">
        <v>6</v>
      </c>
      <c r="J6" s="44">
        <v>3</v>
      </c>
      <c r="K6" s="44">
        <v>1</v>
      </c>
      <c r="L6" s="44">
        <v>1</v>
      </c>
      <c r="M6" s="45">
        <v>0</v>
      </c>
      <c r="N6" s="46">
        <v>0</v>
      </c>
    </row>
    <row r="7" spans="1:14" ht="19.8">
      <c r="A7" s="220" t="s">
        <v>115</v>
      </c>
      <c r="B7" s="195">
        <v>17</v>
      </c>
      <c r="C7" s="196">
        <v>687</v>
      </c>
      <c r="D7" s="196">
        <v>675</v>
      </c>
      <c r="E7" s="196">
        <v>731</v>
      </c>
      <c r="F7" s="22">
        <f t="shared" si="0"/>
        <v>1406</v>
      </c>
      <c r="G7" s="43">
        <v>4</v>
      </c>
      <c r="H7" s="44">
        <v>3</v>
      </c>
      <c r="I7" s="44">
        <v>0</v>
      </c>
      <c r="J7" s="44">
        <v>0</v>
      </c>
      <c r="K7" s="44">
        <v>0</v>
      </c>
      <c r="L7" s="44">
        <v>1</v>
      </c>
      <c r="M7" s="45">
        <v>1</v>
      </c>
      <c r="N7" s="46">
        <v>0</v>
      </c>
    </row>
    <row r="8" spans="1:14" ht="19.8">
      <c r="A8" s="220" t="s">
        <v>116</v>
      </c>
      <c r="B8" s="195">
        <v>8</v>
      </c>
      <c r="C8" s="196">
        <v>418</v>
      </c>
      <c r="D8" s="196">
        <v>412</v>
      </c>
      <c r="E8" s="196">
        <v>470</v>
      </c>
      <c r="F8" s="22">
        <f t="shared" si="0"/>
        <v>882</v>
      </c>
      <c r="G8" s="43">
        <v>4</v>
      </c>
      <c r="H8" s="44">
        <v>1</v>
      </c>
      <c r="I8" s="44">
        <v>1</v>
      </c>
      <c r="J8" s="44">
        <v>1</v>
      </c>
      <c r="K8" s="44">
        <v>0</v>
      </c>
      <c r="L8" s="44">
        <v>1</v>
      </c>
      <c r="M8" s="45">
        <v>2</v>
      </c>
      <c r="N8" s="46">
        <v>0</v>
      </c>
    </row>
    <row r="9" spans="1:14" ht="19.8">
      <c r="A9" s="220" t="s">
        <v>117</v>
      </c>
      <c r="B9" s="195">
        <v>12</v>
      </c>
      <c r="C9" s="196">
        <v>521</v>
      </c>
      <c r="D9" s="196">
        <v>472</v>
      </c>
      <c r="E9" s="196">
        <v>539</v>
      </c>
      <c r="F9" s="22">
        <f t="shared" si="0"/>
        <v>1011</v>
      </c>
      <c r="G9" s="43">
        <v>5</v>
      </c>
      <c r="H9" s="44">
        <v>6</v>
      </c>
      <c r="I9" s="44">
        <v>1</v>
      </c>
      <c r="J9" s="44">
        <v>2</v>
      </c>
      <c r="K9" s="44">
        <v>0</v>
      </c>
      <c r="L9" s="44">
        <v>0</v>
      </c>
      <c r="M9" s="45">
        <v>2</v>
      </c>
      <c r="N9" s="46">
        <v>0</v>
      </c>
    </row>
    <row r="10" spans="1:14" ht="19.8">
      <c r="A10" s="220" t="s">
        <v>118</v>
      </c>
      <c r="B10" s="195">
        <v>28</v>
      </c>
      <c r="C10" s="196">
        <v>1925</v>
      </c>
      <c r="D10" s="196">
        <v>1827</v>
      </c>
      <c r="E10" s="196">
        <v>2075</v>
      </c>
      <c r="F10" s="22">
        <f t="shared" si="0"/>
        <v>3902</v>
      </c>
      <c r="G10" s="43">
        <v>11</v>
      </c>
      <c r="H10" s="44">
        <v>26</v>
      </c>
      <c r="I10" s="44">
        <v>5</v>
      </c>
      <c r="J10" s="44">
        <v>5</v>
      </c>
      <c r="K10" s="44">
        <v>1</v>
      </c>
      <c r="L10" s="44">
        <v>2</v>
      </c>
      <c r="M10" s="45">
        <v>2</v>
      </c>
      <c r="N10" s="46">
        <v>0</v>
      </c>
    </row>
    <row r="11" spans="1:14" ht="19.8">
      <c r="A11" s="220" t="s">
        <v>119</v>
      </c>
      <c r="B11" s="195">
        <v>11</v>
      </c>
      <c r="C11" s="196">
        <v>302</v>
      </c>
      <c r="D11" s="196">
        <v>334</v>
      </c>
      <c r="E11" s="196">
        <v>338</v>
      </c>
      <c r="F11" s="22">
        <f t="shared" si="0"/>
        <v>672</v>
      </c>
      <c r="G11" s="43">
        <v>0</v>
      </c>
      <c r="H11" s="44">
        <v>5</v>
      </c>
      <c r="I11" s="44">
        <v>0</v>
      </c>
      <c r="J11" s="44">
        <v>4</v>
      </c>
      <c r="K11" s="44">
        <v>0</v>
      </c>
      <c r="L11" s="44">
        <v>0</v>
      </c>
      <c r="M11" s="45">
        <v>0</v>
      </c>
      <c r="N11" s="46">
        <v>0</v>
      </c>
    </row>
    <row r="12" spans="1:14" ht="19.8">
      <c r="A12" s="220" t="s">
        <v>120</v>
      </c>
      <c r="B12" s="195">
        <v>11</v>
      </c>
      <c r="C12" s="196">
        <v>716</v>
      </c>
      <c r="D12" s="196">
        <v>585</v>
      </c>
      <c r="E12" s="196">
        <v>690</v>
      </c>
      <c r="F12" s="22">
        <f t="shared" si="0"/>
        <v>1275</v>
      </c>
      <c r="G12" s="43">
        <v>8</v>
      </c>
      <c r="H12" s="44">
        <v>3</v>
      </c>
      <c r="I12" s="44">
        <v>2</v>
      </c>
      <c r="J12" s="44">
        <v>2</v>
      </c>
      <c r="K12" s="44">
        <v>0</v>
      </c>
      <c r="L12" s="44">
        <v>0</v>
      </c>
      <c r="M12" s="45">
        <v>0</v>
      </c>
      <c r="N12" s="46">
        <v>0</v>
      </c>
    </row>
    <row r="13" spans="1:14" ht="19.8">
      <c r="A13" s="220" t="s">
        <v>121</v>
      </c>
      <c r="B13" s="195">
        <v>13</v>
      </c>
      <c r="C13" s="196">
        <v>1079</v>
      </c>
      <c r="D13" s="196">
        <v>909</v>
      </c>
      <c r="E13" s="196">
        <v>1061</v>
      </c>
      <c r="F13" s="22">
        <f t="shared" si="0"/>
        <v>1970</v>
      </c>
      <c r="G13" s="43">
        <v>17</v>
      </c>
      <c r="H13" s="44">
        <v>11</v>
      </c>
      <c r="I13" s="44">
        <v>1</v>
      </c>
      <c r="J13" s="44">
        <v>3</v>
      </c>
      <c r="K13" s="44">
        <v>1</v>
      </c>
      <c r="L13" s="44">
        <v>1</v>
      </c>
      <c r="M13" s="45">
        <v>2</v>
      </c>
      <c r="N13" s="46">
        <v>0</v>
      </c>
    </row>
    <row r="14" spans="1:14" ht="19.8">
      <c r="A14" s="220" t="s">
        <v>122</v>
      </c>
      <c r="B14" s="195">
        <v>9</v>
      </c>
      <c r="C14" s="196">
        <v>475</v>
      </c>
      <c r="D14" s="196">
        <v>380</v>
      </c>
      <c r="E14" s="196">
        <v>511</v>
      </c>
      <c r="F14" s="22">
        <f t="shared" si="0"/>
        <v>891</v>
      </c>
      <c r="G14" s="43">
        <v>15</v>
      </c>
      <c r="H14" s="44">
        <v>6</v>
      </c>
      <c r="I14" s="44">
        <v>0</v>
      </c>
      <c r="J14" s="44">
        <v>0</v>
      </c>
      <c r="K14" s="44">
        <v>0</v>
      </c>
      <c r="L14" s="44">
        <v>1</v>
      </c>
      <c r="M14" s="45">
        <v>0</v>
      </c>
      <c r="N14" s="46">
        <v>1</v>
      </c>
    </row>
    <row r="15" spans="1:14" ht="19.8">
      <c r="A15" s="220" t="s">
        <v>123</v>
      </c>
      <c r="B15" s="195">
        <v>11</v>
      </c>
      <c r="C15" s="196">
        <v>528</v>
      </c>
      <c r="D15" s="196">
        <v>516</v>
      </c>
      <c r="E15" s="196">
        <v>574</v>
      </c>
      <c r="F15" s="22">
        <f t="shared" si="0"/>
        <v>1090</v>
      </c>
      <c r="G15" s="43">
        <v>9</v>
      </c>
      <c r="H15" s="44">
        <v>4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  <c r="N15" s="46">
        <v>0</v>
      </c>
    </row>
    <row r="16" spans="1:14" ht="19.8">
      <c r="A16" s="220" t="s">
        <v>124</v>
      </c>
      <c r="B16" s="195">
        <v>13</v>
      </c>
      <c r="C16" s="196">
        <v>618</v>
      </c>
      <c r="D16" s="196">
        <v>652</v>
      </c>
      <c r="E16" s="196">
        <v>500</v>
      </c>
      <c r="F16" s="22">
        <f t="shared" si="0"/>
        <v>1152</v>
      </c>
      <c r="G16" s="43">
        <v>2</v>
      </c>
      <c r="H16" s="44">
        <v>4</v>
      </c>
      <c r="I16" s="44">
        <v>6</v>
      </c>
      <c r="J16" s="44">
        <v>2</v>
      </c>
      <c r="K16" s="44">
        <v>0</v>
      </c>
      <c r="L16" s="44">
        <v>1</v>
      </c>
      <c r="M16" s="45">
        <v>0</v>
      </c>
      <c r="N16" s="46">
        <v>0</v>
      </c>
    </row>
    <row r="17" spans="1:14" ht="19.8">
      <c r="A17" s="220" t="s">
        <v>125</v>
      </c>
      <c r="B17" s="195">
        <v>9</v>
      </c>
      <c r="C17" s="196">
        <v>486</v>
      </c>
      <c r="D17" s="196">
        <v>469</v>
      </c>
      <c r="E17" s="196">
        <v>508</v>
      </c>
      <c r="F17" s="22">
        <f t="shared" si="0"/>
        <v>977</v>
      </c>
      <c r="G17" s="43">
        <v>5</v>
      </c>
      <c r="H17" s="44">
        <v>1</v>
      </c>
      <c r="I17" s="44">
        <v>3</v>
      </c>
      <c r="J17" s="44">
        <v>1</v>
      </c>
      <c r="K17" s="44">
        <v>0</v>
      </c>
      <c r="L17" s="44">
        <v>1</v>
      </c>
      <c r="M17" s="45">
        <v>0</v>
      </c>
      <c r="N17" s="46">
        <v>0</v>
      </c>
    </row>
    <row r="18" spans="1:14" ht="19.8">
      <c r="A18" s="220" t="s">
        <v>126</v>
      </c>
      <c r="B18" s="195">
        <v>18</v>
      </c>
      <c r="C18" s="196">
        <v>766</v>
      </c>
      <c r="D18" s="196">
        <v>702</v>
      </c>
      <c r="E18" s="196">
        <v>862</v>
      </c>
      <c r="F18" s="22">
        <f t="shared" si="0"/>
        <v>1564</v>
      </c>
      <c r="G18" s="43">
        <v>9</v>
      </c>
      <c r="H18" s="44">
        <v>5</v>
      </c>
      <c r="I18" s="44">
        <v>0</v>
      </c>
      <c r="J18" s="44">
        <v>0</v>
      </c>
      <c r="K18" s="44">
        <v>1</v>
      </c>
      <c r="L18" s="44">
        <v>0</v>
      </c>
      <c r="M18" s="45">
        <v>2</v>
      </c>
      <c r="N18" s="46">
        <v>0</v>
      </c>
    </row>
    <row r="19" spans="1:14" ht="19.8">
      <c r="A19" s="220" t="s">
        <v>127</v>
      </c>
      <c r="B19" s="195">
        <v>11</v>
      </c>
      <c r="C19" s="196">
        <v>643</v>
      </c>
      <c r="D19" s="196">
        <v>521</v>
      </c>
      <c r="E19" s="196">
        <v>648</v>
      </c>
      <c r="F19" s="22">
        <f t="shared" si="0"/>
        <v>1169</v>
      </c>
      <c r="G19" s="43">
        <v>13</v>
      </c>
      <c r="H19" s="44">
        <v>3</v>
      </c>
      <c r="I19" s="44">
        <v>1</v>
      </c>
      <c r="J19" s="44">
        <v>0</v>
      </c>
      <c r="K19" s="44">
        <v>0</v>
      </c>
      <c r="L19" s="44">
        <v>1</v>
      </c>
      <c r="M19" s="45">
        <v>1</v>
      </c>
      <c r="N19" s="46">
        <v>0</v>
      </c>
    </row>
    <row r="20" spans="1:14" ht="19.8">
      <c r="A20" s="220" t="s">
        <v>128</v>
      </c>
      <c r="B20" s="195">
        <v>9</v>
      </c>
      <c r="C20" s="196">
        <v>510</v>
      </c>
      <c r="D20" s="196">
        <v>487</v>
      </c>
      <c r="E20" s="196">
        <v>549</v>
      </c>
      <c r="F20" s="22">
        <f t="shared" si="0"/>
        <v>1036</v>
      </c>
      <c r="G20" s="43">
        <v>5</v>
      </c>
      <c r="H20" s="44">
        <v>10</v>
      </c>
      <c r="I20" s="44">
        <v>0</v>
      </c>
      <c r="J20" s="44">
        <v>0</v>
      </c>
      <c r="K20" s="44">
        <v>0</v>
      </c>
      <c r="L20" s="44">
        <v>2</v>
      </c>
      <c r="M20" s="45">
        <v>0</v>
      </c>
      <c r="N20" s="46">
        <v>0</v>
      </c>
    </row>
    <row r="21" spans="1:14" ht="19.8">
      <c r="A21" s="220" t="s">
        <v>129</v>
      </c>
      <c r="B21" s="195">
        <v>19</v>
      </c>
      <c r="C21" s="196">
        <v>898</v>
      </c>
      <c r="D21" s="196">
        <v>827</v>
      </c>
      <c r="E21" s="196">
        <v>951</v>
      </c>
      <c r="F21" s="22">
        <f t="shared" si="0"/>
        <v>1778</v>
      </c>
      <c r="G21" s="43">
        <v>8</v>
      </c>
      <c r="H21" s="44">
        <v>11</v>
      </c>
      <c r="I21" s="44">
        <v>2</v>
      </c>
      <c r="J21" s="44">
        <v>2</v>
      </c>
      <c r="K21" s="44">
        <v>1</v>
      </c>
      <c r="L21" s="44">
        <v>1</v>
      </c>
      <c r="M21" s="45">
        <v>1</v>
      </c>
      <c r="N21" s="46">
        <v>1</v>
      </c>
    </row>
    <row r="22" spans="1:14" ht="19.8">
      <c r="A22" s="220" t="s">
        <v>130</v>
      </c>
      <c r="B22" s="195">
        <v>13</v>
      </c>
      <c r="C22" s="196">
        <v>545</v>
      </c>
      <c r="D22" s="196">
        <v>541</v>
      </c>
      <c r="E22" s="228">
        <v>574</v>
      </c>
      <c r="F22" s="22">
        <f t="shared" si="0"/>
        <v>1115</v>
      </c>
      <c r="G22" s="43">
        <v>9</v>
      </c>
      <c r="H22" s="44">
        <v>5</v>
      </c>
      <c r="I22" s="44">
        <v>0</v>
      </c>
      <c r="J22" s="44">
        <v>0</v>
      </c>
      <c r="K22" s="44">
        <v>1</v>
      </c>
      <c r="L22" s="44">
        <v>3</v>
      </c>
      <c r="M22" s="45">
        <v>1</v>
      </c>
      <c r="N22" s="46">
        <v>0</v>
      </c>
    </row>
    <row r="23" spans="1:14" ht="19.8">
      <c r="A23" s="220" t="s">
        <v>131</v>
      </c>
      <c r="B23" s="195">
        <v>14</v>
      </c>
      <c r="C23" s="196">
        <v>514</v>
      </c>
      <c r="D23" s="196">
        <v>471</v>
      </c>
      <c r="E23" s="228">
        <v>548</v>
      </c>
      <c r="F23" s="22">
        <f t="shared" si="0"/>
        <v>1019</v>
      </c>
      <c r="G23" s="43">
        <v>3</v>
      </c>
      <c r="H23" s="44">
        <v>4</v>
      </c>
      <c r="I23" s="44">
        <v>1</v>
      </c>
      <c r="J23" s="44">
        <v>1</v>
      </c>
      <c r="K23" s="44">
        <v>1</v>
      </c>
      <c r="L23" s="44">
        <v>1</v>
      </c>
      <c r="M23" s="45">
        <v>1</v>
      </c>
      <c r="N23" s="46">
        <v>0</v>
      </c>
    </row>
    <row r="24" spans="1:14" ht="19.8">
      <c r="A24" s="220" t="s">
        <v>132</v>
      </c>
      <c r="B24" s="195">
        <v>17</v>
      </c>
      <c r="C24" s="196">
        <v>557</v>
      </c>
      <c r="D24" s="196">
        <v>557</v>
      </c>
      <c r="E24" s="229">
        <v>616</v>
      </c>
      <c r="F24" s="22">
        <f t="shared" si="0"/>
        <v>1173</v>
      </c>
      <c r="G24" s="43">
        <v>7</v>
      </c>
      <c r="H24" s="44">
        <v>5</v>
      </c>
      <c r="I24" s="44">
        <v>0</v>
      </c>
      <c r="J24" s="44">
        <v>2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19" t="s">
        <v>100</v>
      </c>
      <c r="B25" s="22">
        <f t="shared" ref="B25:N25" si="1">SUM(B5:B24)</f>
        <v>261</v>
      </c>
      <c r="C25" s="22">
        <f t="shared" si="1"/>
        <v>13308</v>
      </c>
      <c r="D25" s="22">
        <f t="shared" si="1"/>
        <v>12342</v>
      </c>
      <c r="E25" s="22">
        <f t="shared" si="1"/>
        <v>13863</v>
      </c>
      <c r="F25" s="22">
        <f t="shared" si="1"/>
        <v>26205</v>
      </c>
      <c r="G25" s="22">
        <f t="shared" si="1"/>
        <v>232</v>
      </c>
      <c r="H25" s="22">
        <f t="shared" si="1"/>
        <v>121</v>
      </c>
      <c r="I25" s="22">
        <f t="shared" si="1"/>
        <v>29</v>
      </c>
      <c r="J25" s="22">
        <f t="shared" si="1"/>
        <v>29</v>
      </c>
      <c r="K25" s="22">
        <f t="shared" si="1"/>
        <v>7</v>
      </c>
      <c r="L25" s="22">
        <f t="shared" si="1"/>
        <v>19</v>
      </c>
      <c r="M25" s="23">
        <f t="shared" si="1"/>
        <v>16</v>
      </c>
      <c r="N25" s="26">
        <f t="shared" si="1"/>
        <v>3</v>
      </c>
    </row>
    <row r="26" spans="1:14" s="3" customFormat="1" ht="26.25" customHeight="1">
      <c r="A26" s="245" t="s">
        <v>34</v>
      </c>
      <c r="B26" s="246"/>
      <c r="C26" s="61">
        <f>C25</f>
        <v>13308</v>
      </c>
      <c r="D26" s="61" t="s">
        <v>35</v>
      </c>
      <c r="E26" s="61" t="s">
        <v>36</v>
      </c>
      <c r="F26" s="61"/>
      <c r="G26" s="61">
        <f>F25</f>
        <v>26205</v>
      </c>
      <c r="H26" s="61" t="s">
        <v>37</v>
      </c>
      <c r="I26" s="61"/>
      <c r="J26" s="61"/>
      <c r="K26" s="61" t="s">
        <v>109</v>
      </c>
      <c r="L26" s="61"/>
      <c r="M26" s="68"/>
      <c r="N26" s="69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1925</v>
      </c>
      <c r="F27" s="146">
        <f>MAX(F5:F24)</f>
        <v>3902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54" t="str">
        <f ca="1">INDIRECT(H28,TRUE)</f>
        <v>後金</v>
      </c>
      <c r="D28" s="155" t="s">
        <v>90</v>
      </c>
      <c r="E28" s="147">
        <f>MIN(C5:C24)</f>
        <v>302</v>
      </c>
      <c r="F28" s="148">
        <f>MIN(F5:F24)</f>
        <v>672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38</v>
      </c>
      <c r="B29" s="242"/>
      <c r="C29" s="254">
        <f>G29+G30</f>
        <v>130</v>
      </c>
      <c r="D29" s="256" t="s">
        <v>37</v>
      </c>
      <c r="E29" s="199" t="s">
        <v>39</v>
      </c>
      <c r="F29" s="88"/>
      <c r="G29" s="88">
        <v>73</v>
      </c>
      <c r="H29" s="88" t="s">
        <v>37</v>
      </c>
      <c r="I29" s="88"/>
      <c r="J29" s="88"/>
      <c r="K29" s="81"/>
      <c r="L29" s="81"/>
      <c r="M29" s="82"/>
      <c r="N29" s="83"/>
    </row>
    <row r="30" spans="1:14" s="3" customFormat="1" ht="24.9" customHeight="1">
      <c r="A30" s="243"/>
      <c r="B30" s="244"/>
      <c r="C30" s="255"/>
      <c r="D30" s="257"/>
      <c r="E30" s="89" t="s">
        <v>40</v>
      </c>
      <c r="F30" s="89"/>
      <c r="G30" s="89">
        <v>57</v>
      </c>
      <c r="H30" s="89" t="s">
        <v>37</v>
      </c>
      <c r="I30" s="89"/>
      <c r="J30" s="89"/>
      <c r="K30" s="90"/>
      <c r="L30" s="90"/>
      <c r="M30" s="91"/>
      <c r="N30" s="92"/>
    </row>
    <row r="31" spans="1:14" s="3" customFormat="1" ht="24.9" customHeight="1">
      <c r="A31" s="241" t="s">
        <v>17</v>
      </c>
      <c r="B31" s="247"/>
      <c r="C31" s="250">
        <f>K25</f>
        <v>7</v>
      </c>
      <c r="D31" s="250" t="s">
        <v>10</v>
      </c>
      <c r="E31" s="205" t="s">
        <v>94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48"/>
      <c r="B32" s="249"/>
      <c r="C32" s="251"/>
      <c r="D32" s="251"/>
      <c r="E32" s="205" t="s">
        <v>137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4" customFormat="1" ht="26.25" customHeight="1">
      <c r="A33" s="245" t="s">
        <v>41</v>
      </c>
      <c r="B33" s="246"/>
      <c r="C33" s="61">
        <f>L25</f>
        <v>19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4" customFormat="1" ht="26.25" customHeight="1">
      <c r="A34" s="245" t="s">
        <v>14</v>
      </c>
      <c r="B34" s="246"/>
      <c r="C34" s="61">
        <f>M25</f>
        <v>16</v>
      </c>
      <c r="D34" s="61" t="s">
        <v>42</v>
      </c>
      <c r="E34" s="61" t="s">
        <v>171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4" customFormat="1" ht="26.25" customHeight="1">
      <c r="A35" s="239" t="s">
        <v>112</v>
      </c>
      <c r="B35" s="240"/>
      <c r="C35" s="61">
        <f>N25</f>
        <v>3</v>
      </c>
      <c r="D35" s="61" t="s">
        <v>42</v>
      </c>
      <c r="E35" s="61" t="s">
        <v>172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4" customFormat="1" ht="26.25" customHeight="1">
      <c r="A36" s="245" t="s">
        <v>97</v>
      </c>
      <c r="B36" s="246"/>
      <c r="C36" s="61">
        <f>G25</f>
        <v>232</v>
      </c>
      <c r="D36" s="72" t="s">
        <v>37</v>
      </c>
      <c r="E36" s="61" t="s">
        <v>43</v>
      </c>
      <c r="F36" s="61"/>
      <c r="G36" s="61">
        <f>H25</f>
        <v>121</v>
      </c>
      <c r="H36" s="72" t="s">
        <v>37</v>
      </c>
      <c r="I36" s="61"/>
      <c r="J36" s="61"/>
      <c r="K36" s="63"/>
      <c r="L36" s="63"/>
      <c r="M36" s="64"/>
      <c r="N36" s="65"/>
    </row>
    <row r="37" spans="1:14" s="42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C25-'11104'!C25</f>
        <v>89</v>
      </c>
      <c r="D37" s="156" t="str">
        <f>IF(E37&gt;0,"男增加","男減少")</f>
        <v>男增加</v>
      </c>
      <c r="E37" s="74">
        <f>D25-'11104'!D25</f>
        <v>43</v>
      </c>
      <c r="F37" s="75" t="str">
        <f>IF(G37&gt;0,"女增加","女減少")</f>
        <v>女增加</v>
      </c>
      <c r="G37" s="74">
        <f>E25-'11104'!E25</f>
        <v>56</v>
      </c>
      <c r="H37" s="76"/>
      <c r="I37" s="238" t="str">
        <f>IF(K37&gt;0,"總人口數增加","總人口數減少")</f>
        <v>總人口數增加</v>
      </c>
      <c r="J37" s="238"/>
      <c r="K37" s="74">
        <f>F25-'11104'!F25</f>
        <v>99</v>
      </c>
      <c r="L37" s="76"/>
      <c r="M37" s="77"/>
      <c r="N37" s="78"/>
    </row>
    <row r="38" spans="1:14">
      <c r="C38" s="41"/>
      <c r="L38" s="41"/>
    </row>
    <row r="39" spans="1:14">
      <c r="L39" s="41"/>
    </row>
    <row r="40" spans="1:14">
      <c r="L40" s="41"/>
    </row>
    <row r="41" spans="1:14">
      <c r="L41" s="41"/>
    </row>
    <row r="42" spans="1:14">
      <c r="L42" s="41"/>
    </row>
    <row r="43" spans="1:14">
      <c r="L43" s="41"/>
    </row>
    <row r="44" spans="1:14">
      <c r="L44" s="41"/>
    </row>
    <row r="45" spans="1:14">
      <c r="L45" s="41"/>
    </row>
    <row r="46" spans="1:14">
      <c r="L46" s="41"/>
    </row>
    <row r="47" spans="1:14">
      <c r="L47" s="41"/>
    </row>
    <row r="48" spans="1:14">
      <c r="L48" s="41"/>
    </row>
  </sheetData>
  <mergeCells count="28">
    <mergeCell ref="A36:B36"/>
    <mergeCell ref="A37:B37"/>
    <mergeCell ref="I37:J37"/>
    <mergeCell ref="A1:L1"/>
    <mergeCell ref="I3:I4"/>
    <mergeCell ref="C29:C30"/>
    <mergeCell ref="D29:D30"/>
    <mergeCell ref="B3:B4"/>
    <mergeCell ref="C3:C4"/>
    <mergeCell ref="G3:G4"/>
    <mergeCell ref="J3:J4"/>
    <mergeCell ref="H3:H4"/>
    <mergeCell ref="A35:B35"/>
    <mergeCell ref="A29:B30"/>
    <mergeCell ref="A33:B33"/>
    <mergeCell ref="K2:N2"/>
    <mergeCell ref="A34:B34"/>
    <mergeCell ref="A26:B26"/>
    <mergeCell ref="A3:A4"/>
    <mergeCell ref="K3:K4"/>
    <mergeCell ref="L3:L4"/>
    <mergeCell ref="M3:M4"/>
    <mergeCell ref="N3:N4"/>
    <mergeCell ref="A27:B27"/>
    <mergeCell ref="A28:B28"/>
    <mergeCell ref="A31:B32"/>
    <mergeCell ref="C31:C32"/>
    <mergeCell ref="D31:D3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150</v>
      </c>
      <c r="L2" s="260"/>
      <c r="M2" s="260"/>
      <c r="N2" s="260"/>
    </row>
    <row r="3" spans="1:14" ht="19.8">
      <c r="A3" s="261" t="s">
        <v>82</v>
      </c>
      <c r="B3" s="262" t="s">
        <v>83</v>
      </c>
      <c r="C3" s="262" t="s">
        <v>25</v>
      </c>
      <c r="D3" s="191" t="s">
        <v>10</v>
      </c>
      <c r="E3" s="192" t="s">
        <v>92</v>
      </c>
      <c r="F3" s="193" t="s">
        <v>93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110</v>
      </c>
      <c r="N3" s="264" t="s">
        <v>111</v>
      </c>
    </row>
    <row r="4" spans="1:14" s="1" customFormat="1" ht="19.8">
      <c r="A4" s="259"/>
      <c r="B4" s="236"/>
      <c r="C4" s="236"/>
      <c r="D4" s="21" t="s">
        <v>32</v>
      </c>
      <c r="E4" s="21" t="s">
        <v>33</v>
      </c>
      <c r="F4" s="21" t="s">
        <v>86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0" t="s">
        <v>113</v>
      </c>
      <c r="B5" s="194">
        <v>9</v>
      </c>
      <c r="C5" s="196">
        <v>451</v>
      </c>
      <c r="D5" s="196">
        <v>414</v>
      </c>
      <c r="E5" s="196">
        <v>438</v>
      </c>
      <c r="F5" s="22">
        <f t="shared" ref="F5:F24" si="0">SUM(D5:E5)</f>
        <v>852</v>
      </c>
      <c r="G5" s="43">
        <v>20</v>
      </c>
      <c r="H5" s="44">
        <v>7</v>
      </c>
      <c r="I5" s="44">
        <v>0</v>
      </c>
      <c r="J5" s="44">
        <v>0</v>
      </c>
      <c r="K5" s="44">
        <v>0</v>
      </c>
      <c r="L5" s="44">
        <v>1</v>
      </c>
      <c r="M5" s="45">
        <v>0</v>
      </c>
      <c r="N5" s="46">
        <v>3</v>
      </c>
    </row>
    <row r="6" spans="1:14" ht="19.8">
      <c r="A6" s="220" t="s">
        <v>114</v>
      </c>
      <c r="B6" s="195">
        <v>9</v>
      </c>
      <c r="C6" s="196">
        <v>695</v>
      </c>
      <c r="D6" s="196">
        <v>604</v>
      </c>
      <c r="E6" s="196">
        <v>692</v>
      </c>
      <c r="F6" s="22">
        <f t="shared" si="0"/>
        <v>1296</v>
      </c>
      <c r="G6" s="43">
        <v>15</v>
      </c>
      <c r="H6" s="44">
        <v>3</v>
      </c>
      <c r="I6" s="44">
        <v>1</v>
      </c>
      <c r="J6" s="44">
        <v>0</v>
      </c>
      <c r="K6" s="44">
        <v>2</v>
      </c>
      <c r="L6" s="44">
        <v>2</v>
      </c>
      <c r="M6" s="45">
        <v>0</v>
      </c>
      <c r="N6" s="46">
        <v>0</v>
      </c>
    </row>
    <row r="7" spans="1:14" ht="19.8">
      <c r="A7" s="220" t="s">
        <v>115</v>
      </c>
      <c r="B7" s="195">
        <v>17</v>
      </c>
      <c r="C7" s="196">
        <v>683</v>
      </c>
      <c r="D7" s="196">
        <v>674</v>
      </c>
      <c r="E7" s="196">
        <v>730</v>
      </c>
      <c r="F7" s="22">
        <f t="shared" si="0"/>
        <v>1404</v>
      </c>
      <c r="G7" s="43">
        <v>7</v>
      </c>
      <c r="H7" s="44">
        <v>8</v>
      </c>
      <c r="I7" s="44">
        <v>0</v>
      </c>
      <c r="J7" s="44">
        <v>0</v>
      </c>
      <c r="K7" s="44">
        <v>0</v>
      </c>
      <c r="L7" s="44">
        <v>1</v>
      </c>
      <c r="M7" s="45">
        <v>1</v>
      </c>
      <c r="N7" s="46">
        <v>0</v>
      </c>
    </row>
    <row r="8" spans="1:14" ht="19.8">
      <c r="A8" s="220" t="s">
        <v>116</v>
      </c>
      <c r="B8" s="195">
        <v>8</v>
      </c>
      <c r="C8" s="196">
        <v>415</v>
      </c>
      <c r="D8" s="196">
        <v>411</v>
      </c>
      <c r="E8" s="196">
        <v>466</v>
      </c>
      <c r="F8" s="22">
        <f t="shared" si="0"/>
        <v>877</v>
      </c>
      <c r="G8" s="43">
        <v>5</v>
      </c>
      <c r="H8" s="44">
        <v>4</v>
      </c>
      <c r="I8" s="44">
        <v>0</v>
      </c>
      <c r="J8" s="44">
        <v>4</v>
      </c>
      <c r="K8" s="44">
        <v>0</v>
      </c>
      <c r="L8" s="44">
        <v>2</v>
      </c>
      <c r="M8" s="45">
        <v>0</v>
      </c>
      <c r="N8" s="46">
        <v>0</v>
      </c>
    </row>
    <row r="9" spans="1:14" ht="19.8">
      <c r="A9" s="220" t="s">
        <v>117</v>
      </c>
      <c r="B9" s="195">
        <v>12</v>
      </c>
      <c r="C9" s="196">
        <v>518</v>
      </c>
      <c r="D9" s="196">
        <v>465</v>
      </c>
      <c r="E9" s="196">
        <v>535</v>
      </c>
      <c r="F9" s="22">
        <f t="shared" si="0"/>
        <v>1000</v>
      </c>
      <c r="G9" s="43">
        <v>2</v>
      </c>
      <c r="H9" s="44">
        <v>11</v>
      </c>
      <c r="I9" s="44">
        <v>1</v>
      </c>
      <c r="J9" s="44">
        <v>2</v>
      </c>
      <c r="K9" s="44">
        <v>1</v>
      </c>
      <c r="L9" s="44">
        <v>2</v>
      </c>
      <c r="M9" s="45">
        <v>0</v>
      </c>
      <c r="N9" s="46">
        <v>0</v>
      </c>
    </row>
    <row r="10" spans="1:14" ht="19.8">
      <c r="A10" s="220" t="s">
        <v>118</v>
      </c>
      <c r="B10" s="195">
        <v>28</v>
      </c>
      <c r="C10" s="196">
        <v>1927</v>
      </c>
      <c r="D10" s="196">
        <v>1822</v>
      </c>
      <c r="E10" s="196">
        <v>2077</v>
      </c>
      <c r="F10" s="22">
        <f t="shared" si="0"/>
        <v>3899</v>
      </c>
      <c r="G10" s="43">
        <v>27</v>
      </c>
      <c r="H10" s="44">
        <v>25</v>
      </c>
      <c r="I10" s="44">
        <v>4</v>
      </c>
      <c r="J10" s="44">
        <v>4</v>
      </c>
      <c r="K10" s="44">
        <v>1</v>
      </c>
      <c r="L10" s="44">
        <v>6</v>
      </c>
      <c r="M10" s="45">
        <v>3</v>
      </c>
      <c r="N10" s="46">
        <v>0</v>
      </c>
    </row>
    <row r="11" spans="1:14" ht="19.8">
      <c r="A11" s="220" t="s">
        <v>119</v>
      </c>
      <c r="B11" s="195">
        <v>11</v>
      </c>
      <c r="C11" s="196">
        <v>301</v>
      </c>
      <c r="D11" s="196">
        <v>335</v>
      </c>
      <c r="E11" s="196">
        <v>336</v>
      </c>
      <c r="F11" s="22">
        <f t="shared" si="0"/>
        <v>671</v>
      </c>
      <c r="G11" s="43">
        <v>1</v>
      </c>
      <c r="H11" s="44">
        <v>1</v>
      </c>
      <c r="I11" s="44">
        <v>1</v>
      </c>
      <c r="J11" s="44">
        <v>0</v>
      </c>
      <c r="K11" s="44">
        <v>0</v>
      </c>
      <c r="L11" s="44">
        <v>2</v>
      </c>
      <c r="M11" s="45">
        <v>0</v>
      </c>
      <c r="N11" s="46">
        <v>0</v>
      </c>
    </row>
    <row r="12" spans="1:14" ht="19.8">
      <c r="A12" s="220" t="s">
        <v>120</v>
      </c>
      <c r="B12" s="195">
        <v>11</v>
      </c>
      <c r="C12" s="196">
        <v>708</v>
      </c>
      <c r="D12" s="196">
        <v>584</v>
      </c>
      <c r="E12" s="196">
        <v>685</v>
      </c>
      <c r="F12" s="22">
        <f t="shared" si="0"/>
        <v>1269</v>
      </c>
      <c r="G12" s="43">
        <v>10</v>
      </c>
      <c r="H12" s="44">
        <v>15</v>
      </c>
      <c r="I12" s="44">
        <v>1</v>
      </c>
      <c r="J12" s="44">
        <v>2</v>
      </c>
      <c r="K12" s="44">
        <v>0</v>
      </c>
      <c r="L12" s="44">
        <v>0</v>
      </c>
      <c r="M12" s="45">
        <v>1</v>
      </c>
      <c r="N12" s="46">
        <v>1</v>
      </c>
    </row>
    <row r="13" spans="1:14" ht="19.8">
      <c r="A13" s="220" t="s">
        <v>121</v>
      </c>
      <c r="B13" s="195">
        <v>13</v>
      </c>
      <c r="C13" s="196">
        <v>1093</v>
      </c>
      <c r="D13" s="196">
        <v>907</v>
      </c>
      <c r="E13" s="196">
        <v>1074</v>
      </c>
      <c r="F13" s="22">
        <f t="shared" si="0"/>
        <v>1981</v>
      </c>
      <c r="G13" s="43">
        <v>31</v>
      </c>
      <c r="H13" s="44">
        <v>18</v>
      </c>
      <c r="I13" s="44">
        <v>6</v>
      </c>
      <c r="J13" s="44">
        <v>5</v>
      </c>
      <c r="K13" s="44">
        <v>0</v>
      </c>
      <c r="L13" s="44">
        <v>3</v>
      </c>
      <c r="M13" s="45">
        <v>3</v>
      </c>
      <c r="N13" s="46">
        <v>0</v>
      </c>
    </row>
    <row r="14" spans="1:14" ht="19.8">
      <c r="A14" s="220" t="s">
        <v>122</v>
      </c>
      <c r="B14" s="195">
        <v>9</v>
      </c>
      <c r="C14" s="196">
        <v>478</v>
      </c>
      <c r="D14" s="196">
        <v>382</v>
      </c>
      <c r="E14" s="196">
        <v>513</v>
      </c>
      <c r="F14" s="22">
        <f t="shared" si="0"/>
        <v>895</v>
      </c>
      <c r="G14" s="43">
        <v>9</v>
      </c>
      <c r="H14" s="44">
        <v>4</v>
      </c>
      <c r="I14" s="44">
        <v>2</v>
      </c>
      <c r="J14" s="44">
        <v>2</v>
      </c>
      <c r="K14" s="44">
        <v>0</v>
      </c>
      <c r="L14" s="44">
        <v>1</v>
      </c>
      <c r="M14" s="45">
        <v>0</v>
      </c>
      <c r="N14" s="46">
        <v>1</v>
      </c>
    </row>
    <row r="15" spans="1:14" ht="19.8">
      <c r="A15" s="220" t="s">
        <v>123</v>
      </c>
      <c r="B15" s="195">
        <v>11</v>
      </c>
      <c r="C15" s="196">
        <v>531</v>
      </c>
      <c r="D15" s="196">
        <v>517</v>
      </c>
      <c r="E15" s="196">
        <v>576</v>
      </c>
      <c r="F15" s="22">
        <f t="shared" si="0"/>
        <v>1093</v>
      </c>
      <c r="G15" s="43">
        <v>7</v>
      </c>
      <c r="H15" s="44">
        <v>5</v>
      </c>
      <c r="I15" s="44">
        <v>2</v>
      </c>
      <c r="J15" s="44">
        <v>1</v>
      </c>
      <c r="K15" s="44">
        <v>0</v>
      </c>
      <c r="L15" s="44">
        <v>0</v>
      </c>
      <c r="M15" s="45">
        <v>1</v>
      </c>
      <c r="N15" s="46">
        <v>0</v>
      </c>
    </row>
    <row r="16" spans="1:14" ht="19.8">
      <c r="A16" s="220" t="s">
        <v>124</v>
      </c>
      <c r="B16" s="195">
        <v>13</v>
      </c>
      <c r="C16" s="196">
        <v>613</v>
      </c>
      <c r="D16" s="196">
        <v>648</v>
      </c>
      <c r="E16" s="196">
        <v>491</v>
      </c>
      <c r="F16" s="22">
        <f t="shared" si="0"/>
        <v>1139</v>
      </c>
      <c r="G16" s="43">
        <v>1</v>
      </c>
      <c r="H16" s="44">
        <v>14</v>
      </c>
      <c r="I16" s="44">
        <v>4</v>
      </c>
      <c r="J16" s="44">
        <v>1</v>
      </c>
      <c r="K16" s="44">
        <v>1</v>
      </c>
      <c r="L16" s="44">
        <v>4</v>
      </c>
      <c r="M16" s="45">
        <v>0</v>
      </c>
      <c r="N16" s="46">
        <v>0</v>
      </c>
    </row>
    <row r="17" spans="1:14" ht="19.8">
      <c r="A17" s="220" t="s">
        <v>125</v>
      </c>
      <c r="B17" s="195">
        <v>9</v>
      </c>
      <c r="C17" s="196">
        <v>491</v>
      </c>
      <c r="D17" s="196">
        <v>471</v>
      </c>
      <c r="E17" s="196">
        <v>512</v>
      </c>
      <c r="F17" s="22">
        <f t="shared" si="0"/>
        <v>983</v>
      </c>
      <c r="G17" s="43">
        <v>11</v>
      </c>
      <c r="H17" s="44">
        <v>4</v>
      </c>
      <c r="I17" s="44">
        <v>0</v>
      </c>
      <c r="J17" s="44">
        <v>0</v>
      </c>
      <c r="K17" s="44">
        <v>0</v>
      </c>
      <c r="L17" s="44">
        <v>1</v>
      </c>
      <c r="M17" s="45">
        <v>0</v>
      </c>
      <c r="N17" s="46">
        <v>0</v>
      </c>
    </row>
    <row r="18" spans="1:14" ht="19.8">
      <c r="A18" s="220" t="s">
        <v>126</v>
      </c>
      <c r="B18" s="195">
        <v>18</v>
      </c>
      <c r="C18" s="196">
        <v>768</v>
      </c>
      <c r="D18" s="196">
        <v>702</v>
      </c>
      <c r="E18" s="196">
        <v>860</v>
      </c>
      <c r="F18" s="22">
        <f t="shared" si="0"/>
        <v>1562</v>
      </c>
      <c r="G18" s="43">
        <v>5</v>
      </c>
      <c r="H18" s="44">
        <v>6</v>
      </c>
      <c r="I18" s="44">
        <v>3</v>
      </c>
      <c r="J18" s="44">
        <v>2</v>
      </c>
      <c r="K18" s="44">
        <v>1</v>
      </c>
      <c r="L18" s="44">
        <v>3</v>
      </c>
      <c r="M18" s="45">
        <v>0</v>
      </c>
      <c r="N18" s="46">
        <v>0</v>
      </c>
    </row>
    <row r="19" spans="1:14" ht="19.8">
      <c r="A19" s="220" t="s">
        <v>127</v>
      </c>
      <c r="B19" s="195">
        <v>11</v>
      </c>
      <c r="C19" s="196">
        <v>650</v>
      </c>
      <c r="D19" s="196">
        <v>521</v>
      </c>
      <c r="E19" s="196">
        <v>651</v>
      </c>
      <c r="F19" s="22">
        <f t="shared" si="0"/>
        <v>1172</v>
      </c>
      <c r="G19" s="43">
        <v>15</v>
      </c>
      <c r="H19" s="44">
        <v>12</v>
      </c>
      <c r="I19" s="44">
        <v>4</v>
      </c>
      <c r="J19" s="44">
        <v>4</v>
      </c>
      <c r="K19" s="44">
        <v>0</v>
      </c>
      <c r="L19" s="44">
        <v>0</v>
      </c>
      <c r="M19" s="45">
        <v>1</v>
      </c>
      <c r="N19" s="46">
        <v>0</v>
      </c>
    </row>
    <row r="20" spans="1:14" ht="19.8">
      <c r="A20" s="220" t="s">
        <v>128</v>
      </c>
      <c r="B20" s="195">
        <v>9</v>
      </c>
      <c r="C20" s="196">
        <v>512</v>
      </c>
      <c r="D20" s="196">
        <v>489</v>
      </c>
      <c r="E20" s="196">
        <v>549</v>
      </c>
      <c r="F20" s="22">
        <f t="shared" si="0"/>
        <v>1038</v>
      </c>
      <c r="G20" s="43">
        <v>7</v>
      </c>
      <c r="H20" s="44">
        <v>3</v>
      </c>
      <c r="I20" s="44">
        <v>0</v>
      </c>
      <c r="J20" s="44">
        <v>0</v>
      </c>
      <c r="K20" s="44">
        <v>0</v>
      </c>
      <c r="L20" s="44">
        <v>2</v>
      </c>
      <c r="M20" s="45">
        <v>0</v>
      </c>
      <c r="N20" s="46">
        <v>0</v>
      </c>
    </row>
    <row r="21" spans="1:14" ht="19.8">
      <c r="A21" s="220" t="s">
        <v>129</v>
      </c>
      <c r="B21" s="195">
        <v>19</v>
      </c>
      <c r="C21" s="196">
        <v>895</v>
      </c>
      <c r="D21" s="196">
        <v>827</v>
      </c>
      <c r="E21" s="196">
        <v>945</v>
      </c>
      <c r="F21" s="22">
        <f t="shared" si="0"/>
        <v>1772</v>
      </c>
      <c r="G21" s="43">
        <v>4</v>
      </c>
      <c r="H21" s="44">
        <v>9</v>
      </c>
      <c r="I21" s="44">
        <v>0</v>
      </c>
      <c r="J21" s="44">
        <v>2</v>
      </c>
      <c r="K21" s="44">
        <v>1</v>
      </c>
      <c r="L21" s="44">
        <v>0</v>
      </c>
      <c r="M21" s="45">
        <v>0</v>
      </c>
      <c r="N21" s="46">
        <v>0</v>
      </c>
    </row>
    <row r="22" spans="1:14" ht="19.8">
      <c r="A22" s="220" t="s">
        <v>130</v>
      </c>
      <c r="B22" s="195">
        <v>13</v>
      </c>
      <c r="C22" s="196">
        <v>541</v>
      </c>
      <c r="D22" s="196">
        <v>536</v>
      </c>
      <c r="E22" s="228">
        <v>572</v>
      </c>
      <c r="F22" s="22">
        <f t="shared" si="0"/>
        <v>1108</v>
      </c>
      <c r="G22" s="43">
        <v>4</v>
      </c>
      <c r="H22" s="44">
        <v>9</v>
      </c>
      <c r="I22" s="44">
        <v>0</v>
      </c>
      <c r="J22" s="44">
        <v>0</v>
      </c>
      <c r="K22" s="44">
        <v>1</v>
      </c>
      <c r="L22" s="44">
        <v>3</v>
      </c>
      <c r="M22" s="45">
        <v>1</v>
      </c>
      <c r="N22" s="46">
        <v>0</v>
      </c>
    </row>
    <row r="23" spans="1:14" ht="19.8">
      <c r="A23" s="220" t="s">
        <v>131</v>
      </c>
      <c r="B23" s="195">
        <v>14</v>
      </c>
      <c r="C23" s="196">
        <v>518</v>
      </c>
      <c r="D23" s="196">
        <v>471</v>
      </c>
      <c r="E23" s="228">
        <v>552</v>
      </c>
      <c r="F23" s="22">
        <f t="shared" si="0"/>
        <v>1023</v>
      </c>
      <c r="G23" s="43">
        <v>8</v>
      </c>
      <c r="H23" s="44">
        <v>4</v>
      </c>
      <c r="I23" s="44">
        <v>0</v>
      </c>
      <c r="J23" s="44">
        <v>0</v>
      </c>
      <c r="K23" s="44">
        <v>0</v>
      </c>
      <c r="L23" s="44">
        <v>0</v>
      </c>
      <c r="M23" s="45">
        <v>0</v>
      </c>
      <c r="N23" s="46">
        <v>0</v>
      </c>
    </row>
    <row r="24" spans="1:14" ht="19.8">
      <c r="A24" s="220" t="s">
        <v>132</v>
      </c>
      <c r="B24" s="195">
        <v>17</v>
      </c>
      <c r="C24" s="196">
        <v>560</v>
      </c>
      <c r="D24" s="196">
        <v>561</v>
      </c>
      <c r="E24" s="229">
        <v>620</v>
      </c>
      <c r="F24" s="22">
        <f t="shared" si="0"/>
        <v>1181</v>
      </c>
      <c r="G24" s="43">
        <v>14</v>
      </c>
      <c r="H24" s="44">
        <v>6</v>
      </c>
      <c r="I24" s="44">
        <v>0</v>
      </c>
      <c r="J24" s="44">
        <v>0</v>
      </c>
      <c r="K24" s="44">
        <v>1</v>
      </c>
      <c r="L24" s="44">
        <v>1</v>
      </c>
      <c r="M24" s="45">
        <v>0</v>
      </c>
      <c r="N24" s="46"/>
    </row>
    <row r="25" spans="1:14" ht="19.8">
      <c r="A25" s="219" t="s">
        <v>100</v>
      </c>
      <c r="B25" s="22">
        <f t="shared" ref="B25:N25" si="1">SUM(B5:B24)</f>
        <v>261</v>
      </c>
      <c r="C25" s="22">
        <f t="shared" si="1"/>
        <v>13348</v>
      </c>
      <c r="D25" s="22">
        <f t="shared" si="1"/>
        <v>12341</v>
      </c>
      <c r="E25" s="22">
        <f t="shared" si="1"/>
        <v>13874</v>
      </c>
      <c r="F25" s="22">
        <f t="shared" si="1"/>
        <v>26215</v>
      </c>
      <c r="G25" s="22">
        <f t="shared" si="1"/>
        <v>203</v>
      </c>
      <c r="H25" s="22">
        <f t="shared" si="1"/>
        <v>168</v>
      </c>
      <c r="I25" s="22">
        <f t="shared" si="1"/>
        <v>29</v>
      </c>
      <c r="J25" s="22">
        <f t="shared" si="1"/>
        <v>29</v>
      </c>
      <c r="K25" s="22">
        <f t="shared" si="1"/>
        <v>9</v>
      </c>
      <c r="L25" s="22">
        <f t="shared" si="1"/>
        <v>34</v>
      </c>
      <c r="M25" s="23">
        <f t="shared" si="1"/>
        <v>11</v>
      </c>
      <c r="N25" s="26">
        <f t="shared" si="1"/>
        <v>5</v>
      </c>
    </row>
    <row r="26" spans="1:14" s="3" customFormat="1" ht="26.25" customHeight="1">
      <c r="A26" s="245" t="s">
        <v>34</v>
      </c>
      <c r="B26" s="246"/>
      <c r="C26" s="61">
        <f>C25</f>
        <v>13348</v>
      </c>
      <c r="D26" s="61" t="s">
        <v>35</v>
      </c>
      <c r="E26" s="61" t="s">
        <v>36</v>
      </c>
      <c r="F26" s="61"/>
      <c r="G26" s="61">
        <f>F25</f>
        <v>26215</v>
      </c>
      <c r="H26" s="61" t="s">
        <v>37</v>
      </c>
      <c r="I26" s="61"/>
      <c r="J26" s="61"/>
      <c r="K26" s="61" t="s">
        <v>138</v>
      </c>
      <c r="L26" s="61"/>
      <c r="M26" s="68"/>
      <c r="N26" s="69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1927</v>
      </c>
      <c r="F27" s="146">
        <f>MAX(F5:F24)</f>
        <v>3899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58" t="str">
        <f ca="1">INDIRECT(H28,TRUE)</f>
        <v>後金</v>
      </c>
      <c r="D28" s="159" t="s">
        <v>90</v>
      </c>
      <c r="E28" s="147">
        <f>MIN(C5:C24)</f>
        <v>301</v>
      </c>
      <c r="F28" s="148">
        <f>MIN(F5:F24)</f>
        <v>671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1" t="s">
        <v>38</v>
      </c>
      <c r="B29" s="242"/>
      <c r="C29" s="254">
        <f>SUM(G29:G30)</f>
        <v>133</v>
      </c>
      <c r="D29" s="256" t="s">
        <v>37</v>
      </c>
      <c r="E29" s="199" t="s">
        <v>39</v>
      </c>
      <c r="F29" s="88"/>
      <c r="G29" s="88">
        <v>76</v>
      </c>
      <c r="H29" s="88" t="s">
        <v>37</v>
      </c>
      <c r="I29" s="88"/>
      <c r="J29" s="88"/>
      <c r="K29" s="81"/>
      <c r="L29" s="81"/>
      <c r="M29" s="82"/>
      <c r="N29" s="83"/>
    </row>
    <row r="30" spans="1:14" s="5" customFormat="1" ht="24.9" customHeight="1">
      <c r="A30" s="243"/>
      <c r="B30" s="244"/>
      <c r="C30" s="255"/>
      <c r="D30" s="257"/>
      <c r="E30" s="89" t="s">
        <v>40</v>
      </c>
      <c r="F30" s="89"/>
      <c r="G30" s="89">
        <v>57</v>
      </c>
      <c r="H30" s="89" t="s">
        <v>37</v>
      </c>
      <c r="I30" s="89"/>
      <c r="J30" s="89"/>
      <c r="K30" s="90"/>
      <c r="L30" s="90"/>
      <c r="M30" s="91"/>
      <c r="N30" s="92"/>
    </row>
    <row r="31" spans="1:14" s="5" customFormat="1" ht="24.9" customHeight="1">
      <c r="A31" s="241" t="s">
        <v>17</v>
      </c>
      <c r="B31" s="247"/>
      <c r="C31" s="250">
        <f>K25</f>
        <v>9</v>
      </c>
      <c r="D31" s="250" t="s">
        <v>10</v>
      </c>
      <c r="E31" s="205" t="s">
        <v>173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48"/>
      <c r="B32" s="249"/>
      <c r="C32" s="251"/>
      <c r="D32" s="251"/>
      <c r="E32" s="205" t="s">
        <v>174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7" customFormat="1" ht="26.25" customHeight="1">
      <c r="A33" s="245" t="s">
        <v>41</v>
      </c>
      <c r="B33" s="246"/>
      <c r="C33" s="61">
        <f>L25</f>
        <v>34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8" customFormat="1" ht="26.25" customHeight="1">
      <c r="A34" s="245" t="s">
        <v>14</v>
      </c>
      <c r="B34" s="246"/>
      <c r="C34" s="61">
        <f>M25</f>
        <v>11</v>
      </c>
      <c r="D34" s="61" t="s">
        <v>42</v>
      </c>
      <c r="E34" s="61" t="s">
        <v>175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9" customFormat="1" ht="26.25" customHeight="1">
      <c r="A35" s="239" t="s">
        <v>112</v>
      </c>
      <c r="B35" s="240"/>
      <c r="C35" s="61">
        <f>N25</f>
        <v>5</v>
      </c>
      <c r="D35" s="61" t="s">
        <v>42</v>
      </c>
      <c r="E35" s="61" t="s">
        <v>176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7" customFormat="1" ht="26.25" customHeight="1">
      <c r="A36" s="245" t="s">
        <v>97</v>
      </c>
      <c r="B36" s="246"/>
      <c r="C36" s="61">
        <f>G25</f>
        <v>203</v>
      </c>
      <c r="D36" s="72" t="s">
        <v>37</v>
      </c>
      <c r="E36" s="61" t="s">
        <v>43</v>
      </c>
      <c r="F36" s="61"/>
      <c r="G36" s="61">
        <f>H25</f>
        <v>168</v>
      </c>
      <c r="H36" s="72" t="s">
        <v>37</v>
      </c>
      <c r="I36" s="61"/>
      <c r="J36" s="61"/>
      <c r="K36" s="63"/>
      <c r="L36" s="63"/>
      <c r="M36" s="64"/>
      <c r="N36" s="65"/>
    </row>
    <row r="37" spans="1:14" s="10" customFormat="1" ht="26.25" customHeight="1" thickBot="1">
      <c r="A37" s="237" t="str">
        <f>IF(C37&gt;0," 本月戶數增加","本月戶數減少")</f>
        <v xml:space="preserve"> 本月戶數增加</v>
      </c>
      <c r="B37" s="238"/>
      <c r="C37" s="73">
        <f>C25-'11105'!C25</f>
        <v>40</v>
      </c>
      <c r="D37" s="157" t="str">
        <f>IF(E37&gt;0,"男增加","男減少")</f>
        <v>男減少</v>
      </c>
      <c r="E37" s="74">
        <f>D25-'11105'!D25</f>
        <v>-1</v>
      </c>
      <c r="F37" s="75" t="str">
        <f>IF(G37&gt;0,"女增加","女減少")</f>
        <v>女增加</v>
      </c>
      <c r="G37" s="74">
        <f>E25-'11105'!E25</f>
        <v>11</v>
      </c>
      <c r="H37" s="76"/>
      <c r="I37" s="238" t="str">
        <f>IF(K37&gt;0,"總人口數增加","總人口數減少")</f>
        <v>總人口數增加</v>
      </c>
      <c r="J37" s="238"/>
      <c r="K37" s="74">
        <f>F25-'11105'!F25</f>
        <v>10</v>
      </c>
      <c r="L37" s="76"/>
      <c r="M37" s="77"/>
      <c r="N37" s="78"/>
    </row>
    <row r="38" spans="1:14">
      <c r="C38" s="2"/>
    </row>
  </sheetData>
  <mergeCells count="28">
    <mergeCell ref="C3:C4"/>
    <mergeCell ref="A37:B37"/>
    <mergeCell ref="I37:J37"/>
    <mergeCell ref="A35:B35"/>
    <mergeCell ref="A33:B33"/>
    <mergeCell ref="A34:B34"/>
    <mergeCell ref="A27:B27"/>
    <mergeCell ref="A28:B28"/>
    <mergeCell ref="A36:B36"/>
    <mergeCell ref="A31:B32"/>
    <mergeCell ref="C31:C32"/>
    <mergeCell ref="D31:D32"/>
    <mergeCell ref="A1:L1"/>
    <mergeCell ref="I3:I4"/>
    <mergeCell ref="C29:C30"/>
    <mergeCell ref="D29:D30"/>
    <mergeCell ref="B3:B4"/>
    <mergeCell ref="G3:G4"/>
    <mergeCell ref="H3:H4"/>
    <mergeCell ref="A26:B26"/>
    <mergeCell ref="A3:A4"/>
    <mergeCell ref="L3:L4"/>
    <mergeCell ref="K2:N2"/>
    <mergeCell ref="M3:M4"/>
    <mergeCell ref="N3:N4"/>
    <mergeCell ref="K3:K4"/>
    <mergeCell ref="J3:J4"/>
    <mergeCell ref="A29:B3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151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25</v>
      </c>
      <c r="D3" s="191" t="s">
        <v>10</v>
      </c>
      <c r="E3" s="192" t="s">
        <v>92</v>
      </c>
      <c r="F3" s="193" t="s">
        <v>93</v>
      </c>
      <c r="G3" s="278" t="s">
        <v>26</v>
      </c>
      <c r="H3" s="278" t="s">
        <v>27</v>
      </c>
      <c r="I3" s="278" t="s">
        <v>28</v>
      </c>
      <c r="J3" s="278" t="s">
        <v>29</v>
      </c>
      <c r="K3" s="278" t="s">
        <v>30</v>
      </c>
      <c r="L3" s="278" t="s">
        <v>31</v>
      </c>
      <c r="M3" s="265" t="s">
        <v>110</v>
      </c>
      <c r="N3" s="267" t="s">
        <v>111</v>
      </c>
    </row>
    <row r="4" spans="1:14" s="163" customFormat="1" ht="19.8">
      <c r="A4" s="286"/>
      <c r="B4" s="279"/>
      <c r="C4" s="279"/>
      <c r="D4" s="50" t="s">
        <v>32</v>
      </c>
      <c r="E4" s="50" t="s">
        <v>33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113</v>
      </c>
      <c r="B5" s="51">
        <v>9</v>
      </c>
      <c r="C5" s="196">
        <v>460</v>
      </c>
      <c r="D5" s="196">
        <v>416</v>
      </c>
      <c r="E5" s="196">
        <v>444</v>
      </c>
      <c r="F5" s="51">
        <f>SUM(D5:E5)</f>
        <v>860</v>
      </c>
      <c r="G5" s="57">
        <v>14</v>
      </c>
      <c r="H5" s="58">
        <v>6</v>
      </c>
      <c r="I5" s="58">
        <v>0</v>
      </c>
      <c r="J5" s="58">
        <v>0</v>
      </c>
      <c r="K5" s="58">
        <v>0</v>
      </c>
      <c r="L5" s="58">
        <v>0</v>
      </c>
      <c r="M5" s="59">
        <v>1</v>
      </c>
      <c r="N5" s="60">
        <v>0</v>
      </c>
    </row>
    <row r="6" spans="1:14" ht="19.8">
      <c r="A6" s="220" t="s">
        <v>114</v>
      </c>
      <c r="B6" s="51">
        <v>9</v>
      </c>
      <c r="C6" s="196">
        <v>706</v>
      </c>
      <c r="D6" s="196">
        <v>609</v>
      </c>
      <c r="E6" s="196">
        <v>701</v>
      </c>
      <c r="F6" s="51">
        <f t="shared" ref="F6:F24" si="0">SUM(D6:E6)</f>
        <v>1310</v>
      </c>
      <c r="G6" s="57">
        <v>19</v>
      </c>
      <c r="H6" s="58">
        <v>7</v>
      </c>
      <c r="I6" s="58">
        <v>4</v>
      </c>
      <c r="J6" s="58">
        <v>1</v>
      </c>
      <c r="K6" s="58">
        <v>3</v>
      </c>
      <c r="L6" s="58">
        <v>4</v>
      </c>
      <c r="M6" s="59">
        <v>1</v>
      </c>
      <c r="N6" s="60">
        <v>0</v>
      </c>
    </row>
    <row r="7" spans="1:14" ht="19.8">
      <c r="A7" s="220" t="s">
        <v>115</v>
      </c>
      <c r="B7" s="51">
        <v>17</v>
      </c>
      <c r="C7" s="196">
        <v>682</v>
      </c>
      <c r="D7" s="196">
        <v>671</v>
      </c>
      <c r="E7" s="196">
        <v>729</v>
      </c>
      <c r="F7" s="51">
        <f t="shared" si="0"/>
        <v>1400</v>
      </c>
      <c r="G7" s="57">
        <v>5</v>
      </c>
      <c r="H7" s="58">
        <v>7</v>
      </c>
      <c r="I7" s="58">
        <v>0</v>
      </c>
      <c r="J7" s="58">
        <v>0</v>
      </c>
      <c r="K7" s="58">
        <v>0</v>
      </c>
      <c r="L7" s="58">
        <v>2</v>
      </c>
      <c r="M7" s="59">
        <v>1</v>
      </c>
      <c r="N7" s="60">
        <v>0</v>
      </c>
    </row>
    <row r="8" spans="1:14" ht="19.8">
      <c r="A8" s="220" t="s">
        <v>116</v>
      </c>
      <c r="B8" s="51">
        <v>8</v>
      </c>
      <c r="C8" s="196">
        <v>420</v>
      </c>
      <c r="D8" s="196">
        <v>412</v>
      </c>
      <c r="E8" s="196">
        <v>470</v>
      </c>
      <c r="F8" s="51">
        <f t="shared" si="0"/>
        <v>882</v>
      </c>
      <c r="G8" s="57">
        <v>6</v>
      </c>
      <c r="H8" s="58">
        <v>2</v>
      </c>
      <c r="I8" s="58">
        <v>3</v>
      </c>
      <c r="J8" s="58">
        <v>1</v>
      </c>
      <c r="K8" s="58">
        <v>0</v>
      </c>
      <c r="L8" s="58">
        <v>1</v>
      </c>
      <c r="M8" s="59">
        <v>0</v>
      </c>
      <c r="N8" s="60">
        <v>0</v>
      </c>
    </row>
    <row r="9" spans="1:14" ht="19.8">
      <c r="A9" s="220" t="s">
        <v>117</v>
      </c>
      <c r="B9" s="51">
        <v>12</v>
      </c>
      <c r="C9" s="196">
        <v>514</v>
      </c>
      <c r="D9" s="196">
        <v>462</v>
      </c>
      <c r="E9" s="196">
        <v>530</v>
      </c>
      <c r="F9" s="51">
        <f t="shared" si="0"/>
        <v>992</v>
      </c>
      <c r="G9" s="57">
        <v>3</v>
      </c>
      <c r="H9" s="58">
        <v>5</v>
      </c>
      <c r="I9" s="58">
        <v>2</v>
      </c>
      <c r="J9" s="58">
        <v>5</v>
      </c>
      <c r="K9" s="58">
        <v>0</v>
      </c>
      <c r="L9" s="58">
        <v>3</v>
      </c>
      <c r="M9" s="59">
        <v>0</v>
      </c>
      <c r="N9" s="60">
        <v>0</v>
      </c>
    </row>
    <row r="10" spans="1:14" ht="19.8">
      <c r="A10" s="220" t="s">
        <v>118</v>
      </c>
      <c r="B10" s="51">
        <v>28</v>
      </c>
      <c r="C10" s="196">
        <v>1924</v>
      </c>
      <c r="D10" s="196">
        <v>1818</v>
      </c>
      <c r="E10" s="196">
        <v>2073</v>
      </c>
      <c r="F10" s="51">
        <f t="shared" si="0"/>
        <v>3891</v>
      </c>
      <c r="G10" s="57">
        <v>21</v>
      </c>
      <c r="H10" s="58">
        <v>20</v>
      </c>
      <c r="I10" s="58">
        <v>1</v>
      </c>
      <c r="J10" s="58">
        <v>7</v>
      </c>
      <c r="K10" s="58">
        <v>3</v>
      </c>
      <c r="L10" s="58">
        <v>6</v>
      </c>
      <c r="M10" s="59">
        <v>3</v>
      </c>
      <c r="N10" s="60">
        <v>0</v>
      </c>
    </row>
    <row r="11" spans="1:14" ht="19.8">
      <c r="A11" s="220" t="s">
        <v>119</v>
      </c>
      <c r="B11" s="51">
        <v>11</v>
      </c>
      <c r="C11" s="196">
        <v>301</v>
      </c>
      <c r="D11" s="196">
        <v>334</v>
      </c>
      <c r="E11" s="196">
        <v>332</v>
      </c>
      <c r="F11" s="51">
        <f t="shared" si="0"/>
        <v>666</v>
      </c>
      <c r="G11" s="57">
        <v>2</v>
      </c>
      <c r="H11" s="58">
        <v>5</v>
      </c>
      <c r="I11" s="58">
        <v>0</v>
      </c>
      <c r="J11" s="58">
        <v>1</v>
      </c>
      <c r="K11" s="58">
        <v>1</v>
      </c>
      <c r="L11" s="58">
        <v>2</v>
      </c>
      <c r="M11" s="59">
        <v>1</v>
      </c>
      <c r="N11" s="60">
        <v>0</v>
      </c>
    </row>
    <row r="12" spans="1:14" ht="19.8">
      <c r="A12" s="220" t="s">
        <v>120</v>
      </c>
      <c r="B12" s="51">
        <v>11</v>
      </c>
      <c r="C12" s="196">
        <v>710</v>
      </c>
      <c r="D12" s="196">
        <v>587</v>
      </c>
      <c r="E12" s="196">
        <v>684</v>
      </c>
      <c r="F12" s="51">
        <f t="shared" si="0"/>
        <v>1271</v>
      </c>
      <c r="G12" s="57">
        <v>10</v>
      </c>
      <c r="H12" s="58">
        <v>4</v>
      </c>
      <c r="I12" s="58">
        <v>0</v>
      </c>
      <c r="J12" s="58">
        <v>2</v>
      </c>
      <c r="K12" s="58">
        <v>0</v>
      </c>
      <c r="L12" s="58">
        <v>2</v>
      </c>
      <c r="M12" s="59">
        <v>0</v>
      </c>
      <c r="N12" s="60">
        <v>0</v>
      </c>
    </row>
    <row r="13" spans="1:14" ht="19.8">
      <c r="A13" s="220" t="s">
        <v>121</v>
      </c>
      <c r="B13" s="51">
        <v>13</v>
      </c>
      <c r="C13" s="196">
        <v>1111</v>
      </c>
      <c r="D13" s="196">
        <v>923</v>
      </c>
      <c r="E13" s="196">
        <v>1090</v>
      </c>
      <c r="F13" s="51">
        <f t="shared" si="0"/>
        <v>2013</v>
      </c>
      <c r="G13" s="56">
        <v>45</v>
      </c>
      <c r="H13" s="58">
        <v>11</v>
      </c>
      <c r="I13" s="58">
        <v>0</v>
      </c>
      <c r="J13" s="58">
        <v>4</v>
      </c>
      <c r="K13" s="58">
        <v>3</v>
      </c>
      <c r="L13" s="58">
        <v>1</v>
      </c>
      <c r="M13" s="59">
        <v>0</v>
      </c>
      <c r="N13" s="60">
        <v>1</v>
      </c>
    </row>
    <row r="14" spans="1:14" ht="19.8">
      <c r="A14" s="220" t="s">
        <v>122</v>
      </c>
      <c r="B14" s="51">
        <v>9</v>
      </c>
      <c r="C14" s="196">
        <v>478</v>
      </c>
      <c r="D14" s="196">
        <v>380</v>
      </c>
      <c r="E14" s="196">
        <v>513</v>
      </c>
      <c r="F14" s="51">
        <f t="shared" si="0"/>
        <v>893</v>
      </c>
      <c r="G14" s="56">
        <v>6</v>
      </c>
      <c r="H14" s="58">
        <v>7</v>
      </c>
      <c r="I14" s="58">
        <v>0</v>
      </c>
      <c r="J14" s="58">
        <v>0</v>
      </c>
      <c r="K14" s="58">
        <v>0</v>
      </c>
      <c r="L14" s="58">
        <v>1</v>
      </c>
      <c r="M14" s="59">
        <v>2</v>
      </c>
      <c r="N14" s="60">
        <v>0</v>
      </c>
    </row>
    <row r="15" spans="1:14" ht="19.8">
      <c r="A15" s="220" t="s">
        <v>123</v>
      </c>
      <c r="B15" s="51">
        <v>11</v>
      </c>
      <c r="C15" s="196">
        <v>536</v>
      </c>
      <c r="D15" s="196">
        <v>516</v>
      </c>
      <c r="E15" s="196">
        <v>581</v>
      </c>
      <c r="F15" s="51">
        <f t="shared" si="0"/>
        <v>1097</v>
      </c>
      <c r="G15" s="56">
        <v>10</v>
      </c>
      <c r="H15" s="58">
        <v>5</v>
      </c>
      <c r="I15" s="58">
        <v>0</v>
      </c>
      <c r="J15" s="58">
        <v>0</v>
      </c>
      <c r="K15" s="58">
        <v>2</v>
      </c>
      <c r="L15" s="58">
        <v>3</v>
      </c>
      <c r="M15" s="59">
        <v>1</v>
      </c>
      <c r="N15" s="60">
        <v>0</v>
      </c>
    </row>
    <row r="16" spans="1:14" ht="19.8">
      <c r="A16" s="220" t="s">
        <v>124</v>
      </c>
      <c r="B16" s="51">
        <v>13</v>
      </c>
      <c r="C16" s="196">
        <v>614</v>
      </c>
      <c r="D16" s="196">
        <v>644</v>
      </c>
      <c r="E16" s="196">
        <v>489</v>
      </c>
      <c r="F16" s="51">
        <f t="shared" si="0"/>
        <v>1133</v>
      </c>
      <c r="G16" s="56">
        <v>2</v>
      </c>
      <c r="H16" s="58">
        <v>14</v>
      </c>
      <c r="I16" s="58">
        <v>6</v>
      </c>
      <c r="J16" s="58">
        <v>0</v>
      </c>
      <c r="K16" s="58">
        <v>0</v>
      </c>
      <c r="L16" s="58">
        <v>0</v>
      </c>
      <c r="M16" s="59">
        <v>0</v>
      </c>
      <c r="N16" s="60">
        <v>0</v>
      </c>
    </row>
    <row r="17" spans="1:14" ht="19.8">
      <c r="A17" s="220" t="s">
        <v>125</v>
      </c>
      <c r="B17" s="51">
        <v>9</v>
      </c>
      <c r="C17" s="196">
        <v>491</v>
      </c>
      <c r="D17" s="196">
        <v>467</v>
      </c>
      <c r="E17" s="196">
        <v>510</v>
      </c>
      <c r="F17" s="51">
        <f t="shared" si="0"/>
        <v>977</v>
      </c>
      <c r="G17" s="56">
        <v>6</v>
      </c>
      <c r="H17" s="58">
        <v>11</v>
      </c>
      <c r="I17" s="58">
        <v>1</v>
      </c>
      <c r="J17" s="58">
        <v>1</v>
      </c>
      <c r="K17" s="58">
        <v>0</v>
      </c>
      <c r="L17" s="58">
        <v>1</v>
      </c>
      <c r="M17" s="59">
        <v>0</v>
      </c>
      <c r="N17" s="60">
        <v>0</v>
      </c>
    </row>
    <row r="18" spans="1:14" ht="19.8">
      <c r="A18" s="220" t="s">
        <v>126</v>
      </c>
      <c r="B18" s="51">
        <v>18</v>
      </c>
      <c r="C18" s="196">
        <v>767</v>
      </c>
      <c r="D18" s="196">
        <v>704</v>
      </c>
      <c r="E18" s="196">
        <v>860</v>
      </c>
      <c r="F18" s="51">
        <f t="shared" si="0"/>
        <v>1564</v>
      </c>
      <c r="G18" s="56">
        <v>6</v>
      </c>
      <c r="H18" s="58">
        <v>5</v>
      </c>
      <c r="I18" s="58">
        <v>3</v>
      </c>
      <c r="J18" s="58">
        <v>1</v>
      </c>
      <c r="K18" s="58">
        <v>1</v>
      </c>
      <c r="L18" s="58">
        <v>2</v>
      </c>
      <c r="M18" s="59">
        <v>1</v>
      </c>
      <c r="N18" s="60">
        <v>0</v>
      </c>
    </row>
    <row r="19" spans="1:14" ht="19.8">
      <c r="A19" s="220" t="s">
        <v>127</v>
      </c>
      <c r="B19" s="51">
        <v>11</v>
      </c>
      <c r="C19" s="196">
        <v>657</v>
      </c>
      <c r="D19" s="196">
        <v>524</v>
      </c>
      <c r="E19" s="196">
        <v>663</v>
      </c>
      <c r="F19" s="51">
        <f t="shared" si="0"/>
        <v>1187</v>
      </c>
      <c r="G19" s="56">
        <v>16</v>
      </c>
      <c r="H19" s="58">
        <v>5</v>
      </c>
      <c r="I19" s="58">
        <v>8</v>
      </c>
      <c r="J19" s="58">
        <v>2</v>
      </c>
      <c r="K19" s="58">
        <v>0</v>
      </c>
      <c r="L19" s="58">
        <v>2</v>
      </c>
      <c r="M19" s="59">
        <v>0</v>
      </c>
      <c r="N19" s="60">
        <v>0</v>
      </c>
    </row>
    <row r="20" spans="1:14" ht="19.8">
      <c r="A20" s="220" t="s">
        <v>128</v>
      </c>
      <c r="B20" s="51">
        <v>9</v>
      </c>
      <c r="C20" s="196">
        <v>514</v>
      </c>
      <c r="D20" s="196">
        <v>493</v>
      </c>
      <c r="E20" s="196">
        <v>550</v>
      </c>
      <c r="F20" s="51">
        <f t="shared" si="0"/>
        <v>1043</v>
      </c>
      <c r="G20" s="56">
        <v>11</v>
      </c>
      <c r="H20" s="58">
        <v>5</v>
      </c>
      <c r="I20" s="58">
        <v>0</v>
      </c>
      <c r="J20" s="58">
        <v>0</v>
      </c>
      <c r="K20" s="58">
        <v>0</v>
      </c>
      <c r="L20" s="58">
        <v>1</v>
      </c>
      <c r="M20" s="59">
        <v>1</v>
      </c>
      <c r="N20" s="60">
        <v>0</v>
      </c>
    </row>
    <row r="21" spans="1:14" ht="19.8">
      <c r="A21" s="220" t="s">
        <v>129</v>
      </c>
      <c r="B21" s="51">
        <v>19</v>
      </c>
      <c r="C21" s="196">
        <v>896</v>
      </c>
      <c r="D21" s="196">
        <v>823</v>
      </c>
      <c r="E21" s="196">
        <v>944</v>
      </c>
      <c r="F21" s="51">
        <f t="shared" si="0"/>
        <v>1767</v>
      </c>
      <c r="G21" s="56">
        <v>11</v>
      </c>
      <c r="H21" s="58">
        <v>13</v>
      </c>
      <c r="I21" s="58">
        <v>1</v>
      </c>
      <c r="J21" s="58">
        <v>3</v>
      </c>
      <c r="K21" s="58">
        <v>0</v>
      </c>
      <c r="L21" s="58">
        <v>1</v>
      </c>
      <c r="M21" s="59">
        <v>2</v>
      </c>
      <c r="N21" s="60">
        <v>0</v>
      </c>
    </row>
    <row r="22" spans="1:14" ht="19.8">
      <c r="A22" s="220" t="s">
        <v>130</v>
      </c>
      <c r="B22" s="51">
        <v>13</v>
      </c>
      <c r="C22" s="196">
        <v>539</v>
      </c>
      <c r="D22" s="196">
        <v>537</v>
      </c>
      <c r="E22" s="196">
        <v>573</v>
      </c>
      <c r="F22" s="51">
        <f t="shared" si="0"/>
        <v>1110</v>
      </c>
      <c r="G22" s="57">
        <v>13</v>
      </c>
      <c r="H22" s="58">
        <v>8</v>
      </c>
      <c r="I22" s="58">
        <v>0</v>
      </c>
      <c r="J22" s="58">
        <v>1</v>
      </c>
      <c r="K22" s="58">
        <v>0</v>
      </c>
      <c r="L22" s="58">
        <v>2</v>
      </c>
      <c r="M22" s="59">
        <v>0</v>
      </c>
      <c r="N22" s="60">
        <v>0</v>
      </c>
    </row>
    <row r="23" spans="1:14" ht="19.8">
      <c r="A23" s="220" t="s">
        <v>131</v>
      </c>
      <c r="B23" s="51">
        <v>14</v>
      </c>
      <c r="C23" s="196">
        <v>519</v>
      </c>
      <c r="D23" s="196">
        <v>471</v>
      </c>
      <c r="E23" s="196">
        <v>549</v>
      </c>
      <c r="F23" s="51">
        <f t="shared" si="0"/>
        <v>1020</v>
      </c>
      <c r="G23" s="57">
        <v>3</v>
      </c>
      <c r="H23" s="58">
        <v>5</v>
      </c>
      <c r="I23" s="58">
        <v>1</v>
      </c>
      <c r="J23" s="58">
        <v>1</v>
      </c>
      <c r="K23" s="58">
        <v>1</v>
      </c>
      <c r="L23" s="58">
        <v>2</v>
      </c>
      <c r="M23" s="59">
        <v>1</v>
      </c>
      <c r="N23" s="60">
        <v>0</v>
      </c>
    </row>
    <row r="24" spans="1:14" ht="19.8">
      <c r="A24" s="220" t="s">
        <v>132</v>
      </c>
      <c r="B24" s="51">
        <v>17</v>
      </c>
      <c r="C24" s="196">
        <v>561</v>
      </c>
      <c r="D24" s="196">
        <v>561</v>
      </c>
      <c r="E24" s="196">
        <v>624</v>
      </c>
      <c r="F24" s="51">
        <f t="shared" si="0"/>
        <v>1185</v>
      </c>
      <c r="G24" s="57">
        <v>10</v>
      </c>
      <c r="H24" s="58">
        <v>4</v>
      </c>
      <c r="I24" s="58">
        <v>0</v>
      </c>
      <c r="J24" s="58">
        <v>0</v>
      </c>
      <c r="K24" s="58">
        <v>0</v>
      </c>
      <c r="L24" s="58">
        <v>2</v>
      </c>
      <c r="M24" s="59">
        <v>0</v>
      </c>
      <c r="N24" s="60">
        <v>0</v>
      </c>
    </row>
    <row r="25" spans="1:14" ht="19.8">
      <c r="A25" s="219" t="s">
        <v>100</v>
      </c>
      <c r="B25" s="51">
        <f t="shared" ref="B25:N25" si="1">SUM(B5:B24)</f>
        <v>261</v>
      </c>
      <c r="C25" s="51">
        <f t="shared" si="1"/>
        <v>13400</v>
      </c>
      <c r="D25" s="51">
        <f t="shared" si="1"/>
        <v>12352</v>
      </c>
      <c r="E25" s="51">
        <f t="shared" si="1"/>
        <v>13909</v>
      </c>
      <c r="F25" s="51">
        <f t="shared" si="1"/>
        <v>26261</v>
      </c>
      <c r="G25" s="51">
        <f t="shared" si="1"/>
        <v>219</v>
      </c>
      <c r="H25" s="51">
        <f t="shared" si="1"/>
        <v>149</v>
      </c>
      <c r="I25" s="51">
        <f t="shared" si="1"/>
        <v>30</v>
      </c>
      <c r="J25" s="51">
        <f t="shared" si="1"/>
        <v>30</v>
      </c>
      <c r="K25" s="51">
        <f t="shared" si="1"/>
        <v>14</v>
      </c>
      <c r="L25" s="51">
        <f t="shared" si="1"/>
        <v>38</v>
      </c>
      <c r="M25" s="52">
        <f t="shared" si="1"/>
        <v>15</v>
      </c>
      <c r="N25" s="54">
        <f t="shared" si="1"/>
        <v>1</v>
      </c>
    </row>
    <row r="26" spans="1:14" s="164" customFormat="1" ht="26.25" customHeight="1">
      <c r="A26" s="282" t="s">
        <v>34</v>
      </c>
      <c r="B26" s="283"/>
      <c r="C26" s="93">
        <f>C25</f>
        <v>13400</v>
      </c>
      <c r="D26" s="93" t="s">
        <v>35</v>
      </c>
      <c r="E26" s="93" t="s">
        <v>36</v>
      </c>
      <c r="F26" s="93"/>
      <c r="G26" s="93">
        <f>F25</f>
        <v>26261</v>
      </c>
      <c r="H26" s="93" t="s">
        <v>37</v>
      </c>
      <c r="I26" s="93"/>
      <c r="J26" s="93"/>
      <c r="K26" s="93" t="s">
        <v>139</v>
      </c>
      <c r="L26" s="93"/>
      <c r="M26" s="94"/>
      <c r="N26" s="95"/>
    </row>
    <row r="27" spans="1:14" s="164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1924</v>
      </c>
      <c r="F27" s="146">
        <f>MAX(F5:F24)</f>
        <v>3891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45" t="s">
        <v>99</v>
      </c>
      <c r="B28" s="246"/>
      <c r="C28" s="160" t="str">
        <f ca="1">INDIRECT(H28,TRUE)</f>
        <v>後金</v>
      </c>
      <c r="D28" s="161" t="s">
        <v>90</v>
      </c>
      <c r="E28" s="147">
        <f>MIN(C5:C24)</f>
        <v>301</v>
      </c>
      <c r="F28" s="148">
        <f>MIN(F5:F24)</f>
        <v>666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69" t="s">
        <v>11</v>
      </c>
      <c r="B29" s="270"/>
      <c r="C29" s="273">
        <f>G29+G30</f>
        <v>132</v>
      </c>
      <c r="D29" s="275" t="s">
        <v>10</v>
      </c>
      <c r="E29" s="80" t="s">
        <v>12</v>
      </c>
      <c r="F29" s="80"/>
      <c r="G29" s="80">
        <v>75</v>
      </c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71"/>
      <c r="B30" s="272"/>
      <c r="C30" s="274"/>
      <c r="D30" s="276"/>
      <c r="E30" s="84" t="s">
        <v>13</v>
      </c>
      <c r="F30" s="84"/>
      <c r="G30" s="84">
        <v>57</v>
      </c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1" t="s">
        <v>17</v>
      </c>
      <c r="B31" s="247"/>
      <c r="C31" s="250">
        <v>14</v>
      </c>
      <c r="D31" s="250" t="s">
        <v>10</v>
      </c>
      <c r="E31" s="205" t="s">
        <v>177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87"/>
      <c r="B32" s="288"/>
      <c r="C32" s="289"/>
      <c r="D32" s="289"/>
      <c r="E32" s="205" t="s">
        <v>178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82" t="s">
        <v>41</v>
      </c>
      <c r="B33" s="283"/>
      <c r="C33" s="93">
        <v>38</v>
      </c>
      <c r="D33" s="93" t="s">
        <v>37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169" customFormat="1" ht="26.25" customHeight="1">
      <c r="A34" s="282" t="s">
        <v>14</v>
      </c>
      <c r="B34" s="283"/>
      <c r="C34" s="93">
        <v>15</v>
      </c>
      <c r="D34" s="93" t="s">
        <v>42</v>
      </c>
      <c r="E34" s="93" t="s">
        <v>179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170" customFormat="1" ht="26.25" customHeight="1">
      <c r="A35" s="280" t="s">
        <v>112</v>
      </c>
      <c r="B35" s="281"/>
      <c r="C35" s="93">
        <v>1</v>
      </c>
      <c r="D35" s="93" t="s">
        <v>42</v>
      </c>
      <c r="E35" s="93" t="s">
        <v>180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168" customFormat="1" ht="26.25" customHeight="1">
      <c r="A36" s="245" t="s">
        <v>97</v>
      </c>
      <c r="B36" s="246"/>
      <c r="C36" s="93">
        <f>G25</f>
        <v>219</v>
      </c>
      <c r="D36" s="107" t="s">
        <v>37</v>
      </c>
      <c r="E36" s="93" t="s">
        <v>43</v>
      </c>
      <c r="F36" s="93"/>
      <c r="G36" s="93">
        <f>H25</f>
        <v>149</v>
      </c>
      <c r="H36" s="107" t="s">
        <v>37</v>
      </c>
      <c r="I36" s="93"/>
      <c r="J36" s="93"/>
      <c r="K36" s="104"/>
      <c r="L36" s="104"/>
      <c r="M36" s="105"/>
      <c r="N36" s="106"/>
    </row>
    <row r="37" spans="1:14" s="171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08">
        <f>C25-'11106'!C25</f>
        <v>52</v>
      </c>
      <c r="D37" s="162" t="str">
        <f>IF(E37&gt;0,"男增加","男減少")</f>
        <v>男增加</v>
      </c>
      <c r="E37" s="110">
        <f>D25-'11106'!D25</f>
        <v>11</v>
      </c>
      <c r="F37" s="111" t="str">
        <f>IF(G37&gt;0,"女增加","女減少")</f>
        <v>女增加</v>
      </c>
      <c r="G37" s="110">
        <f>E25-'11106'!E25</f>
        <v>35</v>
      </c>
      <c r="H37" s="112"/>
      <c r="I37" s="277" t="str">
        <f>IF(K37&gt;0,"總人口數增加","總人口數減少")</f>
        <v>總人口數增加</v>
      </c>
      <c r="J37" s="277"/>
      <c r="K37" s="110">
        <f>F25-'11106'!F25</f>
        <v>46</v>
      </c>
      <c r="L37" s="112"/>
      <c r="M37" s="113"/>
      <c r="N37" s="114"/>
    </row>
    <row r="38" spans="1:14">
      <c r="C38" s="172"/>
      <c r="L38" s="172"/>
    </row>
    <row r="39" spans="1:14">
      <c r="L39" s="172"/>
    </row>
    <row r="40" spans="1:14">
      <c r="L40" s="172"/>
    </row>
    <row r="41" spans="1:14">
      <c r="L41" s="172"/>
    </row>
    <row r="42" spans="1:14">
      <c r="L42" s="172"/>
    </row>
    <row r="43" spans="1:14">
      <c r="L43" s="172"/>
    </row>
    <row r="44" spans="1:14">
      <c r="L44" s="172"/>
    </row>
  </sheetData>
  <mergeCells count="28">
    <mergeCell ref="A36:B36"/>
    <mergeCell ref="A31:B32"/>
    <mergeCell ref="C31:C32"/>
    <mergeCell ref="D31:D32"/>
    <mergeCell ref="A37:B37"/>
    <mergeCell ref="I37:J37"/>
    <mergeCell ref="A1:L1"/>
    <mergeCell ref="I3:I4"/>
    <mergeCell ref="B3:B4"/>
    <mergeCell ref="C3:C4"/>
    <mergeCell ref="G3:G4"/>
    <mergeCell ref="J3:J4"/>
    <mergeCell ref="H3:H4"/>
    <mergeCell ref="A35:B35"/>
    <mergeCell ref="A33:B33"/>
    <mergeCell ref="K2:N2"/>
    <mergeCell ref="A34:B34"/>
    <mergeCell ref="A26:B26"/>
    <mergeCell ref="A3:A4"/>
    <mergeCell ref="K3:K4"/>
    <mergeCell ref="L3:L4"/>
    <mergeCell ref="M3:M4"/>
    <mergeCell ref="N3:N4"/>
    <mergeCell ref="A27:B27"/>
    <mergeCell ref="A28:B28"/>
    <mergeCell ref="A29:B30"/>
    <mergeCell ref="C29:C30"/>
    <mergeCell ref="D29:D3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152</v>
      </c>
      <c r="L2" s="284"/>
      <c r="M2" s="284"/>
      <c r="N2" s="284"/>
    </row>
    <row r="3" spans="1:14" ht="19.8">
      <c r="A3" s="295" t="s">
        <v>82</v>
      </c>
      <c r="B3" s="291" t="s">
        <v>83</v>
      </c>
      <c r="C3" s="291" t="s">
        <v>44</v>
      </c>
      <c r="D3" s="191" t="s">
        <v>10</v>
      </c>
      <c r="E3" s="192" t="s">
        <v>92</v>
      </c>
      <c r="F3" s="193" t="s">
        <v>93</v>
      </c>
      <c r="G3" s="291" t="s">
        <v>5</v>
      </c>
      <c r="H3" s="291" t="s">
        <v>4</v>
      </c>
      <c r="I3" s="291" t="s">
        <v>6</v>
      </c>
      <c r="J3" s="291" t="s">
        <v>7</v>
      </c>
      <c r="K3" s="291" t="s">
        <v>45</v>
      </c>
      <c r="L3" s="291" t="s">
        <v>46</v>
      </c>
      <c r="M3" s="297" t="s">
        <v>110</v>
      </c>
      <c r="N3" s="299" t="s">
        <v>111</v>
      </c>
    </row>
    <row r="4" spans="1:14" s="163" customFormat="1" ht="19.8">
      <c r="A4" s="296"/>
      <c r="B4" s="292"/>
      <c r="C4" s="292"/>
      <c r="D4" s="55" t="s">
        <v>1</v>
      </c>
      <c r="E4" s="55" t="s">
        <v>2</v>
      </c>
      <c r="F4" s="55" t="s">
        <v>3</v>
      </c>
      <c r="G4" s="292"/>
      <c r="H4" s="292"/>
      <c r="I4" s="292"/>
      <c r="J4" s="292"/>
      <c r="K4" s="292"/>
      <c r="L4" s="292"/>
      <c r="M4" s="298"/>
      <c r="N4" s="300"/>
    </row>
    <row r="5" spans="1:14" ht="19.8">
      <c r="A5" s="220" t="s">
        <v>113</v>
      </c>
      <c r="B5" s="194">
        <v>9</v>
      </c>
      <c r="C5" s="195">
        <v>468</v>
      </c>
      <c r="D5" s="195">
        <v>420</v>
      </c>
      <c r="E5" s="195">
        <v>449</v>
      </c>
      <c r="F5" s="56">
        <f t="shared" ref="F5:F24" si="0">SUM(D5:E5)</f>
        <v>869</v>
      </c>
      <c r="G5" s="57">
        <v>19</v>
      </c>
      <c r="H5" s="58">
        <v>8</v>
      </c>
      <c r="I5" s="58">
        <v>0</v>
      </c>
      <c r="J5" s="58">
        <v>1</v>
      </c>
      <c r="K5" s="58">
        <v>0</v>
      </c>
      <c r="L5" s="58">
        <v>1</v>
      </c>
      <c r="M5" s="59">
        <v>0</v>
      </c>
      <c r="N5" s="60">
        <v>1</v>
      </c>
    </row>
    <row r="6" spans="1:14" ht="19.8">
      <c r="A6" s="220" t="s">
        <v>114</v>
      </c>
      <c r="B6" s="195">
        <v>9</v>
      </c>
      <c r="C6" s="195">
        <v>720</v>
      </c>
      <c r="D6" s="195">
        <v>617</v>
      </c>
      <c r="E6" s="195">
        <v>720</v>
      </c>
      <c r="F6" s="56">
        <f t="shared" si="0"/>
        <v>1337</v>
      </c>
      <c r="G6" s="57">
        <v>31</v>
      </c>
      <c r="H6" s="58">
        <v>6</v>
      </c>
      <c r="I6" s="58">
        <v>1</v>
      </c>
      <c r="J6" s="58">
        <v>0</v>
      </c>
      <c r="K6" s="58">
        <v>1</v>
      </c>
      <c r="L6" s="58">
        <v>0</v>
      </c>
      <c r="M6" s="59">
        <v>0</v>
      </c>
      <c r="N6" s="60">
        <v>0</v>
      </c>
    </row>
    <row r="7" spans="1:14" ht="19.8">
      <c r="A7" s="220" t="s">
        <v>115</v>
      </c>
      <c r="B7" s="195">
        <v>17</v>
      </c>
      <c r="C7" s="195">
        <v>680</v>
      </c>
      <c r="D7" s="195">
        <v>674</v>
      </c>
      <c r="E7" s="195">
        <v>724</v>
      </c>
      <c r="F7" s="56">
        <f t="shared" si="0"/>
        <v>1398</v>
      </c>
      <c r="G7" s="57">
        <v>13</v>
      </c>
      <c r="H7" s="58">
        <v>11</v>
      </c>
      <c r="I7" s="58">
        <v>0</v>
      </c>
      <c r="J7" s="58">
        <v>0</v>
      </c>
      <c r="K7" s="58">
        <v>0</v>
      </c>
      <c r="L7" s="58">
        <v>4</v>
      </c>
      <c r="M7" s="59">
        <v>0</v>
      </c>
      <c r="N7" s="60">
        <v>0</v>
      </c>
    </row>
    <row r="8" spans="1:14" ht="19.8">
      <c r="A8" s="220" t="s">
        <v>116</v>
      </c>
      <c r="B8" s="195">
        <v>8</v>
      </c>
      <c r="C8" s="195">
        <v>417</v>
      </c>
      <c r="D8" s="195">
        <v>412</v>
      </c>
      <c r="E8" s="195">
        <v>470</v>
      </c>
      <c r="F8" s="56">
        <f t="shared" si="0"/>
        <v>882</v>
      </c>
      <c r="G8" s="57">
        <v>6</v>
      </c>
      <c r="H8" s="58">
        <v>6</v>
      </c>
      <c r="I8" s="58">
        <v>0</v>
      </c>
      <c r="J8" s="58">
        <v>0</v>
      </c>
      <c r="K8" s="58">
        <v>0</v>
      </c>
      <c r="L8" s="58">
        <v>0</v>
      </c>
      <c r="M8" s="59">
        <v>0</v>
      </c>
      <c r="N8" s="60">
        <v>0</v>
      </c>
    </row>
    <row r="9" spans="1:14" ht="19.8">
      <c r="A9" s="220" t="s">
        <v>117</v>
      </c>
      <c r="B9" s="195">
        <v>12</v>
      </c>
      <c r="C9" s="195">
        <v>515</v>
      </c>
      <c r="D9" s="195">
        <v>463</v>
      </c>
      <c r="E9" s="195">
        <v>537</v>
      </c>
      <c r="F9" s="56">
        <f t="shared" si="0"/>
        <v>1000</v>
      </c>
      <c r="G9" s="57">
        <v>11</v>
      </c>
      <c r="H9" s="58">
        <v>5</v>
      </c>
      <c r="I9" s="58">
        <v>1</v>
      </c>
      <c r="J9" s="58">
        <v>0</v>
      </c>
      <c r="K9" s="58">
        <v>1</v>
      </c>
      <c r="L9" s="58">
        <v>0</v>
      </c>
      <c r="M9" s="59">
        <v>0</v>
      </c>
      <c r="N9" s="60">
        <v>0</v>
      </c>
    </row>
    <row r="10" spans="1:14" ht="19.8">
      <c r="A10" s="220" t="s">
        <v>118</v>
      </c>
      <c r="B10" s="195">
        <v>28</v>
      </c>
      <c r="C10" s="195">
        <v>1930</v>
      </c>
      <c r="D10" s="195">
        <v>1817</v>
      </c>
      <c r="E10" s="195">
        <v>2074</v>
      </c>
      <c r="F10" s="56">
        <f t="shared" si="0"/>
        <v>3891</v>
      </c>
      <c r="G10" s="57">
        <v>28</v>
      </c>
      <c r="H10" s="58">
        <v>25</v>
      </c>
      <c r="I10" s="58">
        <v>3</v>
      </c>
      <c r="J10" s="58">
        <v>1</v>
      </c>
      <c r="K10" s="58">
        <v>0</v>
      </c>
      <c r="L10" s="58">
        <v>5</v>
      </c>
      <c r="M10" s="59">
        <v>0</v>
      </c>
      <c r="N10" s="60">
        <v>1</v>
      </c>
    </row>
    <row r="11" spans="1:14" ht="19.8">
      <c r="A11" s="220" t="s">
        <v>119</v>
      </c>
      <c r="B11" s="195">
        <v>11</v>
      </c>
      <c r="C11" s="195">
        <v>300</v>
      </c>
      <c r="D11" s="195">
        <v>334</v>
      </c>
      <c r="E11" s="195">
        <v>330</v>
      </c>
      <c r="F11" s="56">
        <f t="shared" si="0"/>
        <v>664</v>
      </c>
      <c r="G11" s="57">
        <v>0</v>
      </c>
      <c r="H11" s="58">
        <v>1</v>
      </c>
      <c r="I11" s="58">
        <v>0</v>
      </c>
      <c r="J11" s="58">
        <v>0</v>
      </c>
      <c r="K11" s="58">
        <v>0</v>
      </c>
      <c r="L11" s="58">
        <v>1</v>
      </c>
      <c r="M11" s="59">
        <v>1</v>
      </c>
      <c r="N11" s="60">
        <v>0</v>
      </c>
    </row>
    <row r="12" spans="1:14" ht="19.8">
      <c r="A12" s="220" t="s">
        <v>120</v>
      </c>
      <c r="B12" s="195">
        <v>11</v>
      </c>
      <c r="C12" s="195">
        <v>713</v>
      </c>
      <c r="D12" s="195">
        <v>592</v>
      </c>
      <c r="E12" s="195">
        <v>685</v>
      </c>
      <c r="F12" s="56">
        <f t="shared" si="0"/>
        <v>1277</v>
      </c>
      <c r="G12" s="57">
        <v>15</v>
      </c>
      <c r="H12" s="58">
        <v>8</v>
      </c>
      <c r="I12" s="58">
        <v>3</v>
      </c>
      <c r="J12" s="58">
        <v>4</v>
      </c>
      <c r="K12" s="58">
        <v>1</v>
      </c>
      <c r="L12" s="58">
        <v>1</v>
      </c>
      <c r="M12" s="59">
        <v>1</v>
      </c>
      <c r="N12" s="60">
        <v>0</v>
      </c>
    </row>
    <row r="13" spans="1:14" ht="19.8">
      <c r="A13" s="220" t="s">
        <v>121</v>
      </c>
      <c r="B13" s="195">
        <v>13</v>
      </c>
      <c r="C13" s="195">
        <v>1116</v>
      </c>
      <c r="D13" s="195">
        <v>929</v>
      </c>
      <c r="E13" s="195">
        <v>1095</v>
      </c>
      <c r="F13" s="56">
        <f t="shared" si="0"/>
        <v>2024</v>
      </c>
      <c r="G13" s="57">
        <v>28</v>
      </c>
      <c r="H13" s="58">
        <v>19</v>
      </c>
      <c r="I13" s="58">
        <v>1</v>
      </c>
      <c r="J13" s="58">
        <v>1</v>
      </c>
      <c r="K13" s="58">
        <v>2</v>
      </c>
      <c r="L13" s="58">
        <v>0</v>
      </c>
      <c r="M13" s="59">
        <v>1</v>
      </c>
      <c r="N13" s="60">
        <v>1</v>
      </c>
    </row>
    <row r="14" spans="1:14" ht="19.8">
      <c r="A14" s="220" t="s">
        <v>122</v>
      </c>
      <c r="B14" s="195">
        <v>9</v>
      </c>
      <c r="C14" s="195">
        <v>482</v>
      </c>
      <c r="D14" s="195">
        <v>387</v>
      </c>
      <c r="E14" s="195">
        <v>508</v>
      </c>
      <c r="F14" s="56">
        <f t="shared" si="0"/>
        <v>895</v>
      </c>
      <c r="G14" s="57">
        <v>10</v>
      </c>
      <c r="H14" s="58">
        <v>4</v>
      </c>
      <c r="I14" s="58">
        <v>2</v>
      </c>
      <c r="J14" s="58">
        <v>6</v>
      </c>
      <c r="K14" s="58">
        <v>2</v>
      </c>
      <c r="L14" s="58">
        <v>2</v>
      </c>
      <c r="M14" s="59">
        <v>0</v>
      </c>
      <c r="N14" s="60">
        <v>1</v>
      </c>
    </row>
    <row r="15" spans="1:14" ht="19.8">
      <c r="A15" s="220" t="s">
        <v>123</v>
      </c>
      <c r="B15" s="195">
        <v>11</v>
      </c>
      <c r="C15" s="195">
        <v>536</v>
      </c>
      <c r="D15" s="195">
        <v>513</v>
      </c>
      <c r="E15" s="195">
        <v>579</v>
      </c>
      <c r="F15" s="56">
        <f t="shared" si="0"/>
        <v>1092</v>
      </c>
      <c r="G15" s="57">
        <v>6</v>
      </c>
      <c r="H15" s="58">
        <v>7</v>
      </c>
      <c r="I15" s="58">
        <v>0</v>
      </c>
      <c r="J15" s="58">
        <v>3</v>
      </c>
      <c r="K15" s="58">
        <v>0</v>
      </c>
      <c r="L15" s="58">
        <v>1</v>
      </c>
      <c r="M15" s="59">
        <v>1</v>
      </c>
      <c r="N15" s="60">
        <v>0</v>
      </c>
    </row>
    <row r="16" spans="1:14" ht="19.8">
      <c r="A16" s="220" t="s">
        <v>124</v>
      </c>
      <c r="B16" s="195">
        <v>13</v>
      </c>
      <c r="C16" s="195">
        <v>611</v>
      </c>
      <c r="D16" s="195">
        <v>643</v>
      </c>
      <c r="E16" s="195">
        <v>488</v>
      </c>
      <c r="F16" s="56">
        <f t="shared" si="0"/>
        <v>1131</v>
      </c>
      <c r="G16" s="57">
        <v>5</v>
      </c>
      <c r="H16" s="58">
        <v>7</v>
      </c>
      <c r="I16" s="58">
        <v>1</v>
      </c>
      <c r="J16" s="58">
        <v>1</v>
      </c>
      <c r="K16" s="58">
        <v>0</v>
      </c>
      <c r="L16" s="58">
        <v>0</v>
      </c>
      <c r="M16" s="59">
        <v>0</v>
      </c>
      <c r="N16" s="60">
        <v>0</v>
      </c>
    </row>
    <row r="17" spans="1:14" ht="19.8">
      <c r="A17" s="220" t="s">
        <v>125</v>
      </c>
      <c r="B17" s="195">
        <v>9</v>
      </c>
      <c r="C17" s="195">
        <v>491</v>
      </c>
      <c r="D17" s="195">
        <v>466</v>
      </c>
      <c r="E17" s="195">
        <v>505</v>
      </c>
      <c r="F17" s="56">
        <f t="shared" si="0"/>
        <v>971</v>
      </c>
      <c r="G17" s="57">
        <v>4</v>
      </c>
      <c r="H17" s="58">
        <v>8</v>
      </c>
      <c r="I17" s="58">
        <v>0</v>
      </c>
      <c r="J17" s="58">
        <v>2</v>
      </c>
      <c r="K17" s="58">
        <v>0</v>
      </c>
      <c r="L17" s="58">
        <v>0</v>
      </c>
      <c r="M17" s="59">
        <v>0</v>
      </c>
      <c r="N17" s="60">
        <v>0</v>
      </c>
    </row>
    <row r="18" spans="1:14" ht="19.8">
      <c r="A18" s="220" t="s">
        <v>126</v>
      </c>
      <c r="B18" s="195">
        <v>18</v>
      </c>
      <c r="C18" s="195">
        <v>771</v>
      </c>
      <c r="D18" s="195">
        <v>704</v>
      </c>
      <c r="E18" s="195">
        <v>864</v>
      </c>
      <c r="F18" s="56">
        <f t="shared" si="0"/>
        <v>1568</v>
      </c>
      <c r="G18" s="57">
        <v>16</v>
      </c>
      <c r="H18" s="58">
        <v>9</v>
      </c>
      <c r="I18" s="58">
        <v>1</v>
      </c>
      <c r="J18" s="58">
        <v>2</v>
      </c>
      <c r="K18" s="58">
        <v>0</v>
      </c>
      <c r="L18" s="58">
        <v>2</v>
      </c>
      <c r="M18" s="59">
        <v>0</v>
      </c>
      <c r="N18" s="60">
        <v>0</v>
      </c>
    </row>
    <row r="19" spans="1:14" ht="19.8">
      <c r="A19" s="220" t="s">
        <v>127</v>
      </c>
      <c r="B19" s="195">
        <v>11</v>
      </c>
      <c r="C19" s="195">
        <v>665</v>
      </c>
      <c r="D19" s="195">
        <v>529</v>
      </c>
      <c r="E19" s="195">
        <v>673</v>
      </c>
      <c r="F19" s="56">
        <f t="shared" si="0"/>
        <v>1202</v>
      </c>
      <c r="G19" s="57">
        <v>15</v>
      </c>
      <c r="H19" s="58">
        <v>5</v>
      </c>
      <c r="I19" s="58">
        <v>6</v>
      </c>
      <c r="J19" s="58">
        <v>1</v>
      </c>
      <c r="K19" s="58">
        <v>0</v>
      </c>
      <c r="L19" s="58">
        <v>0</v>
      </c>
      <c r="M19" s="59">
        <v>0</v>
      </c>
      <c r="N19" s="60">
        <v>0</v>
      </c>
    </row>
    <row r="20" spans="1:14" ht="19.8">
      <c r="A20" s="220" t="s">
        <v>128</v>
      </c>
      <c r="B20" s="195">
        <v>9</v>
      </c>
      <c r="C20" s="195">
        <v>515</v>
      </c>
      <c r="D20" s="195">
        <v>495</v>
      </c>
      <c r="E20" s="195">
        <v>547</v>
      </c>
      <c r="F20" s="56">
        <f t="shared" si="0"/>
        <v>1042</v>
      </c>
      <c r="G20" s="57">
        <v>10</v>
      </c>
      <c r="H20" s="58">
        <v>9</v>
      </c>
      <c r="I20" s="58">
        <v>0</v>
      </c>
      <c r="J20" s="58">
        <v>0</v>
      </c>
      <c r="K20" s="58">
        <v>0</v>
      </c>
      <c r="L20" s="58">
        <v>2</v>
      </c>
      <c r="M20" s="59">
        <v>0</v>
      </c>
      <c r="N20" s="60">
        <v>1</v>
      </c>
    </row>
    <row r="21" spans="1:14" ht="19.8">
      <c r="A21" s="220" t="s">
        <v>129</v>
      </c>
      <c r="B21" s="195">
        <v>19</v>
      </c>
      <c r="C21" s="195">
        <v>903</v>
      </c>
      <c r="D21" s="195">
        <v>835</v>
      </c>
      <c r="E21" s="195">
        <v>947</v>
      </c>
      <c r="F21" s="56">
        <f t="shared" si="0"/>
        <v>1782</v>
      </c>
      <c r="G21" s="57">
        <v>14</v>
      </c>
      <c r="H21" s="58">
        <v>7</v>
      </c>
      <c r="I21" s="58">
        <v>8</v>
      </c>
      <c r="J21" s="58">
        <v>1</v>
      </c>
      <c r="K21" s="58">
        <v>3</v>
      </c>
      <c r="L21" s="58">
        <v>2</v>
      </c>
      <c r="M21" s="59">
        <v>1</v>
      </c>
      <c r="N21" s="60">
        <v>1</v>
      </c>
    </row>
    <row r="22" spans="1:14" ht="19.8">
      <c r="A22" s="220" t="s">
        <v>130</v>
      </c>
      <c r="B22" s="195">
        <v>13</v>
      </c>
      <c r="C22" s="195">
        <v>539</v>
      </c>
      <c r="D22" s="195">
        <v>536</v>
      </c>
      <c r="E22" s="195">
        <v>569</v>
      </c>
      <c r="F22" s="56">
        <f t="shared" si="0"/>
        <v>1105</v>
      </c>
      <c r="G22" s="57">
        <v>8</v>
      </c>
      <c r="H22" s="58">
        <v>8</v>
      </c>
      <c r="I22" s="58">
        <v>0</v>
      </c>
      <c r="J22" s="58">
        <v>4</v>
      </c>
      <c r="K22" s="58">
        <v>0</v>
      </c>
      <c r="L22" s="58">
        <v>1</v>
      </c>
      <c r="M22" s="59">
        <v>0</v>
      </c>
      <c r="N22" s="60">
        <v>1</v>
      </c>
    </row>
    <row r="23" spans="1:14" ht="19.8">
      <c r="A23" s="220" t="s">
        <v>131</v>
      </c>
      <c r="B23" s="195">
        <v>14</v>
      </c>
      <c r="C23" s="195">
        <v>522</v>
      </c>
      <c r="D23" s="195">
        <v>472</v>
      </c>
      <c r="E23" s="195">
        <v>549</v>
      </c>
      <c r="F23" s="56">
        <f t="shared" si="0"/>
        <v>1021</v>
      </c>
      <c r="G23" s="57">
        <v>5</v>
      </c>
      <c r="H23" s="58">
        <v>3</v>
      </c>
      <c r="I23" s="58">
        <v>0</v>
      </c>
      <c r="J23" s="58">
        <v>0</v>
      </c>
      <c r="K23" s="58">
        <v>0</v>
      </c>
      <c r="L23" s="58">
        <v>1</v>
      </c>
      <c r="M23" s="59">
        <v>1</v>
      </c>
      <c r="N23" s="60">
        <v>0</v>
      </c>
    </row>
    <row r="24" spans="1:14" ht="19.8">
      <c r="A24" s="220" t="s">
        <v>132</v>
      </c>
      <c r="B24" s="195">
        <v>17</v>
      </c>
      <c r="C24" s="195">
        <v>561</v>
      </c>
      <c r="D24" s="195">
        <v>562</v>
      </c>
      <c r="E24" s="195">
        <v>628</v>
      </c>
      <c r="F24" s="56">
        <f t="shared" si="0"/>
        <v>1190</v>
      </c>
      <c r="G24" s="57">
        <v>10</v>
      </c>
      <c r="H24" s="58">
        <v>5</v>
      </c>
      <c r="I24" s="58">
        <v>0</v>
      </c>
      <c r="J24" s="58">
        <v>0</v>
      </c>
      <c r="K24" s="58">
        <v>1</v>
      </c>
      <c r="L24" s="58">
        <v>1</v>
      </c>
      <c r="M24" s="59">
        <v>0</v>
      </c>
      <c r="N24" s="60">
        <v>0</v>
      </c>
    </row>
    <row r="25" spans="1:14" ht="19.8">
      <c r="A25" s="219" t="s">
        <v>100</v>
      </c>
      <c r="B25" s="56">
        <f t="shared" ref="B25:N25" si="1">SUM(B5:B24)</f>
        <v>261</v>
      </c>
      <c r="C25" s="56">
        <f t="shared" si="1"/>
        <v>13455</v>
      </c>
      <c r="D25" s="56">
        <f t="shared" si="1"/>
        <v>12400</v>
      </c>
      <c r="E25" s="56">
        <f t="shared" si="1"/>
        <v>13941</v>
      </c>
      <c r="F25" s="56">
        <f t="shared" si="1"/>
        <v>26341</v>
      </c>
      <c r="G25" s="56">
        <f t="shared" si="1"/>
        <v>254</v>
      </c>
      <c r="H25" s="56">
        <f t="shared" si="1"/>
        <v>161</v>
      </c>
      <c r="I25" s="56">
        <f t="shared" si="1"/>
        <v>27</v>
      </c>
      <c r="J25" s="56">
        <f t="shared" si="1"/>
        <v>27</v>
      </c>
      <c r="K25" s="56">
        <f t="shared" si="1"/>
        <v>11</v>
      </c>
      <c r="L25" s="56">
        <f t="shared" si="1"/>
        <v>24</v>
      </c>
      <c r="M25" s="56">
        <f t="shared" si="1"/>
        <v>6</v>
      </c>
      <c r="N25" s="190">
        <f t="shared" si="1"/>
        <v>7</v>
      </c>
    </row>
    <row r="26" spans="1:14" s="164" customFormat="1" ht="26.25" customHeight="1">
      <c r="A26" s="293" t="s">
        <v>8</v>
      </c>
      <c r="B26" s="294"/>
      <c r="C26" s="115">
        <f>C25</f>
        <v>13455</v>
      </c>
      <c r="D26" s="115" t="s">
        <v>0</v>
      </c>
      <c r="E26" s="115" t="s">
        <v>9</v>
      </c>
      <c r="F26" s="115"/>
      <c r="G26" s="115">
        <f>F25</f>
        <v>26341</v>
      </c>
      <c r="H26" s="115" t="s">
        <v>10</v>
      </c>
      <c r="I26" s="115"/>
      <c r="J26" s="115"/>
      <c r="K26" s="116" t="s">
        <v>140</v>
      </c>
      <c r="L26" s="116"/>
      <c r="M26" s="117"/>
      <c r="N26" s="118"/>
    </row>
    <row r="27" spans="1:14" s="164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1930</v>
      </c>
      <c r="F27" s="146">
        <f>MAX(F5:F24)</f>
        <v>3891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45" t="s">
        <v>99</v>
      </c>
      <c r="B28" s="246"/>
      <c r="C28" s="173" t="str">
        <f ca="1">INDIRECT(H28,TRUE)</f>
        <v>後金</v>
      </c>
      <c r="D28" s="174" t="s">
        <v>90</v>
      </c>
      <c r="E28" s="147">
        <f>MIN(C5:C24)</f>
        <v>300</v>
      </c>
      <c r="F28" s="148">
        <f>MIN(F5:F24)</f>
        <v>664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69" t="s">
        <v>11</v>
      </c>
      <c r="B29" s="270"/>
      <c r="C29" s="273">
        <f>G29+G30</f>
        <v>130</v>
      </c>
      <c r="D29" s="275" t="s">
        <v>10</v>
      </c>
      <c r="E29" s="80" t="s">
        <v>12</v>
      </c>
      <c r="F29" s="80"/>
      <c r="G29" s="80">
        <v>75</v>
      </c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71"/>
      <c r="B30" s="272"/>
      <c r="C30" s="274"/>
      <c r="D30" s="276"/>
      <c r="E30" s="84" t="s">
        <v>13</v>
      </c>
      <c r="F30" s="84"/>
      <c r="G30" s="84">
        <v>55</v>
      </c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1" t="s">
        <v>17</v>
      </c>
      <c r="B31" s="247"/>
      <c r="C31" s="250">
        <f>K25</f>
        <v>11</v>
      </c>
      <c r="D31" s="250" t="s">
        <v>10</v>
      </c>
      <c r="E31" s="205" t="s">
        <v>181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87"/>
      <c r="B32" s="288"/>
      <c r="C32" s="289"/>
      <c r="D32" s="289"/>
      <c r="E32" s="205" t="s">
        <v>182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93" t="s">
        <v>15</v>
      </c>
      <c r="B33" s="294"/>
      <c r="C33" s="115">
        <f>L25</f>
        <v>24</v>
      </c>
      <c r="D33" s="115" t="s">
        <v>10</v>
      </c>
      <c r="E33" s="115"/>
      <c r="F33" s="115"/>
      <c r="G33" s="120"/>
      <c r="H33" s="115"/>
      <c r="I33" s="115"/>
      <c r="J33" s="115"/>
      <c r="K33" s="121"/>
      <c r="L33" s="121"/>
      <c r="M33" s="122"/>
      <c r="N33" s="123"/>
    </row>
    <row r="34" spans="1:14" s="169" customFormat="1" ht="26.25" customHeight="1">
      <c r="A34" s="293" t="s">
        <v>14</v>
      </c>
      <c r="B34" s="294"/>
      <c r="C34" s="115">
        <f>M25</f>
        <v>6</v>
      </c>
      <c r="D34" s="115" t="s">
        <v>47</v>
      </c>
      <c r="E34" s="115" t="s">
        <v>105</v>
      </c>
      <c r="F34" s="115"/>
      <c r="G34" s="115"/>
      <c r="H34" s="115"/>
      <c r="I34" s="115"/>
      <c r="J34" s="115"/>
      <c r="K34" s="124"/>
      <c r="L34" s="124"/>
      <c r="M34" s="125"/>
      <c r="N34" s="126"/>
    </row>
    <row r="35" spans="1:14" s="170" customFormat="1" ht="26.25" customHeight="1">
      <c r="A35" s="303" t="s">
        <v>112</v>
      </c>
      <c r="B35" s="304"/>
      <c r="C35" s="115">
        <f>N25</f>
        <v>7</v>
      </c>
      <c r="D35" s="115" t="s">
        <v>47</v>
      </c>
      <c r="E35" s="115" t="s">
        <v>183</v>
      </c>
      <c r="F35" s="115"/>
      <c r="G35" s="115"/>
      <c r="H35" s="115"/>
      <c r="I35" s="115"/>
      <c r="J35" s="115"/>
      <c r="K35" s="127"/>
      <c r="L35" s="127"/>
      <c r="M35" s="128"/>
      <c r="N35" s="129"/>
    </row>
    <row r="36" spans="1:14" s="168" customFormat="1" ht="26.25" customHeight="1">
      <c r="A36" s="245" t="s">
        <v>97</v>
      </c>
      <c r="B36" s="246"/>
      <c r="C36" s="119">
        <f>G25</f>
        <v>254</v>
      </c>
      <c r="D36" s="130" t="s">
        <v>10</v>
      </c>
      <c r="E36" s="119" t="s">
        <v>16</v>
      </c>
      <c r="F36" s="119"/>
      <c r="G36" s="119">
        <f>H25</f>
        <v>161</v>
      </c>
      <c r="H36" s="130" t="s">
        <v>10</v>
      </c>
      <c r="I36" s="119"/>
      <c r="J36" s="119"/>
      <c r="K36" s="131"/>
      <c r="L36" s="131"/>
      <c r="M36" s="132"/>
      <c r="N36" s="133"/>
    </row>
    <row r="37" spans="1:14" s="171" customFormat="1" ht="26.25" customHeight="1" thickBot="1">
      <c r="A37" s="301" t="str">
        <f>IF(C37&gt;0," 本月戶數增加","本月戶數減少")</f>
        <v xml:space="preserve"> 本月戶數增加</v>
      </c>
      <c r="B37" s="302"/>
      <c r="C37" s="134">
        <f>C25-'11107'!C25</f>
        <v>55</v>
      </c>
      <c r="D37" s="175" t="str">
        <f>IF(E37&gt;0,"男增加","男減少")</f>
        <v>男增加</v>
      </c>
      <c r="E37" s="135">
        <f>D25-'11107'!D25</f>
        <v>48</v>
      </c>
      <c r="F37" s="136" t="str">
        <f>IF(G37&gt;0,"女增加","女減少")</f>
        <v>女增加</v>
      </c>
      <c r="G37" s="135">
        <f>E25-'11107'!E25</f>
        <v>32</v>
      </c>
      <c r="H37" s="137"/>
      <c r="I37" s="302" t="str">
        <f>IF(K37&gt;0,"總人口數增加","總人口數減少")</f>
        <v>總人口數增加</v>
      </c>
      <c r="J37" s="302"/>
      <c r="K37" s="135">
        <f>F25-'11107'!F25</f>
        <v>80</v>
      </c>
      <c r="L37" s="138"/>
      <c r="M37" s="139"/>
      <c r="N37" s="140"/>
    </row>
    <row r="38" spans="1:14">
      <c r="C38" s="172"/>
      <c r="L38" s="172"/>
    </row>
  </sheetData>
  <mergeCells count="28">
    <mergeCell ref="A27:B27"/>
    <mergeCell ref="A28:B28"/>
    <mergeCell ref="A37:B37"/>
    <mergeCell ref="I37:J37"/>
    <mergeCell ref="A35:B35"/>
    <mergeCell ref="A33:B33"/>
    <mergeCell ref="A34:B34"/>
    <mergeCell ref="A29:B30"/>
    <mergeCell ref="C29:C30"/>
    <mergeCell ref="D29:D30"/>
    <mergeCell ref="A36:B36"/>
    <mergeCell ref="A31:B32"/>
    <mergeCell ref="C31:C32"/>
    <mergeCell ref="D31:D32"/>
    <mergeCell ref="A26:B26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108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153</v>
      </c>
      <c r="L2" s="284"/>
      <c r="M2" s="284"/>
      <c r="N2" s="284"/>
    </row>
    <row r="3" spans="1:14" ht="19.8">
      <c r="A3" s="285" t="s">
        <v>82</v>
      </c>
      <c r="B3" s="278" t="s">
        <v>83</v>
      </c>
      <c r="C3" s="278" t="s">
        <v>48</v>
      </c>
      <c r="D3" s="191" t="s">
        <v>10</v>
      </c>
      <c r="E3" s="192" t="s">
        <v>92</v>
      </c>
      <c r="F3" s="193" t="s">
        <v>93</v>
      </c>
      <c r="G3" s="278" t="s">
        <v>49</v>
      </c>
      <c r="H3" s="278" t="s">
        <v>50</v>
      </c>
      <c r="I3" s="278" t="s">
        <v>51</v>
      </c>
      <c r="J3" s="278" t="s">
        <v>52</v>
      </c>
      <c r="K3" s="278" t="s">
        <v>53</v>
      </c>
      <c r="L3" s="278" t="s">
        <v>54</v>
      </c>
      <c r="M3" s="265" t="s">
        <v>110</v>
      </c>
      <c r="N3" s="267" t="s">
        <v>111</v>
      </c>
    </row>
    <row r="4" spans="1:14" s="1" customFormat="1" ht="19.8">
      <c r="A4" s="286"/>
      <c r="B4" s="279"/>
      <c r="C4" s="279"/>
      <c r="D4" s="50" t="s">
        <v>55</v>
      </c>
      <c r="E4" s="50" t="s">
        <v>56</v>
      </c>
      <c r="F4" s="50" t="s">
        <v>88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0" t="s">
        <v>113</v>
      </c>
      <c r="B5" s="194">
        <v>9</v>
      </c>
      <c r="C5" s="196">
        <v>483</v>
      </c>
      <c r="D5" s="196">
        <v>425</v>
      </c>
      <c r="E5" s="196">
        <v>461</v>
      </c>
      <c r="F5" s="51">
        <f t="shared" ref="F5:F24" si="0">SUM(D5:E5)</f>
        <v>886</v>
      </c>
      <c r="G5" s="176">
        <v>19</v>
      </c>
      <c r="H5" s="177">
        <v>3</v>
      </c>
      <c r="I5" s="177">
        <v>1</v>
      </c>
      <c r="J5" s="177">
        <v>0</v>
      </c>
      <c r="K5" s="177">
        <v>1</v>
      </c>
      <c r="L5" s="177">
        <v>1</v>
      </c>
      <c r="M5" s="178">
        <v>1</v>
      </c>
      <c r="N5" s="179">
        <v>0</v>
      </c>
    </row>
    <row r="6" spans="1:14" ht="19.8">
      <c r="A6" s="220" t="s">
        <v>114</v>
      </c>
      <c r="B6" s="195">
        <v>9</v>
      </c>
      <c r="C6" s="196">
        <v>729</v>
      </c>
      <c r="D6" s="196">
        <v>621</v>
      </c>
      <c r="E6" s="196">
        <v>733</v>
      </c>
      <c r="F6" s="51">
        <f t="shared" si="0"/>
        <v>1354</v>
      </c>
      <c r="G6" s="176">
        <v>22</v>
      </c>
      <c r="H6" s="177">
        <v>5</v>
      </c>
      <c r="I6" s="177">
        <v>1</v>
      </c>
      <c r="J6" s="177">
        <v>0</v>
      </c>
      <c r="K6" s="177">
        <v>0</v>
      </c>
      <c r="L6" s="177">
        <v>1</v>
      </c>
      <c r="M6" s="178">
        <v>0</v>
      </c>
      <c r="N6" s="179">
        <v>0</v>
      </c>
    </row>
    <row r="7" spans="1:14" ht="19.8">
      <c r="A7" s="220" t="s">
        <v>115</v>
      </c>
      <c r="B7" s="195">
        <v>17</v>
      </c>
      <c r="C7" s="196">
        <v>685</v>
      </c>
      <c r="D7" s="196">
        <v>679</v>
      </c>
      <c r="E7" s="196">
        <v>729</v>
      </c>
      <c r="F7" s="51">
        <f t="shared" si="0"/>
        <v>1408</v>
      </c>
      <c r="G7" s="176">
        <v>15</v>
      </c>
      <c r="H7" s="177">
        <v>4</v>
      </c>
      <c r="I7" s="177">
        <v>3</v>
      </c>
      <c r="J7" s="177">
        <v>5</v>
      </c>
      <c r="K7" s="177">
        <v>1</v>
      </c>
      <c r="L7" s="177">
        <v>0</v>
      </c>
      <c r="M7" s="178">
        <v>1</v>
      </c>
      <c r="N7" s="179">
        <v>0</v>
      </c>
    </row>
    <row r="8" spans="1:14" ht="19.8">
      <c r="A8" s="220" t="s">
        <v>116</v>
      </c>
      <c r="B8" s="195">
        <v>8</v>
      </c>
      <c r="C8" s="196">
        <v>417</v>
      </c>
      <c r="D8" s="196">
        <v>416</v>
      </c>
      <c r="E8" s="196">
        <v>468</v>
      </c>
      <c r="F8" s="51">
        <f t="shared" si="0"/>
        <v>884</v>
      </c>
      <c r="G8" s="176">
        <v>6</v>
      </c>
      <c r="H8" s="177">
        <v>4</v>
      </c>
      <c r="I8" s="177">
        <v>0</v>
      </c>
      <c r="J8" s="177">
        <v>0</v>
      </c>
      <c r="K8" s="177">
        <v>1</v>
      </c>
      <c r="L8" s="177">
        <v>1</v>
      </c>
      <c r="M8" s="178">
        <v>0</v>
      </c>
      <c r="N8" s="179">
        <v>0</v>
      </c>
    </row>
    <row r="9" spans="1:14" ht="19.8">
      <c r="A9" s="220" t="s">
        <v>117</v>
      </c>
      <c r="B9" s="195">
        <v>12</v>
      </c>
      <c r="C9" s="196">
        <v>518</v>
      </c>
      <c r="D9" s="196">
        <v>460</v>
      </c>
      <c r="E9" s="196">
        <v>535</v>
      </c>
      <c r="F9" s="51">
        <f t="shared" si="0"/>
        <v>995</v>
      </c>
      <c r="G9" s="176">
        <v>5</v>
      </c>
      <c r="H9" s="177">
        <v>9</v>
      </c>
      <c r="I9" s="177">
        <v>1</v>
      </c>
      <c r="J9" s="177">
        <v>2</v>
      </c>
      <c r="K9" s="177">
        <v>1</v>
      </c>
      <c r="L9" s="177">
        <v>1</v>
      </c>
      <c r="M9" s="178">
        <v>1</v>
      </c>
      <c r="N9" s="179">
        <v>0</v>
      </c>
    </row>
    <row r="10" spans="1:14" ht="19.8">
      <c r="A10" s="220" t="s">
        <v>118</v>
      </c>
      <c r="B10" s="195">
        <v>28</v>
      </c>
      <c r="C10" s="196">
        <v>1934</v>
      </c>
      <c r="D10" s="196">
        <v>1822</v>
      </c>
      <c r="E10" s="196">
        <v>2079</v>
      </c>
      <c r="F10" s="51">
        <f t="shared" si="0"/>
        <v>3901</v>
      </c>
      <c r="G10" s="176">
        <v>31</v>
      </c>
      <c r="H10" s="177">
        <v>19</v>
      </c>
      <c r="I10" s="177">
        <v>0</v>
      </c>
      <c r="J10" s="177">
        <v>2</v>
      </c>
      <c r="K10" s="177">
        <v>3</v>
      </c>
      <c r="L10" s="177">
        <v>3</v>
      </c>
      <c r="M10" s="178">
        <v>1</v>
      </c>
      <c r="N10" s="179">
        <v>0</v>
      </c>
    </row>
    <row r="11" spans="1:14" ht="19.8">
      <c r="A11" s="220" t="s">
        <v>119</v>
      </c>
      <c r="B11" s="195">
        <v>11</v>
      </c>
      <c r="C11" s="196">
        <v>300</v>
      </c>
      <c r="D11" s="196">
        <v>334</v>
      </c>
      <c r="E11" s="196">
        <v>326</v>
      </c>
      <c r="F11" s="51">
        <f t="shared" si="0"/>
        <v>660</v>
      </c>
      <c r="G11" s="176">
        <v>2</v>
      </c>
      <c r="H11" s="177">
        <v>2</v>
      </c>
      <c r="I11" s="177">
        <v>0</v>
      </c>
      <c r="J11" s="177">
        <v>1</v>
      </c>
      <c r="K11" s="177">
        <v>0</v>
      </c>
      <c r="L11" s="177">
        <v>3</v>
      </c>
      <c r="M11" s="178">
        <v>0</v>
      </c>
      <c r="N11" s="179">
        <v>0</v>
      </c>
    </row>
    <row r="12" spans="1:14" ht="19.8">
      <c r="A12" s="220" t="s">
        <v>120</v>
      </c>
      <c r="B12" s="195">
        <v>11</v>
      </c>
      <c r="C12" s="196">
        <v>720</v>
      </c>
      <c r="D12" s="196">
        <v>598</v>
      </c>
      <c r="E12" s="196">
        <v>693</v>
      </c>
      <c r="F12" s="51">
        <f t="shared" si="0"/>
        <v>1291</v>
      </c>
      <c r="G12" s="176">
        <v>20</v>
      </c>
      <c r="H12" s="177">
        <v>7</v>
      </c>
      <c r="I12" s="177">
        <v>1</v>
      </c>
      <c r="J12" s="177">
        <v>0</v>
      </c>
      <c r="K12" s="177">
        <v>1</v>
      </c>
      <c r="L12" s="177">
        <v>1</v>
      </c>
      <c r="M12" s="178">
        <v>1</v>
      </c>
      <c r="N12" s="179">
        <v>1</v>
      </c>
    </row>
    <row r="13" spans="1:14" ht="19.8">
      <c r="A13" s="220" t="s">
        <v>121</v>
      </c>
      <c r="B13" s="195">
        <v>13</v>
      </c>
      <c r="C13" s="196">
        <v>1126</v>
      </c>
      <c r="D13" s="196">
        <v>935</v>
      </c>
      <c r="E13" s="196">
        <v>1103</v>
      </c>
      <c r="F13" s="51">
        <f t="shared" si="0"/>
        <v>2038</v>
      </c>
      <c r="G13" s="176">
        <v>34</v>
      </c>
      <c r="H13" s="177">
        <v>15</v>
      </c>
      <c r="I13" s="177">
        <v>2</v>
      </c>
      <c r="J13" s="177">
        <v>7</v>
      </c>
      <c r="K13" s="177">
        <v>0</v>
      </c>
      <c r="L13" s="177">
        <v>0</v>
      </c>
      <c r="M13" s="178">
        <v>1</v>
      </c>
      <c r="N13" s="179">
        <v>1</v>
      </c>
    </row>
    <row r="14" spans="1:14" ht="19.8">
      <c r="A14" s="220" t="s">
        <v>122</v>
      </c>
      <c r="B14" s="195">
        <v>9</v>
      </c>
      <c r="C14" s="196">
        <v>479</v>
      </c>
      <c r="D14" s="196">
        <v>388</v>
      </c>
      <c r="E14" s="196">
        <v>505</v>
      </c>
      <c r="F14" s="51">
        <f t="shared" si="0"/>
        <v>893</v>
      </c>
      <c r="G14" s="176">
        <v>7</v>
      </c>
      <c r="H14" s="177">
        <v>10</v>
      </c>
      <c r="I14" s="177">
        <v>1</v>
      </c>
      <c r="J14" s="177">
        <v>1</v>
      </c>
      <c r="K14" s="177">
        <v>1</v>
      </c>
      <c r="L14" s="177">
        <v>0</v>
      </c>
      <c r="M14" s="178">
        <v>0</v>
      </c>
      <c r="N14" s="179">
        <v>0</v>
      </c>
    </row>
    <row r="15" spans="1:14" ht="19.8">
      <c r="A15" s="220" t="s">
        <v>123</v>
      </c>
      <c r="B15" s="195">
        <v>11</v>
      </c>
      <c r="C15" s="196">
        <v>536</v>
      </c>
      <c r="D15" s="196">
        <v>511</v>
      </c>
      <c r="E15" s="196">
        <v>578</v>
      </c>
      <c r="F15" s="51">
        <f t="shared" si="0"/>
        <v>1089</v>
      </c>
      <c r="G15" s="176">
        <v>6</v>
      </c>
      <c r="H15" s="177">
        <v>8</v>
      </c>
      <c r="I15" s="177">
        <v>1</v>
      </c>
      <c r="J15" s="177">
        <v>1</v>
      </c>
      <c r="K15" s="177">
        <v>0</v>
      </c>
      <c r="L15" s="177">
        <v>1</v>
      </c>
      <c r="M15" s="178">
        <v>1</v>
      </c>
      <c r="N15" s="179">
        <v>0</v>
      </c>
    </row>
    <row r="16" spans="1:14" ht="19.8">
      <c r="A16" s="220" t="s">
        <v>124</v>
      </c>
      <c r="B16" s="195">
        <v>13</v>
      </c>
      <c r="C16" s="196">
        <v>612</v>
      </c>
      <c r="D16" s="196">
        <v>650</v>
      </c>
      <c r="E16" s="196">
        <v>490</v>
      </c>
      <c r="F16" s="51">
        <f t="shared" si="0"/>
        <v>1140</v>
      </c>
      <c r="G16" s="176">
        <v>2</v>
      </c>
      <c r="H16" s="177">
        <v>4</v>
      </c>
      <c r="I16" s="177">
        <v>11</v>
      </c>
      <c r="J16" s="177">
        <v>0</v>
      </c>
      <c r="K16" s="177">
        <v>2</v>
      </c>
      <c r="L16" s="177">
        <v>2</v>
      </c>
      <c r="M16" s="178">
        <v>1</v>
      </c>
      <c r="N16" s="179">
        <v>0</v>
      </c>
    </row>
    <row r="17" spans="1:14" ht="19.8">
      <c r="A17" s="220" t="s">
        <v>125</v>
      </c>
      <c r="B17" s="195">
        <v>9</v>
      </c>
      <c r="C17" s="196">
        <v>496</v>
      </c>
      <c r="D17" s="196">
        <v>468</v>
      </c>
      <c r="E17" s="196">
        <v>509</v>
      </c>
      <c r="F17" s="51">
        <f t="shared" si="0"/>
        <v>977</v>
      </c>
      <c r="G17" s="176">
        <v>10</v>
      </c>
      <c r="H17" s="177">
        <v>3</v>
      </c>
      <c r="I17" s="177">
        <v>0</v>
      </c>
      <c r="J17" s="177">
        <v>1</v>
      </c>
      <c r="K17" s="177">
        <v>0</v>
      </c>
      <c r="L17" s="177">
        <v>0</v>
      </c>
      <c r="M17" s="178">
        <v>1</v>
      </c>
      <c r="N17" s="179">
        <v>0</v>
      </c>
    </row>
    <row r="18" spans="1:14" ht="19.8">
      <c r="A18" s="220" t="s">
        <v>126</v>
      </c>
      <c r="B18" s="195">
        <v>18</v>
      </c>
      <c r="C18" s="196">
        <v>772</v>
      </c>
      <c r="D18" s="196">
        <v>700</v>
      </c>
      <c r="E18" s="196">
        <v>866</v>
      </c>
      <c r="F18" s="51">
        <f t="shared" si="0"/>
        <v>1566</v>
      </c>
      <c r="G18" s="176">
        <v>11</v>
      </c>
      <c r="H18" s="177">
        <v>13</v>
      </c>
      <c r="I18" s="177">
        <v>0</v>
      </c>
      <c r="J18" s="177">
        <v>1</v>
      </c>
      <c r="K18" s="177">
        <v>2</v>
      </c>
      <c r="L18" s="177">
        <v>1</v>
      </c>
      <c r="M18" s="178">
        <v>0</v>
      </c>
      <c r="N18" s="179">
        <v>0</v>
      </c>
    </row>
    <row r="19" spans="1:14" ht="19.8">
      <c r="A19" s="220" t="s">
        <v>127</v>
      </c>
      <c r="B19" s="195">
        <v>11</v>
      </c>
      <c r="C19" s="196">
        <v>671</v>
      </c>
      <c r="D19" s="196">
        <v>536</v>
      </c>
      <c r="E19" s="196">
        <v>678</v>
      </c>
      <c r="F19" s="51">
        <f t="shared" si="0"/>
        <v>1214</v>
      </c>
      <c r="G19" s="176">
        <v>16</v>
      </c>
      <c r="H19" s="177">
        <v>5</v>
      </c>
      <c r="I19" s="177">
        <v>1</v>
      </c>
      <c r="J19" s="177">
        <v>0</v>
      </c>
      <c r="K19" s="177">
        <v>0</v>
      </c>
      <c r="L19" s="177">
        <v>0</v>
      </c>
      <c r="M19" s="178">
        <v>1</v>
      </c>
      <c r="N19" s="179">
        <v>1</v>
      </c>
    </row>
    <row r="20" spans="1:14" ht="19.8">
      <c r="A20" s="220" t="s">
        <v>128</v>
      </c>
      <c r="B20" s="195">
        <v>9</v>
      </c>
      <c r="C20" s="196">
        <v>515</v>
      </c>
      <c r="D20" s="196">
        <v>488</v>
      </c>
      <c r="E20" s="196">
        <v>545</v>
      </c>
      <c r="F20" s="51">
        <f t="shared" si="0"/>
        <v>1033</v>
      </c>
      <c r="G20" s="176">
        <v>8</v>
      </c>
      <c r="H20" s="177">
        <v>17</v>
      </c>
      <c r="I20" s="177">
        <v>0</v>
      </c>
      <c r="J20" s="177">
        <v>0</v>
      </c>
      <c r="K20" s="177">
        <v>1</v>
      </c>
      <c r="L20" s="177">
        <v>1</v>
      </c>
      <c r="M20" s="178">
        <v>1</v>
      </c>
      <c r="N20" s="179">
        <v>0</v>
      </c>
    </row>
    <row r="21" spans="1:14" ht="19.8">
      <c r="A21" s="220" t="s">
        <v>129</v>
      </c>
      <c r="B21" s="195">
        <v>19</v>
      </c>
      <c r="C21" s="196">
        <v>905</v>
      </c>
      <c r="D21" s="196">
        <v>832</v>
      </c>
      <c r="E21" s="196">
        <v>948</v>
      </c>
      <c r="F21" s="51">
        <f t="shared" si="0"/>
        <v>1780</v>
      </c>
      <c r="G21" s="176">
        <v>9</v>
      </c>
      <c r="H21" s="177">
        <v>11</v>
      </c>
      <c r="I21" s="177">
        <v>3</v>
      </c>
      <c r="J21" s="177">
        <v>3</v>
      </c>
      <c r="K21" s="177">
        <v>0</v>
      </c>
      <c r="L21" s="177">
        <v>0</v>
      </c>
      <c r="M21" s="178">
        <v>1</v>
      </c>
      <c r="N21" s="179">
        <v>0</v>
      </c>
    </row>
    <row r="22" spans="1:14" ht="19.8">
      <c r="A22" s="220" t="s">
        <v>130</v>
      </c>
      <c r="B22" s="195">
        <v>13</v>
      </c>
      <c r="C22" s="196">
        <v>542</v>
      </c>
      <c r="D22" s="196">
        <v>534</v>
      </c>
      <c r="E22" s="228">
        <v>570</v>
      </c>
      <c r="F22" s="51">
        <f t="shared" si="0"/>
        <v>1104</v>
      </c>
      <c r="G22" s="176">
        <v>4</v>
      </c>
      <c r="H22" s="177">
        <v>5</v>
      </c>
      <c r="I22" s="177">
        <v>0</v>
      </c>
      <c r="J22" s="177">
        <v>0</v>
      </c>
      <c r="K22" s="177">
        <v>1</v>
      </c>
      <c r="L22" s="177">
        <v>1</v>
      </c>
      <c r="M22" s="178">
        <v>0</v>
      </c>
      <c r="N22" s="179">
        <v>0</v>
      </c>
    </row>
    <row r="23" spans="1:14" ht="19.8">
      <c r="A23" s="220" t="s">
        <v>131</v>
      </c>
      <c r="B23" s="195">
        <v>14</v>
      </c>
      <c r="C23" s="196">
        <v>519</v>
      </c>
      <c r="D23" s="196">
        <v>471</v>
      </c>
      <c r="E23" s="228">
        <v>544</v>
      </c>
      <c r="F23" s="51">
        <f t="shared" si="0"/>
        <v>1015</v>
      </c>
      <c r="G23" s="176">
        <v>7</v>
      </c>
      <c r="H23" s="177">
        <v>13</v>
      </c>
      <c r="I23" s="177">
        <v>0</v>
      </c>
      <c r="J23" s="177">
        <v>0</v>
      </c>
      <c r="K23" s="177">
        <v>0</v>
      </c>
      <c r="L23" s="177">
        <v>0</v>
      </c>
      <c r="M23" s="178">
        <v>0</v>
      </c>
      <c r="N23" s="179">
        <v>1</v>
      </c>
    </row>
    <row r="24" spans="1:14" ht="19.8">
      <c r="A24" s="220" t="s">
        <v>132</v>
      </c>
      <c r="B24" s="195">
        <v>17</v>
      </c>
      <c r="C24" s="196">
        <v>562</v>
      </c>
      <c r="D24" s="196">
        <v>563</v>
      </c>
      <c r="E24" s="229">
        <v>627</v>
      </c>
      <c r="F24" s="51">
        <f t="shared" si="0"/>
        <v>1190</v>
      </c>
      <c r="G24" s="176">
        <v>5</v>
      </c>
      <c r="H24" s="177">
        <v>2</v>
      </c>
      <c r="I24" s="177">
        <v>0</v>
      </c>
      <c r="J24" s="177">
        <v>2</v>
      </c>
      <c r="K24" s="177">
        <v>0</v>
      </c>
      <c r="L24" s="177">
        <v>1</v>
      </c>
      <c r="M24" s="178">
        <v>1</v>
      </c>
      <c r="N24" s="179">
        <v>1</v>
      </c>
    </row>
    <row r="25" spans="1:14" ht="19.8">
      <c r="A25" s="219" t="s">
        <v>100</v>
      </c>
      <c r="B25" s="51">
        <f t="shared" ref="B25:N25" si="1">SUM(B5:B24)</f>
        <v>261</v>
      </c>
      <c r="C25" s="51">
        <f t="shared" si="1"/>
        <v>13521</v>
      </c>
      <c r="D25" s="51">
        <f t="shared" si="1"/>
        <v>12431</v>
      </c>
      <c r="E25" s="51">
        <f t="shared" si="1"/>
        <v>13987</v>
      </c>
      <c r="F25" s="51">
        <f t="shared" si="1"/>
        <v>26418</v>
      </c>
      <c r="G25" s="51">
        <f t="shared" si="1"/>
        <v>239</v>
      </c>
      <c r="H25" s="51">
        <f t="shared" si="1"/>
        <v>159</v>
      </c>
      <c r="I25" s="51">
        <f t="shared" si="1"/>
        <v>26</v>
      </c>
      <c r="J25" s="51">
        <f t="shared" si="1"/>
        <v>26</v>
      </c>
      <c r="K25" s="51">
        <f t="shared" si="1"/>
        <v>15</v>
      </c>
      <c r="L25" s="51">
        <f t="shared" si="1"/>
        <v>18</v>
      </c>
      <c r="M25" s="52">
        <f t="shared" si="1"/>
        <v>13</v>
      </c>
      <c r="N25" s="54">
        <f t="shared" si="1"/>
        <v>5</v>
      </c>
    </row>
    <row r="26" spans="1:14" s="3" customFormat="1" ht="26.25" customHeight="1">
      <c r="A26" s="282" t="s">
        <v>57</v>
      </c>
      <c r="B26" s="283"/>
      <c r="C26" s="93">
        <f>C25</f>
        <v>13521</v>
      </c>
      <c r="D26" s="93" t="s">
        <v>58</v>
      </c>
      <c r="E26" s="93" t="s">
        <v>59</v>
      </c>
      <c r="F26" s="93"/>
      <c r="G26" s="93">
        <f>F25</f>
        <v>26418</v>
      </c>
      <c r="H26" s="93" t="s">
        <v>60</v>
      </c>
      <c r="I26" s="93"/>
      <c r="J26" s="93"/>
      <c r="K26" s="93" t="s">
        <v>141</v>
      </c>
      <c r="L26" s="93"/>
      <c r="M26" s="94"/>
      <c r="N26" s="95"/>
    </row>
    <row r="27" spans="1:14" s="3" customFormat="1" ht="26.25" customHeight="1">
      <c r="A27" s="245" t="s">
        <v>98</v>
      </c>
      <c r="B27" s="246"/>
      <c r="C27" s="62" t="str">
        <f ca="1">INDIRECT(H27,TRUE)</f>
        <v>新生</v>
      </c>
      <c r="D27" s="144" t="s">
        <v>90</v>
      </c>
      <c r="E27" s="145">
        <f>MAX(C5:C24)</f>
        <v>1934</v>
      </c>
      <c r="F27" s="146">
        <f>MAX(F5:F24)</f>
        <v>3901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45" t="s">
        <v>99</v>
      </c>
      <c r="B28" s="246"/>
      <c r="C28" s="180" t="str">
        <f ca="1">INDIRECT(H28,TRUE)</f>
        <v>後金</v>
      </c>
      <c r="D28" s="181" t="s">
        <v>90</v>
      </c>
      <c r="E28" s="147">
        <f>MIN(C5:C24)</f>
        <v>300</v>
      </c>
      <c r="F28" s="148">
        <f>MIN(F5:F24)</f>
        <v>660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69" t="s">
        <v>11</v>
      </c>
      <c r="B29" s="270"/>
      <c r="C29" s="273">
        <f>SUM(G29:G30)</f>
        <v>132</v>
      </c>
      <c r="D29" s="275" t="s">
        <v>10</v>
      </c>
      <c r="E29" s="80" t="s">
        <v>12</v>
      </c>
      <c r="F29" s="80"/>
      <c r="G29" s="80">
        <v>77</v>
      </c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71"/>
      <c r="B30" s="272"/>
      <c r="C30" s="274"/>
      <c r="D30" s="276"/>
      <c r="E30" s="84" t="s">
        <v>13</v>
      </c>
      <c r="F30" s="84"/>
      <c r="G30" s="84">
        <v>55</v>
      </c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1" t="s">
        <v>17</v>
      </c>
      <c r="B31" s="247"/>
      <c r="C31" s="250">
        <f>K25</f>
        <v>15</v>
      </c>
      <c r="D31" s="250" t="s">
        <v>10</v>
      </c>
      <c r="E31" s="205" t="s">
        <v>184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48"/>
      <c r="B32" s="249"/>
      <c r="C32" s="289"/>
      <c r="D32" s="289"/>
      <c r="E32" s="205" t="s">
        <v>95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61</v>
      </c>
      <c r="B33" s="306"/>
      <c r="C33" s="93">
        <f>L25</f>
        <v>18</v>
      </c>
      <c r="D33" s="93" t="s">
        <v>60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82" t="s">
        <v>14</v>
      </c>
      <c r="B34" s="283"/>
      <c r="C34" s="93">
        <f>M25</f>
        <v>13</v>
      </c>
      <c r="D34" s="93" t="s">
        <v>62</v>
      </c>
      <c r="E34" s="93" t="s">
        <v>185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80" t="s">
        <v>112</v>
      </c>
      <c r="B35" s="281"/>
      <c r="C35" s="93">
        <f>N25</f>
        <v>5</v>
      </c>
      <c r="D35" s="93" t="s">
        <v>62</v>
      </c>
      <c r="E35" s="93" t="s">
        <v>105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45" t="s">
        <v>97</v>
      </c>
      <c r="B36" s="246"/>
      <c r="C36" s="93">
        <f>G25</f>
        <v>239</v>
      </c>
      <c r="D36" s="107" t="s">
        <v>60</v>
      </c>
      <c r="E36" s="93" t="s">
        <v>63</v>
      </c>
      <c r="F36" s="93"/>
      <c r="G36" s="93">
        <f>H25</f>
        <v>159</v>
      </c>
      <c r="H36" s="107" t="s">
        <v>60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90" t="str">
        <f>IF(C37&gt;0," 本月戶數增加","本月戶數減少")</f>
        <v xml:space="preserve"> 本月戶數增加</v>
      </c>
      <c r="B37" s="277"/>
      <c r="C37" s="141">
        <f>C25-'11108'!C25</f>
        <v>66</v>
      </c>
      <c r="D37" s="182" t="str">
        <f>IF(E37&gt;0,"男增加","男減少")</f>
        <v>男增加</v>
      </c>
      <c r="E37" s="110">
        <f>D25-'11108'!D25</f>
        <v>31</v>
      </c>
      <c r="F37" s="111" t="str">
        <f>IF(G37&gt;0,"女增加","女減少")</f>
        <v>女增加</v>
      </c>
      <c r="G37" s="110">
        <f>E25-'11108'!E25</f>
        <v>46</v>
      </c>
      <c r="H37" s="112"/>
      <c r="I37" s="277" t="str">
        <f>IF(K37&gt;0,"總人口數增加","總人口數減少")</f>
        <v>總人口數增加</v>
      </c>
      <c r="J37" s="277"/>
      <c r="K37" s="110">
        <f>F25-'11108'!F25</f>
        <v>77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C31:C32"/>
    <mergeCell ref="D31:D32"/>
    <mergeCell ref="A36:B36"/>
    <mergeCell ref="A1:L1"/>
    <mergeCell ref="K3:K4"/>
    <mergeCell ref="L3:L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M3:M4"/>
    <mergeCell ref="N3:N4"/>
    <mergeCell ref="K2:N2"/>
    <mergeCell ref="C29:C30"/>
    <mergeCell ref="D29:D30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11101</vt:lpstr>
      <vt:lpstr>11102</vt:lpstr>
      <vt:lpstr>11103</vt:lpstr>
      <vt:lpstr>11104</vt:lpstr>
      <vt:lpstr>11105</vt:lpstr>
      <vt:lpstr>11106</vt:lpstr>
      <vt:lpstr>11107</vt:lpstr>
      <vt:lpstr>11108</vt:lpstr>
      <vt:lpstr>11109</vt:lpstr>
      <vt:lpstr>11110</vt:lpstr>
      <vt:lpstr>11111</vt:lpstr>
      <vt:lpstr>11112</vt:lpstr>
      <vt:lpstr>'11101'!Print_Titles</vt:lpstr>
      <vt:lpstr>'11102'!Print_Titles</vt:lpstr>
      <vt:lpstr>'11103'!Print_Titles</vt:lpstr>
      <vt:lpstr>'11104'!Print_Titles</vt:lpstr>
      <vt:lpstr>'11105'!Print_Titles</vt:lpstr>
      <vt:lpstr>'11106'!Print_Titles</vt:lpstr>
      <vt:lpstr>'11107'!Print_Titles</vt:lpstr>
      <vt:lpstr>'11108'!Print_Titles</vt:lpstr>
      <vt:lpstr>'11109'!Print_Titles</vt:lpstr>
      <vt:lpstr>'11110'!Print_Titles</vt:lpstr>
      <vt:lpstr>'11111'!Print_Titles</vt:lpstr>
      <vt:lpstr>'11112'!Print_Titles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2023-01-03T00:05:56Z</cp:lastPrinted>
  <dcterms:created xsi:type="dcterms:W3CDTF">1999-11-05T01:57:00Z</dcterms:created>
  <dcterms:modified xsi:type="dcterms:W3CDTF">2023-01-03T00:08:51Z</dcterms:modified>
</cp:coreProperties>
</file>