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6" windowWidth="8508" windowHeight="4536" activeTab="11"/>
  </bookViews>
  <sheets>
    <sheet name="11001" sheetId="6" r:id="rId1"/>
    <sheet name="11002" sheetId="28" r:id="rId2"/>
    <sheet name="11003" sheetId="29" r:id="rId3"/>
    <sheet name="11004" sheetId="11" r:id="rId4"/>
    <sheet name="11005" sheetId="12" r:id="rId5"/>
    <sheet name="11006" sheetId="13" r:id="rId6"/>
    <sheet name="11007" sheetId="15" r:id="rId7"/>
    <sheet name="11008" sheetId="16" r:id="rId8"/>
    <sheet name="11009" sheetId="17" r:id="rId9"/>
    <sheet name="11010" sheetId="21" r:id="rId10"/>
    <sheet name="11011" sheetId="24" r:id="rId11"/>
    <sheet name="11012" sheetId="30" r:id="rId12"/>
  </sheets>
  <definedNames>
    <definedName name="_xlnm.Print_Titles" localSheetId="0">'11001'!$1:$4</definedName>
    <definedName name="_xlnm.Print_Titles" localSheetId="1">'11002'!$1:$4</definedName>
    <definedName name="_xlnm.Print_Titles" localSheetId="2">'11003'!$1:$4</definedName>
    <definedName name="_xlnm.Print_Titles" localSheetId="3">'11004'!$1:$4</definedName>
    <definedName name="_xlnm.Print_Titles" localSheetId="4">'11005'!$1:$4</definedName>
    <definedName name="_xlnm.Print_Titles" localSheetId="5">'11006'!$1:$4</definedName>
    <definedName name="_xlnm.Print_Titles" localSheetId="6">'11007'!$1:$4</definedName>
    <definedName name="_xlnm.Print_Titles" localSheetId="7">'11008'!$1:$4</definedName>
    <definedName name="_xlnm.Print_Titles" localSheetId="8">'11009'!$1:$4</definedName>
    <definedName name="_xlnm.Print_Titles" localSheetId="9">'11010'!$1:$4</definedName>
    <definedName name="_xlnm.Print_Titles" localSheetId="10">'11011'!$1:$4</definedName>
    <definedName name="_xlnm.Print_Titles" localSheetId="11">'11012'!$1:$4</definedName>
  </definedNames>
  <calcPr calcId="124519"/>
</workbook>
</file>

<file path=xl/calcChain.xml><?xml version="1.0" encoding="utf-8"?>
<calcChain xmlns="http://schemas.openxmlformats.org/spreadsheetml/2006/main">
  <c r="E40" i="28"/>
  <c r="C41" i="30"/>
  <c r="E40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38" l="1"/>
  <c r="F40"/>
  <c r="H40"/>
  <c r="F39"/>
  <c r="H39"/>
  <c r="F37"/>
  <c r="C41" i="29"/>
  <c r="E40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C39" i="30"/>
  <c r="C40"/>
  <c r="G38" l="1"/>
  <c r="E49" i="29"/>
  <c r="D49" s="1"/>
  <c r="C49"/>
  <c r="A49" s="1"/>
  <c r="G49"/>
  <c r="F49" s="1"/>
  <c r="F40"/>
  <c r="H40"/>
  <c r="H39"/>
  <c r="F39"/>
  <c r="C38"/>
  <c r="F37"/>
  <c r="F40" i="28"/>
  <c r="H40"/>
  <c r="H39"/>
  <c r="F39"/>
  <c r="C38"/>
  <c r="F37"/>
  <c r="C41" i="17"/>
  <c r="C39" i="28"/>
  <c r="C40"/>
  <c r="C40" i="29"/>
  <c r="C39"/>
  <c r="K49" l="1"/>
  <c r="I49" s="1"/>
  <c r="G38"/>
  <c r="G38" i="28"/>
  <c r="F12" i="16"/>
  <c r="F13"/>
  <c r="F20" i="15" l="1"/>
  <c r="E40" i="6" l="1"/>
  <c r="E39"/>
  <c r="C4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40" i="24" l="1"/>
  <c r="E40" i="21"/>
  <c r="E40" i="17"/>
  <c r="E40" i="16"/>
  <c r="H40" i="15"/>
  <c r="F40"/>
  <c r="E40"/>
  <c r="H39"/>
  <c r="F39"/>
  <c r="E39"/>
  <c r="E40" i="11"/>
  <c r="E40" i="13"/>
  <c r="C39" i="15"/>
  <c r="C40"/>
  <c r="E40" i="12" l="1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8" s="1"/>
  <c r="H37"/>
  <c r="G48" s="1"/>
  <c r="I37"/>
  <c r="J37"/>
  <c r="K37"/>
  <c r="C43" s="1"/>
  <c r="L37"/>
  <c r="C45" s="1"/>
  <c r="M37"/>
  <c r="C46" s="1"/>
  <c r="N37"/>
  <c r="C47" s="1"/>
  <c r="H37" i="13"/>
  <c r="G48" s="1"/>
  <c r="N37" i="6"/>
  <c r="C47" s="1"/>
  <c r="M37"/>
  <c r="C46" s="1"/>
  <c r="E37"/>
  <c r="G49" i="28" s="1"/>
  <c r="F49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9" i="30" s="1"/>
  <c r="F49" s="1"/>
  <c r="D37" i="24"/>
  <c r="E49" i="30" s="1"/>
  <c r="D49" s="1"/>
  <c r="C37" i="24"/>
  <c r="C49" i="30" s="1"/>
  <c r="A49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8" s="1"/>
  <c r="H37"/>
  <c r="G48" s="1"/>
  <c r="I37"/>
  <c r="J37"/>
  <c r="K37"/>
  <c r="C43" s="1"/>
  <c r="L37"/>
  <c r="C45" s="1"/>
  <c r="M37"/>
  <c r="C46" s="1"/>
  <c r="N37"/>
  <c r="C47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7" s="1"/>
  <c r="M37"/>
  <c r="C46" s="1"/>
  <c r="C37" i="16"/>
  <c r="D37"/>
  <c r="E37"/>
  <c r="F5"/>
  <c r="F6"/>
  <c r="F7"/>
  <c r="F8"/>
  <c r="F9"/>
  <c r="F10"/>
  <c r="F11"/>
  <c r="F14"/>
  <c r="G37" i="21"/>
  <c r="C48" s="1"/>
  <c r="H37"/>
  <c r="G48" s="1"/>
  <c r="I37"/>
  <c r="J37"/>
  <c r="K37"/>
  <c r="C43" s="1"/>
  <c r="L37"/>
  <c r="C45" s="1"/>
  <c r="C47" i="16"/>
  <c r="C46"/>
  <c r="N37" i="13"/>
  <c r="C47" s="1"/>
  <c r="M37"/>
  <c r="C46" s="1"/>
  <c r="N37" i="12"/>
  <c r="C47" s="1"/>
  <c r="M37"/>
  <c r="C46" s="1"/>
  <c r="N37" i="11"/>
  <c r="C47" s="1"/>
  <c r="M37"/>
  <c r="C46" s="1"/>
  <c r="N37" i="17"/>
  <c r="C47" s="1"/>
  <c r="M37"/>
  <c r="C46" s="1"/>
  <c r="F20" i="13"/>
  <c r="F8" i="12"/>
  <c r="H37" i="17"/>
  <c r="G48" s="1"/>
  <c r="G37"/>
  <c r="C48" s="1"/>
  <c r="L37"/>
  <c r="C45" s="1"/>
  <c r="K37"/>
  <c r="C43" s="1"/>
  <c r="H37" i="16"/>
  <c r="G48" s="1"/>
  <c r="G37"/>
  <c r="C48" s="1"/>
  <c r="C45"/>
  <c r="G37" i="13"/>
  <c r="C48" s="1"/>
  <c r="L37"/>
  <c r="C45" s="1"/>
  <c r="K37"/>
  <c r="C43" s="1"/>
  <c r="H37" i="12"/>
  <c r="G48" s="1"/>
  <c r="G37"/>
  <c r="C48" s="1"/>
  <c r="L37"/>
  <c r="C45" s="1"/>
  <c r="K37"/>
  <c r="C43" s="1"/>
  <c r="H37" i="11"/>
  <c r="G48" s="1"/>
  <c r="G37"/>
  <c r="C48" s="1"/>
  <c r="L37"/>
  <c r="C45" s="1"/>
  <c r="K37"/>
  <c r="C43" s="1"/>
  <c r="H37" i="6"/>
  <c r="G48" s="1"/>
  <c r="G37"/>
  <c r="C48" s="1"/>
  <c r="L37"/>
  <c r="C45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9" s="1"/>
  <c r="F49" s="1"/>
  <c r="D37"/>
  <c r="E49" s="1"/>
  <c r="D49" s="1"/>
  <c r="C37"/>
  <c r="C49" s="1"/>
  <c r="A49" s="1"/>
  <c r="B37" i="12"/>
  <c r="I37"/>
  <c r="J37"/>
  <c r="B37" i="11"/>
  <c r="I37"/>
  <c r="J37"/>
  <c r="C37" i="6"/>
  <c r="D37"/>
  <c r="E49" i="28" s="1"/>
  <c r="D49" s="1"/>
  <c r="I37" i="6"/>
  <c r="J37"/>
  <c r="B37"/>
  <c r="C38" l="1"/>
  <c r="C49" i="28"/>
  <c r="A49" s="1"/>
  <c r="G49" i="24"/>
  <c r="F49" s="1"/>
  <c r="C49" i="13"/>
  <c r="A49" s="1"/>
  <c r="G49"/>
  <c r="F49" s="1"/>
  <c r="C38" i="12"/>
  <c r="H39" i="6"/>
  <c r="H40"/>
  <c r="F39"/>
  <c r="F40"/>
  <c r="E49" i="17"/>
  <c r="D49" s="1"/>
  <c r="G49"/>
  <c r="F49" s="1"/>
  <c r="F37" i="6"/>
  <c r="F37" i="24"/>
  <c r="K49" i="30" s="1"/>
  <c r="I49" s="1"/>
  <c r="H40" i="24"/>
  <c r="H39"/>
  <c r="F39"/>
  <c r="F40"/>
  <c r="C49"/>
  <c r="A49" s="1"/>
  <c r="F37" i="21"/>
  <c r="F40"/>
  <c r="H39"/>
  <c r="H40"/>
  <c r="F39"/>
  <c r="E49"/>
  <c r="D49" s="1"/>
  <c r="E49" i="24"/>
  <c r="D49" s="1"/>
  <c r="C49" i="21"/>
  <c r="A49" s="1"/>
  <c r="F37" i="17"/>
  <c r="C49"/>
  <c r="A49" s="1"/>
  <c r="G49" i="21"/>
  <c r="F49" s="1"/>
  <c r="H39" i="17"/>
  <c r="H40"/>
  <c r="F39"/>
  <c r="F40"/>
  <c r="C38"/>
  <c r="G49" i="16"/>
  <c r="F49" s="1"/>
  <c r="E49"/>
  <c r="D49" s="1"/>
  <c r="G49" i="15"/>
  <c r="F49" s="1"/>
  <c r="E49"/>
  <c r="D49" s="1"/>
  <c r="C49"/>
  <c r="A49" s="1"/>
  <c r="C38" i="13"/>
  <c r="E49"/>
  <c r="D49" s="1"/>
  <c r="H40" i="16"/>
  <c r="F39"/>
  <c r="F40"/>
  <c r="H39"/>
  <c r="F37"/>
  <c r="C49"/>
  <c r="A49" s="1"/>
  <c r="F37" i="13"/>
  <c r="G38" s="1"/>
  <c r="H39"/>
  <c r="H40"/>
  <c r="F39"/>
  <c r="F40"/>
  <c r="F37" i="12"/>
  <c r="G38" s="1"/>
  <c r="H39"/>
  <c r="H40"/>
  <c r="F40"/>
  <c r="F39"/>
  <c r="G49"/>
  <c r="F49" s="1"/>
  <c r="C38" i="11"/>
  <c r="C49" i="12"/>
  <c r="A49" s="1"/>
  <c r="H39" i="11"/>
  <c r="F40"/>
  <c r="F39"/>
  <c r="H40"/>
  <c r="E49" i="12"/>
  <c r="D49" s="1"/>
  <c r="F37" i="11"/>
  <c r="K49" s="1"/>
  <c r="I49" s="1"/>
  <c r="G38" i="15"/>
  <c r="C38" i="16"/>
  <c r="C38" i="24"/>
  <c r="C39" i="21"/>
  <c r="C39" i="17"/>
  <c r="C39" i="12"/>
  <c r="C39" i="11"/>
  <c r="C40" i="21"/>
  <c r="C40" i="11"/>
  <c r="C40" i="16"/>
  <c r="C39" i="24"/>
  <c r="C40"/>
  <c r="C39" i="13"/>
  <c r="C40"/>
  <c r="C39" i="16"/>
  <c r="C39" i="6"/>
  <c r="C40" i="17"/>
  <c r="C40" i="12"/>
  <c r="C40" i="6"/>
  <c r="G38" l="1"/>
  <c r="K49" i="28"/>
  <c r="I49" s="1"/>
  <c r="K49" i="24"/>
  <c r="I49" s="1"/>
  <c r="K49" i="21"/>
  <c r="I49" s="1"/>
  <c r="G38" i="17"/>
  <c r="G38" i="24"/>
  <c r="G38" i="21"/>
  <c r="K49" i="17"/>
  <c r="I49" s="1"/>
  <c r="K49" i="15"/>
  <c r="I49" s="1"/>
  <c r="K49" i="16"/>
  <c r="I49" s="1"/>
  <c r="G38"/>
  <c r="K49" i="13"/>
  <c r="I49" s="1"/>
  <c r="K49" i="12"/>
  <c r="I49" s="1"/>
  <c r="G38" i="11"/>
  <c r="C43" i="16"/>
</calcChain>
</file>

<file path=xl/sharedStrings.xml><?xml version="1.0" encoding="utf-8"?>
<sst xmlns="http://schemas.openxmlformats.org/spreadsheetml/2006/main" count="1000" uniqueCount="184">
  <si>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</si>
  <si>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</si>
  <si>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</si>
  <si>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</si>
  <si>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</si>
  <si>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</si>
  <si>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</si>
  <si>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</si>
  <si>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</si>
  <si>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</si>
  <si>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</si>
  <si>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</si>
  <si>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</si>
  <si>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</si>
  <si>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</si>
  <si>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</si>
  <si>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</si>
  <si>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</si>
  <si>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</si>
  <si>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</si>
  <si>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</si>
  <si>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</si>
  <si>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</si>
  <si>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</si>
  <si>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</si>
  <si>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</si>
  <si>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</si>
  <si>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</si>
  <si>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</si>
  <si>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</si>
  <si>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</si>
  <si>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</si>
  <si>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</si>
  <si>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</si>
  <si>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</si>
  <si>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</si>
  <si>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</si>
  <si>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</si>
  <si>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</si>
  <si>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</si>
  <si>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</si>
  <si>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</si>
  <si>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</si>
  <si>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</si>
  <si>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</si>
  <si>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</si>
  <si>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</si>
  <si>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</si>
  <si>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</si>
  <si>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</si>
  <si>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</si>
  <si>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</si>
  <si>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</si>
  <si>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</si>
  <si>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</si>
  <si>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</si>
  <si>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</si>
  <si>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</si>
  <si>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</si>
  <si>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</si>
  <si>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</si>
  <si>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</si>
  <si>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</si>
  <si>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</si>
  <si>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</si>
  <si>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</si>
  <si>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</si>
  <si>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</si>
  <si>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</si>
  <si>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</si>
  <si>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</si>
  <si>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</si>
  <si>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</si>
  <si>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</si>
  <si>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</si>
  <si>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</si>
  <si>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</si>
  <si>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</si>
  <si>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</si>
  <si>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</si>
  <si>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</si>
  <si>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女減少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</si>
  <si>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</si>
  <si>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</si>
  <si>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</si>
  <si>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</si>
  <si>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</si>
  <si>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</si>
  <si>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</si>
  <si>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</si>
  <si>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</si>
  <si>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</si>
  <si>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</si>
  <si>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t>共32里</t>
    <phoneticPr fontId="1" type="noConversion"/>
  </si>
  <si>
    <t>共32里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</si>
  <si>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</si>
  <si>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</si>
  <si>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</si>
  <si>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</si>
  <si>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</si>
  <si>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</si>
  <si>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</si>
  <si>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</si>
  <si>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</si>
  <si>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</si>
  <si>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</si>
  <si>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</si>
  <si>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</si>
  <si>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</si>
  <si>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</si>
  <si>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</si>
  <si>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</si>
  <si>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</si>
  <si>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</si>
  <si>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</si>
  <si>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</si>
  <si>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</si>
  <si>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</si>
  <si>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</si>
  <si>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</si>
  <si>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</si>
  <si>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</si>
  <si>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</si>
  <si>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</si>
  <si>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</si>
  <si>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</si>
  <si>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</si>
  <si>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</si>
  <si>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</si>
  <si>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</si>
  <si>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</si>
  <si>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</si>
  <si>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</si>
  <si>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</si>
  <si>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</si>
  <si>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</si>
  <si>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</si>
  <si>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</si>
  <si>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</si>
  <si>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總計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</si>
  <si>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</si>
  <si>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（配偶國籍：大陸港澳地區0人；外國籍0人）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</si>
  <si>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</si>
  <si>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（配偶國籍：大陸港澳地區0人；外國籍0人）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</si>
  <si>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</si>
  <si>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</si>
  <si>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</si>
  <si>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t>結婚對數(含相同性別)</t>
  </si>
  <si>
    <t>結婚對數(含相同性別)</t>
    <phoneticPr fontId="1" type="noConversion"/>
  </si>
  <si>
    <t>離婚/
終止結婚
對數</t>
  </si>
  <si>
    <t>離婚/
終止結婚
對數</t>
    <phoneticPr fontId="1" type="noConversion"/>
  </si>
  <si>
    <t>離婚/終止結婚對數：</t>
  </si>
  <si>
    <t>離婚/終止結婚對數：</t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</si>
  <si>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</si>
  <si>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t>離婚/終止結婚對數：</t>
    <phoneticPr fontId="7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</si>
  <si>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</si>
  <si>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</si>
  <si>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</si>
  <si>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</si>
  <si>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</si>
  <si>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t>結婚對數(含相同性別)</t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</si>
  <si>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</si>
  <si>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</si>
  <si>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</si>
  <si>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</si>
  <si>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</si>
  <si>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</si>
  <si>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</si>
  <si>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（配偶國籍：大陸港澳地區1人；外國籍1人）</t>
    <phoneticPr fontId="1" type="noConversion"/>
  </si>
  <si>
    <r>
      <t>（生母國籍：大陸港澳地區1人；外國籍2人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</si>
  <si>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（配偶國籍：大陸港澳地區1人；外國籍1人）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</si>
  <si>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</si>
  <si>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（配偶國籍：大陸港澳地區0人；外國籍1人）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</si>
  <si>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</si>
  <si>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（配偶國籍：大陸港澳地區1人；外國籍0人）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</si>
  <si>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</si>
  <si>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</si>
  <si>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</si>
  <si>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</si>
  <si>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t>（配偶國籍：大陸港澳地區1人；外國籍2人）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</si>
  <si>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</si>
  <si>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（配偶國籍：大陸港澳地區2人；外國籍1人）</t>
    <phoneticPr fontId="1" type="noConversion"/>
  </si>
  <si>
    <t>（配偶國籍：大陸港澳地區2人；外國籍0人）</t>
    <phoneticPr fontId="1" type="noConversion"/>
  </si>
  <si>
    <t>（配偶國籍：大陸港澳地區0人；外國籍2人）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</si>
</sst>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8"/>
      <c r="N1" s="38"/>
    </row>
    <row r="2" spans="1:14" ht="28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1"/>
      <c r="K2" s="259" t="s">
        <v>146</v>
      </c>
      <c r="L2" s="259"/>
      <c r="M2" s="259"/>
      <c r="N2" s="259"/>
    </row>
    <row r="3" spans="1:14" ht="19.8">
      <c r="A3" s="240" t="s">
        <v>19</v>
      </c>
      <c r="B3" s="232" t="s">
        <v>20</v>
      </c>
      <c r="C3" s="232" t="s">
        <v>21</v>
      </c>
      <c r="D3" s="193" t="s">
        <v>95</v>
      </c>
      <c r="E3" s="194" t="s">
        <v>96</v>
      </c>
      <c r="F3" s="195" t="s">
        <v>97</v>
      </c>
      <c r="G3" s="232" t="s">
        <v>5</v>
      </c>
      <c r="H3" s="232" t="s">
        <v>4</v>
      </c>
      <c r="I3" s="232" t="s">
        <v>6</v>
      </c>
      <c r="J3" s="232" t="s">
        <v>7</v>
      </c>
      <c r="K3" s="232" t="s">
        <v>22</v>
      </c>
      <c r="L3" s="232" t="s">
        <v>23</v>
      </c>
      <c r="M3" s="255" t="s">
        <v>148</v>
      </c>
      <c r="N3" s="257" t="s">
        <v>150</v>
      </c>
    </row>
    <row r="4" spans="1:14" s="1" customFormat="1" ht="19.8">
      <c r="A4" s="241"/>
      <c r="B4" s="233"/>
      <c r="C4" s="233"/>
      <c r="D4" s="21" t="s">
        <v>1</v>
      </c>
      <c r="E4" s="21" t="s">
        <v>2</v>
      </c>
      <c r="F4" s="21" t="s">
        <v>103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2" t="s">
        <v>107</v>
      </c>
      <c r="B5" s="196">
        <v>15</v>
      </c>
      <c r="C5" s="198">
        <v>951</v>
      </c>
      <c r="D5" s="198">
        <v>918</v>
      </c>
      <c r="E5" s="198">
        <v>1012</v>
      </c>
      <c r="F5" s="22">
        <f>SUM(D5:E5)</f>
        <v>1930</v>
      </c>
      <c r="G5" s="43">
        <v>2</v>
      </c>
      <c r="H5" s="44">
        <v>12</v>
      </c>
      <c r="I5" s="44">
        <v>0</v>
      </c>
      <c r="J5" s="44">
        <v>0</v>
      </c>
      <c r="K5" s="44">
        <v>0</v>
      </c>
      <c r="L5" s="44">
        <v>1</v>
      </c>
      <c r="M5" s="45">
        <v>0</v>
      </c>
      <c r="N5" s="46">
        <v>0</v>
      </c>
    </row>
    <row r="6" spans="1:14" ht="19.8">
      <c r="A6" s="222" t="s">
        <v>108</v>
      </c>
      <c r="B6" s="197">
        <v>11</v>
      </c>
      <c r="C6" s="198">
        <v>580</v>
      </c>
      <c r="D6" s="198">
        <v>540</v>
      </c>
      <c r="E6" s="198">
        <v>593</v>
      </c>
      <c r="F6" s="22">
        <f t="shared" ref="F6:F36" si="0">SUM(D6:E6)</f>
        <v>1133</v>
      </c>
      <c r="G6" s="43">
        <v>5</v>
      </c>
      <c r="H6" s="44">
        <v>4</v>
      </c>
      <c r="I6" s="44">
        <v>0</v>
      </c>
      <c r="J6" s="44">
        <v>0</v>
      </c>
      <c r="K6" s="44">
        <v>0</v>
      </c>
      <c r="L6" s="44">
        <v>2</v>
      </c>
      <c r="M6" s="45">
        <v>0</v>
      </c>
      <c r="N6" s="46">
        <v>0</v>
      </c>
    </row>
    <row r="7" spans="1:14" ht="19.8">
      <c r="A7" s="222" t="s">
        <v>109</v>
      </c>
      <c r="B7" s="197">
        <v>17</v>
      </c>
      <c r="C7" s="198">
        <v>1517</v>
      </c>
      <c r="D7" s="198">
        <v>1571</v>
      </c>
      <c r="E7" s="198">
        <v>1860</v>
      </c>
      <c r="F7" s="22">
        <f t="shared" si="0"/>
        <v>3431</v>
      </c>
      <c r="G7" s="43">
        <v>13</v>
      </c>
      <c r="H7" s="44">
        <v>22</v>
      </c>
      <c r="I7" s="44">
        <v>2</v>
      </c>
      <c r="J7" s="44">
        <v>2</v>
      </c>
      <c r="K7" s="44">
        <v>0</v>
      </c>
      <c r="L7" s="44">
        <v>3</v>
      </c>
      <c r="M7" s="45">
        <v>0</v>
      </c>
      <c r="N7" s="46">
        <v>0</v>
      </c>
    </row>
    <row r="8" spans="1:14" ht="19.8">
      <c r="A8" s="222" t="s">
        <v>110</v>
      </c>
      <c r="B8" s="197">
        <v>15</v>
      </c>
      <c r="C8" s="198">
        <v>542</v>
      </c>
      <c r="D8" s="198">
        <v>552</v>
      </c>
      <c r="E8" s="198">
        <v>604</v>
      </c>
      <c r="F8" s="22">
        <f t="shared" si="0"/>
        <v>1156</v>
      </c>
      <c r="G8" s="43">
        <v>7</v>
      </c>
      <c r="H8" s="44">
        <v>12</v>
      </c>
      <c r="I8" s="44">
        <v>0</v>
      </c>
      <c r="J8" s="44">
        <v>1</v>
      </c>
      <c r="K8" s="44">
        <v>0</v>
      </c>
      <c r="L8" s="44">
        <v>1</v>
      </c>
      <c r="M8" s="45">
        <v>0</v>
      </c>
      <c r="N8" s="46">
        <v>0</v>
      </c>
    </row>
    <row r="9" spans="1:14" ht="19.8">
      <c r="A9" s="222" t="s">
        <v>111</v>
      </c>
      <c r="B9" s="197">
        <v>17</v>
      </c>
      <c r="C9" s="198">
        <v>690</v>
      </c>
      <c r="D9" s="198">
        <v>682</v>
      </c>
      <c r="E9" s="198">
        <v>751</v>
      </c>
      <c r="F9" s="22">
        <f t="shared" si="0"/>
        <v>1433</v>
      </c>
      <c r="G9" s="43">
        <v>12</v>
      </c>
      <c r="H9" s="44">
        <v>3</v>
      </c>
      <c r="I9" s="44">
        <v>0</v>
      </c>
      <c r="J9" s="44">
        <v>1</v>
      </c>
      <c r="K9" s="44">
        <v>0</v>
      </c>
      <c r="L9" s="44">
        <v>3</v>
      </c>
      <c r="M9" s="45">
        <v>0</v>
      </c>
      <c r="N9" s="46">
        <v>0</v>
      </c>
    </row>
    <row r="10" spans="1:14" ht="19.8">
      <c r="A10" s="222" t="s">
        <v>112</v>
      </c>
      <c r="B10" s="197">
        <v>7</v>
      </c>
      <c r="C10" s="198">
        <v>341</v>
      </c>
      <c r="D10" s="198">
        <v>336</v>
      </c>
      <c r="E10" s="198">
        <v>373</v>
      </c>
      <c r="F10" s="22">
        <f t="shared" si="0"/>
        <v>709</v>
      </c>
      <c r="G10" s="43">
        <v>0</v>
      </c>
      <c r="H10" s="44">
        <v>1</v>
      </c>
      <c r="I10" s="44">
        <v>0</v>
      </c>
      <c r="J10" s="44">
        <v>1</v>
      </c>
      <c r="K10" s="44">
        <v>0</v>
      </c>
      <c r="L10" s="44">
        <v>0</v>
      </c>
      <c r="M10" s="45">
        <v>0</v>
      </c>
      <c r="N10" s="46">
        <v>0</v>
      </c>
    </row>
    <row r="11" spans="1:14" ht="19.8">
      <c r="A11" s="222" t="s">
        <v>113</v>
      </c>
      <c r="B11" s="197">
        <v>7</v>
      </c>
      <c r="C11" s="198">
        <v>577</v>
      </c>
      <c r="D11" s="198">
        <v>489</v>
      </c>
      <c r="E11" s="198">
        <v>596</v>
      </c>
      <c r="F11" s="22">
        <f t="shared" si="0"/>
        <v>1085</v>
      </c>
      <c r="G11" s="43">
        <v>7</v>
      </c>
      <c r="H11" s="44">
        <v>2</v>
      </c>
      <c r="I11" s="44">
        <v>1</v>
      </c>
      <c r="J11" s="44">
        <v>2</v>
      </c>
      <c r="K11" s="44">
        <v>0</v>
      </c>
      <c r="L11" s="44">
        <v>1</v>
      </c>
      <c r="M11" s="45">
        <v>1</v>
      </c>
      <c r="N11" s="46">
        <v>0</v>
      </c>
    </row>
    <row r="12" spans="1:14" ht="19.8">
      <c r="A12" s="222" t="s">
        <v>114</v>
      </c>
      <c r="B12" s="197">
        <v>15</v>
      </c>
      <c r="C12" s="198">
        <v>945</v>
      </c>
      <c r="D12" s="198">
        <v>1008</v>
      </c>
      <c r="E12" s="198">
        <v>1092</v>
      </c>
      <c r="F12" s="22">
        <f t="shared" si="0"/>
        <v>2100</v>
      </c>
      <c r="G12" s="43">
        <v>6</v>
      </c>
      <c r="H12" s="44">
        <v>4</v>
      </c>
      <c r="I12" s="44">
        <v>5</v>
      </c>
      <c r="J12" s="44">
        <v>6</v>
      </c>
      <c r="K12" s="44">
        <v>0</v>
      </c>
      <c r="L12" s="44">
        <v>0</v>
      </c>
      <c r="M12" s="45">
        <v>0</v>
      </c>
      <c r="N12" s="46">
        <v>0</v>
      </c>
    </row>
    <row r="13" spans="1:14" ht="19.8">
      <c r="A13" s="222" t="s">
        <v>115</v>
      </c>
      <c r="B13" s="197">
        <v>12</v>
      </c>
      <c r="C13" s="198">
        <v>464</v>
      </c>
      <c r="D13" s="198">
        <v>497</v>
      </c>
      <c r="E13" s="198">
        <v>519</v>
      </c>
      <c r="F13" s="22">
        <f t="shared" si="0"/>
        <v>1016</v>
      </c>
      <c r="G13" s="43">
        <v>1</v>
      </c>
      <c r="H13" s="44">
        <v>7</v>
      </c>
      <c r="I13" s="44">
        <v>0</v>
      </c>
      <c r="J13" s="44">
        <v>0</v>
      </c>
      <c r="K13" s="44">
        <v>0</v>
      </c>
      <c r="L13" s="44">
        <v>1</v>
      </c>
      <c r="M13" s="45">
        <v>0</v>
      </c>
      <c r="N13" s="46">
        <v>0</v>
      </c>
    </row>
    <row r="14" spans="1:14" ht="19.8">
      <c r="A14" s="222" t="s">
        <v>116</v>
      </c>
      <c r="B14" s="197">
        <v>8</v>
      </c>
      <c r="C14" s="198">
        <v>362</v>
      </c>
      <c r="D14" s="198">
        <v>434</v>
      </c>
      <c r="E14" s="198">
        <v>375</v>
      </c>
      <c r="F14" s="22">
        <f t="shared" si="0"/>
        <v>809</v>
      </c>
      <c r="G14" s="43">
        <v>3</v>
      </c>
      <c r="H14" s="44">
        <v>5</v>
      </c>
      <c r="I14" s="44">
        <v>2</v>
      </c>
      <c r="J14" s="44">
        <v>1</v>
      </c>
      <c r="K14" s="44">
        <v>0</v>
      </c>
      <c r="L14" s="44">
        <v>1</v>
      </c>
      <c r="M14" s="45">
        <v>1</v>
      </c>
      <c r="N14" s="46">
        <v>0</v>
      </c>
    </row>
    <row r="15" spans="1:14" ht="19.8">
      <c r="A15" s="222" t="s">
        <v>117</v>
      </c>
      <c r="B15" s="197">
        <v>17</v>
      </c>
      <c r="C15" s="198">
        <v>668</v>
      </c>
      <c r="D15" s="198">
        <v>691</v>
      </c>
      <c r="E15" s="198">
        <v>763</v>
      </c>
      <c r="F15" s="22">
        <f t="shared" si="0"/>
        <v>1454</v>
      </c>
      <c r="G15" s="43">
        <v>1</v>
      </c>
      <c r="H15" s="44">
        <v>10</v>
      </c>
      <c r="I15" s="44">
        <v>4</v>
      </c>
      <c r="J15" s="44">
        <v>2</v>
      </c>
      <c r="K15" s="44">
        <v>2</v>
      </c>
      <c r="L15" s="44">
        <v>1</v>
      </c>
      <c r="M15" s="45">
        <v>0</v>
      </c>
      <c r="N15" s="46">
        <v>0</v>
      </c>
    </row>
    <row r="16" spans="1:14" ht="19.8">
      <c r="A16" s="222" t="s">
        <v>118</v>
      </c>
      <c r="B16" s="197">
        <v>14</v>
      </c>
      <c r="C16" s="198">
        <v>407</v>
      </c>
      <c r="D16" s="198">
        <v>416</v>
      </c>
      <c r="E16" s="198">
        <v>408</v>
      </c>
      <c r="F16" s="22">
        <f t="shared" si="0"/>
        <v>824</v>
      </c>
      <c r="G16" s="43">
        <v>4</v>
      </c>
      <c r="H16" s="44">
        <v>3</v>
      </c>
      <c r="I16" s="44">
        <v>1</v>
      </c>
      <c r="J16" s="44">
        <v>1</v>
      </c>
      <c r="K16" s="44">
        <v>0</v>
      </c>
      <c r="L16" s="44">
        <v>0</v>
      </c>
      <c r="M16" s="45">
        <v>0</v>
      </c>
      <c r="N16" s="46">
        <v>0</v>
      </c>
    </row>
    <row r="17" spans="1:14" ht="19.8">
      <c r="A17" s="222" t="s">
        <v>119</v>
      </c>
      <c r="B17" s="197">
        <v>22</v>
      </c>
      <c r="C17" s="198">
        <v>1065</v>
      </c>
      <c r="D17" s="198">
        <v>1218</v>
      </c>
      <c r="E17" s="198">
        <v>1274</v>
      </c>
      <c r="F17" s="22">
        <f t="shared" si="0"/>
        <v>2492</v>
      </c>
      <c r="G17" s="43">
        <v>15</v>
      </c>
      <c r="H17" s="44">
        <v>13</v>
      </c>
      <c r="I17" s="44">
        <v>0</v>
      </c>
      <c r="J17" s="44">
        <v>4</v>
      </c>
      <c r="K17" s="44">
        <v>0</v>
      </c>
      <c r="L17" s="44">
        <v>0</v>
      </c>
      <c r="M17" s="45">
        <v>3</v>
      </c>
      <c r="N17" s="46">
        <v>0</v>
      </c>
    </row>
    <row r="18" spans="1:14" ht="19.8">
      <c r="A18" s="222" t="s">
        <v>120</v>
      </c>
      <c r="B18" s="197">
        <v>20</v>
      </c>
      <c r="C18" s="198">
        <v>1441</v>
      </c>
      <c r="D18" s="198">
        <v>1650</v>
      </c>
      <c r="E18" s="198">
        <v>1823</v>
      </c>
      <c r="F18" s="22">
        <f t="shared" si="0"/>
        <v>3473</v>
      </c>
      <c r="G18" s="43">
        <v>28</v>
      </c>
      <c r="H18" s="44">
        <v>10</v>
      </c>
      <c r="I18" s="44">
        <v>2</v>
      </c>
      <c r="J18" s="44">
        <v>6</v>
      </c>
      <c r="K18" s="44">
        <v>1</v>
      </c>
      <c r="L18" s="44">
        <v>5</v>
      </c>
      <c r="M18" s="45">
        <v>3</v>
      </c>
      <c r="N18" s="46">
        <v>0</v>
      </c>
    </row>
    <row r="19" spans="1:14" ht="19.8">
      <c r="A19" s="222" t="s">
        <v>121</v>
      </c>
      <c r="B19" s="197">
        <v>22</v>
      </c>
      <c r="C19" s="198">
        <v>1124</v>
      </c>
      <c r="D19" s="198">
        <v>1330</v>
      </c>
      <c r="E19" s="198">
        <v>1438</v>
      </c>
      <c r="F19" s="22">
        <f t="shared" si="0"/>
        <v>2768</v>
      </c>
      <c r="G19" s="43">
        <v>11</v>
      </c>
      <c r="H19" s="44">
        <v>13</v>
      </c>
      <c r="I19" s="44">
        <v>0</v>
      </c>
      <c r="J19" s="44">
        <v>3</v>
      </c>
      <c r="K19" s="44">
        <v>0</v>
      </c>
      <c r="L19" s="44">
        <v>2</v>
      </c>
      <c r="M19" s="45">
        <v>0</v>
      </c>
      <c r="N19" s="46">
        <v>0</v>
      </c>
    </row>
    <row r="20" spans="1:14" ht="19.8">
      <c r="A20" s="222" t="s">
        <v>122</v>
      </c>
      <c r="B20" s="197">
        <v>19</v>
      </c>
      <c r="C20" s="198">
        <v>791</v>
      </c>
      <c r="D20" s="198">
        <v>898</v>
      </c>
      <c r="E20" s="198">
        <v>1031</v>
      </c>
      <c r="F20" s="22">
        <f t="shared" si="0"/>
        <v>1929</v>
      </c>
      <c r="G20" s="43">
        <v>6</v>
      </c>
      <c r="H20" s="44">
        <v>6</v>
      </c>
      <c r="I20" s="44">
        <v>7</v>
      </c>
      <c r="J20" s="44">
        <v>8</v>
      </c>
      <c r="K20" s="44">
        <v>0</v>
      </c>
      <c r="L20" s="44">
        <v>1</v>
      </c>
      <c r="M20" s="45">
        <v>0</v>
      </c>
      <c r="N20" s="46">
        <v>0</v>
      </c>
    </row>
    <row r="21" spans="1:14" ht="19.8">
      <c r="A21" s="222" t="s">
        <v>123</v>
      </c>
      <c r="B21" s="197">
        <v>21</v>
      </c>
      <c r="C21" s="198">
        <v>1579</v>
      </c>
      <c r="D21" s="198">
        <v>1847</v>
      </c>
      <c r="E21" s="198">
        <v>2158</v>
      </c>
      <c r="F21" s="22">
        <f t="shared" si="0"/>
        <v>4005</v>
      </c>
      <c r="G21" s="43">
        <v>7</v>
      </c>
      <c r="H21" s="44">
        <v>22</v>
      </c>
      <c r="I21" s="44">
        <v>4</v>
      </c>
      <c r="J21" s="44">
        <v>3</v>
      </c>
      <c r="K21" s="44">
        <v>1</v>
      </c>
      <c r="L21" s="44">
        <v>3</v>
      </c>
      <c r="M21" s="45">
        <v>1</v>
      </c>
      <c r="N21" s="46">
        <v>0</v>
      </c>
    </row>
    <row r="22" spans="1:14" ht="19.8">
      <c r="A22" s="222" t="s">
        <v>124</v>
      </c>
      <c r="B22" s="197">
        <v>11</v>
      </c>
      <c r="C22" s="198">
        <v>745</v>
      </c>
      <c r="D22" s="198">
        <v>673</v>
      </c>
      <c r="E22" s="198">
        <v>778</v>
      </c>
      <c r="F22" s="22">
        <f t="shared" si="0"/>
        <v>1451</v>
      </c>
      <c r="G22" s="43">
        <v>8</v>
      </c>
      <c r="H22" s="44">
        <v>5</v>
      </c>
      <c r="I22" s="44">
        <v>0</v>
      </c>
      <c r="J22" s="44">
        <v>3</v>
      </c>
      <c r="K22" s="44">
        <v>1</v>
      </c>
      <c r="L22" s="44">
        <v>0</v>
      </c>
      <c r="M22" s="45">
        <v>0</v>
      </c>
      <c r="N22" s="46">
        <v>0</v>
      </c>
    </row>
    <row r="23" spans="1:14" ht="19.8">
      <c r="A23" s="222" t="s">
        <v>125</v>
      </c>
      <c r="B23" s="197">
        <v>12</v>
      </c>
      <c r="C23" s="198">
        <v>567</v>
      </c>
      <c r="D23" s="198">
        <v>608</v>
      </c>
      <c r="E23" s="198">
        <v>626</v>
      </c>
      <c r="F23" s="22">
        <f t="shared" si="0"/>
        <v>1234</v>
      </c>
      <c r="G23" s="43">
        <v>4</v>
      </c>
      <c r="H23" s="44">
        <v>9</v>
      </c>
      <c r="I23" s="44">
        <v>4</v>
      </c>
      <c r="J23" s="44">
        <v>1</v>
      </c>
      <c r="K23" s="44">
        <v>0</v>
      </c>
      <c r="L23" s="44">
        <v>1</v>
      </c>
      <c r="M23" s="45">
        <v>1</v>
      </c>
      <c r="N23" s="46">
        <v>0</v>
      </c>
    </row>
    <row r="24" spans="1:14" ht="19.8">
      <c r="A24" s="222" t="s">
        <v>126</v>
      </c>
      <c r="B24" s="197">
        <v>12</v>
      </c>
      <c r="C24" s="198">
        <v>442</v>
      </c>
      <c r="D24" s="198">
        <v>456</v>
      </c>
      <c r="E24" s="198">
        <v>436</v>
      </c>
      <c r="F24" s="22">
        <f t="shared" si="0"/>
        <v>892</v>
      </c>
      <c r="G24" s="43">
        <v>6</v>
      </c>
      <c r="H24" s="44">
        <v>6</v>
      </c>
      <c r="I24" s="44">
        <v>2</v>
      </c>
      <c r="J24" s="44">
        <v>0</v>
      </c>
      <c r="K24" s="44">
        <v>0</v>
      </c>
      <c r="L24" s="44">
        <v>1</v>
      </c>
      <c r="M24" s="45">
        <v>0</v>
      </c>
      <c r="N24" s="46">
        <v>0</v>
      </c>
    </row>
    <row r="25" spans="1:14" ht="19.8">
      <c r="A25" s="222" t="s">
        <v>127</v>
      </c>
      <c r="B25" s="197">
        <v>12</v>
      </c>
      <c r="C25" s="198">
        <v>551</v>
      </c>
      <c r="D25" s="198">
        <v>518</v>
      </c>
      <c r="E25" s="198">
        <v>593</v>
      </c>
      <c r="F25" s="22">
        <f t="shared" si="0"/>
        <v>1111</v>
      </c>
      <c r="G25" s="43">
        <v>7</v>
      </c>
      <c r="H25" s="44">
        <v>10</v>
      </c>
      <c r="I25" s="44">
        <v>5</v>
      </c>
      <c r="J25" s="44">
        <v>4</v>
      </c>
      <c r="K25" s="44">
        <v>0</v>
      </c>
      <c r="L25" s="44">
        <v>0</v>
      </c>
      <c r="M25" s="45">
        <v>1</v>
      </c>
      <c r="N25" s="46">
        <v>0</v>
      </c>
    </row>
    <row r="26" spans="1:14" ht="19.8">
      <c r="A26" s="222" t="s">
        <v>128</v>
      </c>
      <c r="B26" s="197">
        <v>22</v>
      </c>
      <c r="C26" s="198">
        <v>973</v>
      </c>
      <c r="D26" s="198">
        <v>1047</v>
      </c>
      <c r="E26" s="198">
        <v>1053</v>
      </c>
      <c r="F26" s="22">
        <f t="shared" si="0"/>
        <v>2100</v>
      </c>
      <c r="G26" s="43">
        <v>12</v>
      </c>
      <c r="H26" s="44">
        <v>7</v>
      </c>
      <c r="I26" s="44">
        <v>3</v>
      </c>
      <c r="J26" s="44">
        <v>2</v>
      </c>
      <c r="K26" s="44">
        <v>0</v>
      </c>
      <c r="L26" s="44">
        <v>3</v>
      </c>
      <c r="M26" s="45">
        <v>1</v>
      </c>
      <c r="N26" s="46">
        <v>1</v>
      </c>
    </row>
    <row r="27" spans="1:14" ht="19.8">
      <c r="A27" s="222" t="s">
        <v>129</v>
      </c>
      <c r="B27" s="197">
        <v>24</v>
      </c>
      <c r="C27" s="198">
        <v>1574</v>
      </c>
      <c r="D27" s="198">
        <v>1564</v>
      </c>
      <c r="E27" s="198">
        <v>1616</v>
      </c>
      <c r="F27" s="22">
        <f t="shared" si="0"/>
        <v>3180</v>
      </c>
      <c r="G27" s="43">
        <v>18</v>
      </c>
      <c r="H27" s="44">
        <v>9</v>
      </c>
      <c r="I27" s="44">
        <v>13</v>
      </c>
      <c r="J27" s="44">
        <v>5</v>
      </c>
      <c r="K27" s="44">
        <v>2</v>
      </c>
      <c r="L27" s="44">
        <v>1</v>
      </c>
      <c r="M27" s="45">
        <v>0</v>
      </c>
      <c r="N27" s="46">
        <v>0</v>
      </c>
    </row>
    <row r="28" spans="1:14" ht="19.8">
      <c r="A28" s="222" t="s">
        <v>130</v>
      </c>
      <c r="B28" s="197">
        <v>10</v>
      </c>
      <c r="C28" s="198">
        <v>373</v>
      </c>
      <c r="D28" s="198">
        <v>383</v>
      </c>
      <c r="E28" s="198">
        <v>396</v>
      </c>
      <c r="F28" s="22">
        <f t="shared" si="0"/>
        <v>779</v>
      </c>
      <c r="G28" s="43">
        <v>3</v>
      </c>
      <c r="H28" s="44">
        <v>5</v>
      </c>
      <c r="I28" s="44">
        <v>1</v>
      </c>
      <c r="J28" s="44">
        <v>1</v>
      </c>
      <c r="K28" s="44">
        <v>0</v>
      </c>
      <c r="L28" s="44">
        <v>0</v>
      </c>
      <c r="M28" s="45">
        <v>1</v>
      </c>
      <c r="N28" s="46">
        <v>0</v>
      </c>
    </row>
    <row r="29" spans="1:14" ht="19.8">
      <c r="A29" s="222" t="s">
        <v>131</v>
      </c>
      <c r="B29" s="197">
        <v>13</v>
      </c>
      <c r="C29" s="198">
        <v>521</v>
      </c>
      <c r="D29" s="198">
        <v>529</v>
      </c>
      <c r="E29" s="198">
        <v>604</v>
      </c>
      <c r="F29" s="22">
        <f t="shared" si="0"/>
        <v>1133</v>
      </c>
      <c r="G29" s="43">
        <v>1</v>
      </c>
      <c r="H29" s="44">
        <v>3</v>
      </c>
      <c r="I29" s="44">
        <v>4</v>
      </c>
      <c r="J29" s="44">
        <v>1</v>
      </c>
      <c r="K29" s="44">
        <v>0</v>
      </c>
      <c r="L29" s="44">
        <v>4</v>
      </c>
      <c r="M29" s="45">
        <v>0</v>
      </c>
      <c r="N29" s="46">
        <v>0</v>
      </c>
    </row>
    <row r="30" spans="1:14" ht="19.8">
      <c r="A30" s="222" t="s">
        <v>132</v>
      </c>
      <c r="B30" s="197">
        <v>10</v>
      </c>
      <c r="C30" s="198">
        <v>564</v>
      </c>
      <c r="D30" s="198">
        <v>520</v>
      </c>
      <c r="E30" s="198">
        <v>515</v>
      </c>
      <c r="F30" s="22">
        <f t="shared" si="0"/>
        <v>1035</v>
      </c>
      <c r="G30" s="43">
        <v>6</v>
      </c>
      <c r="H30" s="44">
        <v>2</v>
      </c>
      <c r="I30" s="44">
        <v>1</v>
      </c>
      <c r="J30" s="44">
        <v>2</v>
      </c>
      <c r="K30" s="44">
        <v>2</v>
      </c>
      <c r="L30" s="44">
        <v>2</v>
      </c>
      <c r="M30" s="45">
        <v>0</v>
      </c>
      <c r="N30" s="46">
        <v>0</v>
      </c>
    </row>
    <row r="31" spans="1:14" ht="19.8">
      <c r="A31" s="222" t="s">
        <v>133</v>
      </c>
      <c r="B31" s="197">
        <v>10</v>
      </c>
      <c r="C31" s="198">
        <v>516</v>
      </c>
      <c r="D31" s="198">
        <v>494</v>
      </c>
      <c r="E31" s="198">
        <v>542</v>
      </c>
      <c r="F31" s="22">
        <f t="shared" si="0"/>
        <v>1036</v>
      </c>
      <c r="G31" s="43">
        <v>2</v>
      </c>
      <c r="H31" s="44">
        <v>5</v>
      </c>
      <c r="I31" s="44">
        <v>0</v>
      </c>
      <c r="J31" s="44">
        <v>4</v>
      </c>
      <c r="K31" s="44">
        <v>0</v>
      </c>
      <c r="L31" s="44">
        <v>1</v>
      </c>
      <c r="M31" s="45">
        <v>0</v>
      </c>
      <c r="N31" s="46">
        <v>1</v>
      </c>
    </row>
    <row r="32" spans="1:14" ht="19.8">
      <c r="A32" s="222" t="s">
        <v>134</v>
      </c>
      <c r="B32" s="197">
        <v>12</v>
      </c>
      <c r="C32" s="198">
        <v>497</v>
      </c>
      <c r="D32" s="198">
        <v>507</v>
      </c>
      <c r="E32" s="198">
        <v>506</v>
      </c>
      <c r="F32" s="22">
        <f t="shared" si="0"/>
        <v>1013</v>
      </c>
      <c r="G32" s="43">
        <v>0</v>
      </c>
      <c r="H32" s="44">
        <v>12</v>
      </c>
      <c r="I32" s="44">
        <v>1</v>
      </c>
      <c r="J32" s="44">
        <v>1</v>
      </c>
      <c r="K32" s="44">
        <v>0</v>
      </c>
      <c r="L32" s="44">
        <v>1</v>
      </c>
      <c r="M32" s="45">
        <v>0</v>
      </c>
      <c r="N32" s="46">
        <v>0</v>
      </c>
    </row>
    <row r="33" spans="1:14" ht="19.8">
      <c r="A33" s="222" t="s">
        <v>135</v>
      </c>
      <c r="B33" s="197">
        <v>13</v>
      </c>
      <c r="C33" s="198">
        <v>435</v>
      </c>
      <c r="D33" s="198">
        <v>433</v>
      </c>
      <c r="E33" s="198">
        <v>430</v>
      </c>
      <c r="F33" s="22">
        <f t="shared" si="0"/>
        <v>863</v>
      </c>
      <c r="G33" s="43">
        <v>1</v>
      </c>
      <c r="H33" s="44">
        <v>5</v>
      </c>
      <c r="I33" s="44">
        <v>0</v>
      </c>
      <c r="J33" s="44">
        <v>1</v>
      </c>
      <c r="K33" s="44">
        <v>0</v>
      </c>
      <c r="L33" s="44">
        <v>0</v>
      </c>
      <c r="M33" s="45">
        <v>0</v>
      </c>
      <c r="N33" s="46">
        <v>0</v>
      </c>
    </row>
    <row r="34" spans="1:14" ht="19.8">
      <c r="A34" s="222" t="s">
        <v>136</v>
      </c>
      <c r="B34" s="197">
        <v>11</v>
      </c>
      <c r="C34" s="198">
        <v>371</v>
      </c>
      <c r="D34" s="198">
        <v>372</v>
      </c>
      <c r="E34" s="198">
        <v>403</v>
      </c>
      <c r="F34" s="22">
        <f t="shared" si="0"/>
        <v>775</v>
      </c>
      <c r="G34" s="43">
        <v>1</v>
      </c>
      <c r="H34" s="44">
        <v>2</v>
      </c>
      <c r="I34" s="44">
        <v>4</v>
      </c>
      <c r="J34" s="44">
        <v>0</v>
      </c>
      <c r="K34" s="44">
        <v>0</v>
      </c>
      <c r="L34" s="44">
        <v>1</v>
      </c>
      <c r="M34" s="45">
        <v>0</v>
      </c>
      <c r="N34" s="46">
        <v>0</v>
      </c>
    </row>
    <row r="35" spans="1:14" ht="19.8">
      <c r="A35" s="222" t="s">
        <v>137</v>
      </c>
      <c r="B35" s="197">
        <v>6</v>
      </c>
      <c r="C35" s="198">
        <v>356</v>
      </c>
      <c r="D35" s="198">
        <v>385</v>
      </c>
      <c r="E35" s="198">
        <v>414</v>
      </c>
      <c r="F35" s="22">
        <f t="shared" si="0"/>
        <v>799</v>
      </c>
      <c r="G35" s="43">
        <v>1</v>
      </c>
      <c r="H35" s="44">
        <v>1</v>
      </c>
      <c r="I35" s="44">
        <v>0</v>
      </c>
      <c r="J35" s="44">
        <v>0</v>
      </c>
      <c r="K35" s="44">
        <v>1</v>
      </c>
      <c r="L35" s="44">
        <v>1</v>
      </c>
      <c r="M35" s="45">
        <v>0</v>
      </c>
      <c r="N35" s="46">
        <v>0</v>
      </c>
    </row>
    <row r="36" spans="1:14" ht="19.8">
      <c r="A36" s="222" t="s">
        <v>138</v>
      </c>
      <c r="B36" s="197">
        <v>16</v>
      </c>
      <c r="C36" s="198">
        <v>625</v>
      </c>
      <c r="D36" s="198">
        <v>631</v>
      </c>
      <c r="E36" s="198">
        <v>643</v>
      </c>
      <c r="F36" s="22">
        <f t="shared" si="0"/>
        <v>1274</v>
      </c>
      <c r="G36" s="43">
        <v>1</v>
      </c>
      <c r="H36" s="44">
        <v>4</v>
      </c>
      <c r="I36" s="44">
        <v>1</v>
      </c>
      <c r="J36" s="44">
        <v>1</v>
      </c>
      <c r="K36" s="44">
        <v>0</v>
      </c>
      <c r="L36" s="44">
        <v>2</v>
      </c>
      <c r="M36" s="45">
        <v>1</v>
      </c>
      <c r="N36" s="46">
        <v>0</v>
      </c>
    </row>
    <row r="37" spans="1:14" ht="19.8">
      <c r="A37" s="221" t="s">
        <v>139</v>
      </c>
      <c r="B37" s="22">
        <f t="shared" ref="B37:N37" si="1">SUM(B5:B36)</f>
        <v>453</v>
      </c>
      <c r="C37" s="22">
        <f t="shared" si="1"/>
        <v>23154</v>
      </c>
      <c r="D37" s="22">
        <f t="shared" si="1"/>
        <v>24197</v>
      </c>
      <c r="E37" s="22">
        <f t="shared" si="1"/>
        <v>26225</v>
      </c>
      <c r="F37" s="22">
        <f t="shared" si="1"/>
        <v>50422</v>
      </c>
      <c r="G37" s="22">
        <f t="shared" si="1"/>
        <v>199</v>
      </c>
      <c r="H37" s="22">
        <f t="shared" si="1"/>
        <v>234</v>
      </c>
      <c r="I37" s="22">
        <f t="shared" si="1"/>
        <v>67</v>
      </c>
      <c r="J37" s="22">
        <f t="shared" si="1"/>
        <v>67</v>
      </c>
      <c r="K37" s="22">
        <f t="shared" si="1"/>
        <v>10</v>
      </c>
      <c r="L37" s="22">
        <f t="shared" si="1"/>
        <v>43</v>
      </c>
      <c r="M37" s="23">
        <f t="shared" si="1"/>
        <v>14</v>
      </c>
      <c r="N37" s="26">
        <f t="shared" si="1"/>
        <v>2</v>
      </c>
    </row>
    <row r="38" spans="1:14" s="70" customFormat="1" ht="26.25" customHeight="1">
      <c r="A38" s="238" t="s">
        <v>8</v>
      </c>
      <c r="B38" s="239"/>
      <c r="C38" s="61">
        <f>C37</f>
        <v>23154</v>
      </c>
      <c r="D38" s="61" t="s">
        <v>0</v>
      </c>
      <c r="E38" s="61" t="s">
        <v>9</v>
      </c>
      <c r="F38" s="61"/>
      <c r="G38" s="61">
        <f>F37</f>
        <v>50422</v>
      </c>
      <c r="H38" s="61" t="s">
        <v>10</v>
      </c>
      <c r="I38" s="61"/>
      <c r="J38" s="61"/>
      <c r="K38" s="61" t="s">
        <v>98</v>
      </c>
      <c r="L38" s="61"/>
      <c r="M38" s="68"/>
      <c r="N38" s="69"/>
    </row>
    <row r="39" spans="1:14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f>MAX(C5:C36)</f>
        <v>1579</v>
      </c>
      <c r="F39" s="146">
        <f>MAX(F5:F36)</f>
        <v>4005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106</v>
      </c>
      <c r="B40" s="239"/>
      <c r="C40" s="184" t="str">
        <f ca="1">INDIRECT(H40,TRUE)</f>
        <v>德政</v>
      </c>
      <c r="D40" s="185" t="s">
        <v>91</v>
      </c>
      <c r="E40" s="147">
        <f>MIN(C5:C36)</f>
        <v>341</v>
      </c>
      <c r="F40" s="148">
        <f>MIN(F5:F36)</f>
        <v>709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6" t="s">
        <v>11</v>
      </c>
      <c r="B41" s="247"/>
      <c r="C41" s="234">
        <f>SUM(G41:G42)</f>
        <v>224</v>
      </c>
      <c r="D41" s="236" t="s">
        <v>10</v>
      </c>
      <c r="E41" s="88" t="s">
        <v>12</v>
      </c>
      <c r="F41" s="201"/>
      <c r="G41" s="88">
        <v>106</v>
      </c>
      <c r="H41" s="88" t="s">
        <v>10</v>
      </c>
      <c r="I41" s="30"/>
      <c r="J41" s="30"/>
      <c r="K41" s="24"/>
      <c r="L41" s="24"/>
      <c r="M41" s="25"/>
      <c r="N41" s="27"/>
    </row>
    <row r="42" spans="1:14" s="5" customFormat="1" ht="24.9" customHeight="1">
      <c r="A42" s="248"/>
      <c r="B42" s="249"/>
      <c r="C42" s="235"/>
      <c r="D42" s="237"/>
      <c r="E42" s="89" t="s">
        <v>13</v>
      </c>
      <c r="F42" s="89"/>
      <c r="G42" s="89">
        <v>118</v>
      </c>
      <c r="H42" s="89" t="s">
        <v>10</v>
      </c>
      <c r="I42" s="31"/>
      <c r="J42" s="31"/>
      <c r="K42" s="32"/>
      <c r="L42" s="32"/>
      <c r="M42" s="33"/>
      <c r="N42" s="34"/>
    </row>
    <row r="43" spans="1:14" s="5" customFormat="1" ht="24.9" customHeight="1">
      <c r="A43" s="246" t="s">
        <v>17</v>
      </c>
      <c r="B43" s="250"/>
      <c r="C43" s="253">
        <f>K37</f>
        <v>10</v>
      </c>
      <c r="D43" s="253" t="s">
        <v>18</v>
      </c>
      <c r="E43" s="207" t="s">
        <v>166</v>
      </c>
      <c r="F43" s="88"/>
      <c r="G43" s="88"/>
      <c r="H43" s="88"/>
      <c r="I43" s="30"/>
      <c r="J43" s="30"/>
      <c r="K43" s="202"/>
      <c r="L43" s="202"/>
      <c r="M43" s="203"/>
      <c r="N43" s="204"/>
    </row>
    <row r="44" spans="1:14" s="6" customFormat="1" ht="24.9" customHeight="1">
      <c r="A44" s="251"/>
      <c r="B44" s="252"/>
      <c r="C44" s="254"/>
      <c r="D44" s="254"/>
      <c r="E44" s="70" t="s">
        <v>167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66" customFormat="1" ht="26.25" customHeight="1">
      <c r="A45" s="238" t="s">
        <v>15</v>
      </c>
      <c r="B45" s="239"/>
      <c r="C45" s="61">
        <f>L37</f>
        <v>43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67" customFormat="1" ht="26.25" customHeight="1">
      <c r="A46" s="238" t="s">
        <v>14</v>
      </c>
      <c r="B46" s="239"/>
      <c r="C46" s="61">
        <f>M37</f>
        <v>14</v>
      </c>
      <c r="D46" s="61" t="s">
        <v>24</v>
      </c>
      <c r="E46" s="61" t="s">
        <v>168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71" customFormat="1" ht="26.25" customHeight="1">
      <c r="A47" s="244" t="s">
        <v>152</v>
      </c>
      <c r="B47" s="245"/>
      <c r="C47" s="61">
        <f>N37</f>
        <v>2</v>
      </c>
      <c r="D47" s="61" t="s">
        <v>24</v>
      </c>
      <c r="E47" s="61" t="s">
        <v>141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66" customFormat="1" ht="26.25" customHeight="1">
      <c r="A48" s="238" t="s">
        <v>104</v>
      </c>
      <c r="B48" s="239"/>
      <c r="C48" s="61">
        <f>G37</f>
        <v>199</v>
      </c>
      <c r="D48" s="72" t="s">
        <v>10</v>
      </c>
      <c r="E48" s="61" t="s">
        <v>16</v>
      </c>
      <c r="F48" s="61"/>
      <c r="G48" s="61">
        <f>H37</f>
        <v>234</v>
      </c>
      <c r="H48" s="72" t="s">
        <v>10</v>
      </c>
      <c r="I48" s="61"/>
      <c r="J48" s="61"/>
      <c r="K48" s="63"/>
      <c r="L48" s="63"/>
      <c r="M48" s="64"/>
      <c r="N48" s="65"/>
    </row>
    <row r="49" spans="1:14" s="79" customFormat="1" ht="26.25" customHeight="1" thickBot="1">
      <c r="A49" s="242" t="s">
        <v>92</v>
      </c>
      <c r="B49" s="243"/>
      <c r="C49" s="73">
        <v>10</v>
      </c>
      <c r="D49" s="183" t="s">
        <v>80</v>
      </c>
      <c r="E49" s="74">
        <v>30</v>
      </c>
      <c r="F49" s="75" t="s">
        <v>81</v>
      </c>
      <c r="G49" s="74">
        <v>38</v>
      </c>
      <c r="H49" s="76"/>
      <c r="I49" s="243" t="s">
        <v>82</v>
      </c>
      <c r="J49" s="243"/>
      <c r="K49" s="74">
        <v>68</v>
      </c>
      <c r="L49" s="76"/>
      <c r="M49" s="77"/>
      <c r="N49" s="78"/>
    </row>
    <row r="50" spans="1:14">
      <c r="C50" s="2"/>
    </row>
  </sheetData>
  <mergeCells count="28">
    <mergeCell ref="M3:M4"/>
    <mergeCell ref="N3:N4"/>
    <mergeCell ref="K2:N2"/>
    <mergeCell ref="J3:J4"/>
    <mergeCell ref="K3:K4"/>
    <mergeCell ref="L3:L4"/>
    <mergeCell ref="A49:B49"/>
    <mergeCell ref="I49:J49"/>
    <mergeCell ref="A47:B47"/>
    <mergeCell ref="A41:B42"/>
    <mergeCell ref="A45:B45"/>
    <mergeCell ref="A46:B46"/>
    <mergeCell ref="A43:B44"/>
    <mergeCell ref="C43:C44"/>
    <mergeCell ref="D43:D44"/>
    <mergeCell ref="A48:B48"/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163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44</v>
      </c>
      <c r="D3" s="193" t="s">
        <v>10</v>
      </c>
      <c r="E3" s="194" t="s">
        <v>96</v>
      </c>
      <c r="F3" s="195" t="s">
        <v>97</v>
      </c>
      <c r="G3" s="270" t="s">
        <v>5</v>
      </c>
      <c r="H3" s="270" t="s">
        <v>4</v>
      </c>
      <c r="I3" s="270" t="s">
        <v>6</v>
      </c>
      <c r="J3" s="270" t="s">
        <v>7</v>
      </c>
      <c r="K3" s="270" t="s">
        <v>45</v>
      </c>
      <c r="L3" s="270" t="s">
        <v>46</v>
      </c>
      <c r="M3" s="279" t="s">
        <v>147</v>
      </c>
      <c r="N3" s="281" t="s">
        <v>149</v>
      </c>
    </row>
    <row r="4" spans="1:14" s="1" customFormat="1" ht="19.8">
      <c r="A4" s="278"/>
      <c r="B4" s="271"/>
      <c r="C4" s="271"/>
      <c r="D4" s="50" t="s">
        <v>1</v>
      </c>
      <c r="E4" s="50" t="s">
        <v>2</v>
      </c>
      <c r="F4" s="50" t="s">
        <v>90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107</v>
      </c>
      <c r="B5" s="51">
        <v>15</v>
      </c>
      <c r="C5" s="188">
        <v>951</v>
      </c>
      <c r="D5" s="188">
        <v>894</v>
      </c>
      <c r="E5" s="188">
        <v>994</v>
      </c>
      <c r="F5" s="51">
        <f t="shared" ref="F5:F26" si="0">SUM(D5:E5)</f>
        <v>1888</v>
      </c>
      <c r="G5" s="176">
        <v>6</v>
      </c>
      <c r="H5" s="177">
        <v>16</v>
      </c>
      <c r="I5" s="177">
        <v>0</v>
      </c>
      <c r="J5" s="177">
        <v>0</v>
      </c>
      <c r="K5" s="177">
        <v>0</v>
      </c>
      <c r="L5" s="177">
        <v>0</v>
      </c>
      <c r="M5" s="178">
        <v>0</v>
      </c>
      <c r="N5" s="179">
        <v>2</v>
      </c>
    </row>
    <row r="6" spans="1:14" ht="19.8">
      <c r="A6" s="222" t="s">
        <v>108</v>
      </c>
      <c r="B6" s="51">
        <v>11</v>
      </c>
      <c r="C6" s="188">
        <v>572</v>
      </c>
      <c r="D6" s="188">
        <v>524</v>
      </c>
      <c r="E6" s="188">
        <v>576</v>
      </c>
      <c r="F6" s="51">
        <f t="shared" si="0"/>
        <v>1100</v>
      </c>
      <c r="G6" s="176">
        <v>8</v>
      </c>
      <c r="H6" s="177">
        <v>3</v>
      </c>
      <c r="I6" s="177">
        <v>1</v>
      </c>
      <c r="J6" s="177">
        <v>0</v>
      </c>
      <c r="K6" s="177">
        <v>1</v>
      </c>
      <c r="L6" s="177">
        <v>1</v>
      </c>
      <c r="M6" s="178">
        <v>0</v>
      </c>
      <c r="N6" s="179">
        <v>0</v>
      </c>
    </row>
    <row r="7" spans="1:14" ht="19.8">
      <c r="A7" s="222" t="s">
        <v>109</v>
      </c>
      <c r="B7" s="51">
        <v>17</v>
      </c>
      <c r="C7" s="188">
        <v>1497</v>
      </c>
      <c r="D7" s="188">
        <v>1501</v>
      </c>
      <c r="E7" s="188">
        <v>1797</v>
      </c>
      <c r="F7" s="51">
        <f t="shared" si="0"/>
        <v>3298</v>
      </c>
      <c r="G7" s="176">
        <v>13</v>
      </c>
      <c r="H7" s="177">
        <v>21</v>
      </c>
      <c r="I7" s="177">
        <v>2</v>
      </c>
      <c r="J7" s="177">
        <v>1</v>
      </c>
      <c r="K7" s="177">
        <v>1</v>
      </c>
      <c r="L7" s="177">
        <v>3</v>
      </c>
      <c r="M7" s="178">
        <v>0</v>
      </c>
      <c r="N7" s="179">
        <v>0</v>
      </c>
    </row>
    <row r="8" spans="1:14" ht="19.8">
      <c r="A8" s="222" t="s">
        <v>110</v>
      </c>
      <c r="B8" s="51">
        <v>15</v>
      </c>
      <c r="C8" s="188">
        <v>538</v>
      </c>
      <c r="D8" s="188">
        <v>535</v>
      </c>
      <c r="E8" s="188">
        <v>582</v>
      </c>
      <c r="F8" s="51">
        <f t="shared" si="0"/>
        <v>1117</v>
      </c>
      <c r="G8" s="176">
        <v>4</v>
      </c>
      <c r="H8" s="177">
        <v>4</v>
      </c>
      <c r="I8" s="177">
        <v>0</v>
      </c>
      <c r="J8" s="177">
        <v>0</v>
      </c>
      <c r="K8" s="177">
        <v>0</v>
      </c>
      <c r="L8" s="177">
        <v>1</v>
      </c>
      <c r="M8" s="178">
        <v>1</v>
      </c>
      <c r="N8" s="179">
        <v>0</v>
      </c>
    </row>
    <row r="9" spans="1:14" ht="19.8">
      <c r="A9" s="222" t="s">
        <v>111</v>
      </c>
      <c r="B9" s="51">
        <v>17</v>
      </c>
      <c r="C9" s="188">
        <v>675</v>
      </c>
      <c r="D9" s="188">
        <v>656</v>
      </c>
      <c r="E9" s="188">
        <v>740</v>
      </c>
      <c r="F9" s="51">
        <f t="shared" si="0"/>
        <v>1396</v>
      </c>
      <c r="G9" s="176">
        <v>11</v>
      </c>
      <c r="H9" s="177">
        <v>9</v>
      </c>
      <c r="I9" s="177">
        <v>1</v>
      </c>
      <c r="J9" s="177">
        <v>1</v>
      </c>
      <c r="K9" s="177">
        <v>1</v>
      </c>
      <c r="L9" s="177">
        <v>2</v>
      </c>
      <c r="M9" s="178">
        <v>1</v>
      </c>
      <c r="N9" s="179">
        <v>0</v>
      </c>
    </row>
    <row r="10" spans="1:14" ht="19.8">
      <c r="A10" s="222" t="s">
        <v>112</v>
      </c>
      <c r="B10" s="51">
        <v>7</v>
      </c>
      <c r="C10" s="188">
        <v>344</v>
      </c>
      <c r="D10" s="188">
        <v>331</v>
      </c>
      <c r="E10" s="188">
        <v>366</v>
      </c>
      <c r="F10" s="51">
        <f t="shared" si="0"/>
        <v>697</v>
      </c>
      <c r="G10" s="176">
        <v>2</v>
      </c>
      <c r="H10" s="177">
        <v>2</v>
      </c>
      <c r="I10" s="177">
        <v>4</v>
      </c>
      <c r="J10" s="177">
        <v>0</v>
      </c>
      <c r="K10" s="177">
        <v>2</v>
      </c>
      <c r="L10" s="177">
        <v>1</v>
      </c>
      <c r="M10" s="178">
        <v>2</v>
      </c>
      <c r="N10" s="179">
        <v>0</v>
      </c>
    </row>
    <row r="11" spans="1:14" ht="19.8">
      <c r="A11" s="222" t="s">
        <v>113</v>
      </c>
      <c r="B11" s="51">
        <v>7</v>
      </c>
      <c r="C11" s="188">
        <v>588</v>
      </c>
      <c r="D11" s="188">
        <v>485</v>
      </c>
      <c r="E11" s="188">
        <v>582</v>
      </c>
      <c r="F11" s="51">
        <f t="shared" si="0"/>
        <v>1067</v>
      </c>
      <c r="G11" s="176">
        <v>2</v>
      </c>
      <c r="H11" s="177">
        <v>5</v>
      </c>
      <c r="I11" s="177">
        <v>2</v>
      </c>
      <c r="J11" s="177">
        <v>0</v>
      </c>
      <c r="K11" s="177">
        <v>0</v>
      </c>
      <c r="L11" s="177">
        <v>0</v>
      </c>
      <c r="M11" s="178">
        <v>1</v>
      </c>
      <c r="N11" s="179">
        <v>0</v>
      </c>
    </row>
    <row r="12" spans="1:14" ht="19.8">
      <c r="A12" s="222" t="s">
        <v>114</v>
      </c>
      <c r="B12" s="51">
        <v>15</v>
      </c>
      <c r="C12" s="188">
        <v>934</v>
      </c>
      <c r="D12" s="188">
        <v>985</v>
      </c>
      <c r="E12" s="188">
        <v>1044</v>
      </c>
      <c r="F12" s="51">
        <f t="shared" si="0"/>
        <v>2029</v>
      </c>
      <c r="G12" s="176">
        <v>10</v>
      </c>
      <c r="H12" s="177">
        <v>9</v>
      </c>
      <c r="I12" s="177">
        <v>0</v>
      </c>
      <c r="J12" s="177">
        <v>0</v>
      </c>
      <c r="K12" s="177">
        <v>0</v>
      </c>
      <c r="L12" s="177">
        <v>1</v>
      </c>
      <c r="M12" s="178">
        <v>2</v>
      </c>
      <c r="N12" s="179">
        <v>0</v>
      </c>
    </row>
    <row r="13" spans="1:14" ht="19.8">
      <c r="A13" s="222" t="s">
        <v>115</v>
      </c>
      <c r="B13" s="51">
        <v>12</v>
      </c>
      <c r="C13" s="188">
        <v>461</v>
      </c>
      <c r="D13" s="188">
        <v>476</v>
      </c>
      <c r="E13" s="188">
        <v>494</v>
      </c>
      <c r="F13" s="51">
        <f t="shared" si="0"/>
        <v>970</v>
      </c>
      <c r="G13" s="176">
        <v>1</v>
      </c>
      <c r="H13" s="177">
        <v>8</v>
      </c>
      <c r="I13" s="177">
        <v>0</v>
      </c>
      <c r="J13" s="177">
        <v>0</v>
      </c>
      <c r="K13" s="177">
        <v>0</v>
      </c>
      <c r="L13" s="177">
        <v>0</v>
      </c>
      <c r="M13" s="178">
        <v>1</v>
      </c>
      <c r="N13" s="179">
        <v>0</v>
      </c>
    </row>
    <row r="14" spans="1:14" ht="19.8">
      <c r="A14" s="222" t="s">
        <v>116</v>
      </c>
      <c r="B14" s="51">
        <v>8</v>
      </c>
      <c r="C14" s="188">
        <v>356</v>
      </c>
      <c r="D14" s="188">
        <v>410</v>
      </c>
      <c r="E14" s="188">
        <v>369</v>
      </c>
      <c r="F14" s="51">
        <f t="shared" si="0"/>
        <v>779</v>
      </c>
      <c r="G14" s="176">
        <v>1</v>
      </c>
      <c r="H14" s="177">
        <v>1</v>
      </c>
      <c r="I14" s="177">
        <v>2</v>
      </c>
      <c r="J14" s="177">
        <v>1</v>
      </c>
      <c r="K14" s="177">
        <v>0</v>
      </c>
      <c r="L14" s="177">
        <v>2</v>
      </c>
      <c r="M14" s="178">
        <v>1</v>
      </c>
      <c r="N14" s="179">
        <v>0</v>
      </c>
    </row>
    <row r="15" spans="1:14" ht="19.8">
      <c r="A15" s="222" t="s">
        <v>117</v>
      </c>
      <c r="B15" s="51">
        <v>17</v>
      </c>
      <c r="C15" s="188">
        <v>667</v>
      </c>
      <c r="D15" s="188">
        <v>685</v>
      </c>
      <c r="E15" s="188">
        <v>747</v>
      </c>
      <c r="F15" s="51">
        <f t="shared" si="0"/>
        <v>1432</v>
      </c>
      <c r="G15" s="176">
        <v>2</v>
      </c>
      <c r="H15" s="177">
        <v>4</v>
      </c>
      <c r="I15" s="177">
        <v>3</v>
      </c>
      <c r="J15" s="177">
        <v>0</v>
      </c>
      <c r="K15" s="177">
        <v>0</v>
      </c>
      <c r="L15" s="177">
        <v>0</v>
      </c>
      <c r="M15" s="178">
        <v>0</v>
      </c>
      <c r="N15" s="179">
        <v>0</v>
      </c>
    </row>
    <row r="16" spans="1:14" ht="19.8">
      <c r="A16" s="222" t="s">
        <v>118</v>
      </c>
      <c r="B16" s="51">
        <v>14</v>
      </c>
      <c r="C16" s="188">
        <v>396</v>
      </c>
      <c r="D16" s="188">
        <v>401</v>
      </c>
      <c r="E16" s="188">
        <v>391</v>
      </c>
      <c r="F16" s="51">
        <f t="shared" si="0"/>
        <v>792</v>
      </c>
      <c r="G16" s="176">
        <v>3</v>
      </c>
      <c r="H16" s="177">
        <v>3</v>
      </c>
      <c r="I16" s="177">
        <v>0</v>
      </c>
      <c r="J16" s="177">
        <v>5</v>
      </c>
      <c r="K16" s="177">
        <v>0</v>
      </c>
      <c r="L16" s="177">
        <v>1</v>
      </c>
      <c r="M16" s="178">
        <v>0</v>
      </c>
      <c r="N16" s="179">
        <v>0</v>
      </c>
    </row>
    <row r="17" spans="1:14" ht="19.8">
      <c r="A17" s="222" t="s">
        <v>119</v>
      </c>
      <c r="B17" s="51">
        <v>22</v>
      </c>
      <c r="C17" s="188">
        <v>1114</v>
      </c>
      <c r="D17" s="188">
        <v>1236</v>
      </c>
      <c r="E17" s="188">
        <v>1297</v>
      </c>
      <c r="F17" s="51">
        <f t="shared" si="0"/>
        <v>2533</v>
      </c>
      <c r="G17" s="176">
        <v>28</v>
      </c>
      <c r="H17" s="177">
        <v>19</v>
      </c>
      <c r="I17" s="177">
        <v>4</v>
      </c>
      <c r="J17" s="177">
        <v>9</v>
      </c>
      <c r="K17" s="177">
        <v>0</v>
      </c>
      <c r="L17" s="177">
        <v>1</v>
      </c>
      <c r="M17" s="178">
        <v>1</v>
      </c>
      <c r="N17" s="179">
        <v>0</v>
      </c>
    </row>
    <row r="18" spans="1:14" ht="19.8">
      <c r="A18" s="222" t="s">
        <v>120</v>
      </c>
      <c r="B18" s="51">
        <v>20</v>
      </c>
      <c r="C18" s="188">
        <v>1489</v>
      </c>
      <c r="D18" s="188">
        <v>1685</v>
      </c>
      <c r="E18" s="188">
        <v>1822</v>
      </c>
      <c r="F18" s="51">
        <f t="shared" si="0"/>
        <v>3507</v>
      </c>
      <c r="G18" s="176">
        <v>33</v>
      </c>
      <c r="H18" s="177">
        <v>34</v>
      </c>
      <c r="I18" s="177">
        <v>1</v>
      </c>
      <c r="J18" s="177">
        <v>1</v>
      </c>
      <c r="K18" s="177">
        <v>1</v>
      </c>
      <c r="L18" s="177">
        <v>1</v>
      </c>
      <c r="M18" s="178">
        <v>0</v>
      </c>
      <c r="N18" s="179">
        <v>1</v>
      </c>
    </row>
    <row r="19" spans="1:14" ht="19.8">
      <c r="A19" s="222" t="s">
        <v>121</v>
      </c>
      <c r="B19" s="51">
        <v>22</v>
      </c>
      <c r="C19" s="188">
        <v>1122</v>
      </c>
      <c r="D19" s="188">
        <v>1305</v>
      </c>
      <c r="E19" s="188">
        <v>1413</v>
      </c>
      <c r="F19" s="51">
        <f t="shared" si="0"/>
        <v>2718</v>
      </c>
      <c r="G19" s="176">
        <v>14</v>
      </c>
      <c r="H19" s="177">
        <v>24</v>
      </c>
      <c r="I19" s="177">
        <v>5</v>
      </c>
      <c r="J19" s="177">
        <v>6</v>
      </c>
      <c r="K19" s="177">
        <v>3</v>
      </c>
      <c r="L19" s="177">
        <v>1</v>
      </c>
      <c r="M19" s="178">
        <v>1</v>
      </c>
      <c r="N19" s="179">
        <v>0</v>
      </c>
    </row>
    <row r="20" spans="1:14" ht="19.8">
      <c r="A20" s="222" t="s">
        <v>122</v>
      </c>
      <c r="B20" s="51">
        <v>19</v>
      </c>
      <c r="C20" s="188">
        <v>788</v>
      </c>
      <c r="D20" s="188">
        <v>893</v>
      </c>
      <c r="E20" s="188">
        <v>1021</v>
      </c>
      <c r="F20" s="51">
        <f t="shared" si="0"/>
        <v>1914</v>
      </c>
      <c r="G20" s="176">
        <v>8</v>
      </c>
      <c r="H20" s="177">
        <v>7</v>
      </c>
      <c r="I20" s="177">
        <v>1</v>
      </c>
      <c r="J20" s="177">
        <v>1</v>
      </c>
      <c r="K20" s="177">
        <v>1</v>
      </c>
      <c r="L20" s="177">
        <v>1</v>
      </c>
      <c r="M20" s="178">
        <v>0</v>
      </c>
      <c r="N20" s="179">
        <v>0</v>
      </c>
    </row>
    <row r="21" spans="1:14" ht="19.8">
      <c r="A21" s="222" t="s">
        <v>123</v>
      </c>
      <c r="B21" s="51">
        <v>21</v>
      </c>
      <c r="C21" s="188">
        <v>1580</v>
      </c>
      <c r="D21" s="188">
        <v>1821</v>
      </c>
      <c r="E21" s="188">
        <v>2110</v>
      </c>
      <c r="F21" s="51">
        <f t="shared" si="0"/>
        <v>3931</v>
      </c>
      <c r="G21" s="176">
        <v>12</v>
      </c>
      <c r="H21" s="177">
        <v>20</v>
      </c>
      <c r="I21" s="177">
        <v>4</v>
      </c>
      <c r="J21" s="177">
        <v>1</v>
      </c>
      <c r="K21" s="177">
        <v>0</v>
      </c>
      <c r="L21" s="177">
        <v>2</v>
      </c>
      <c r="M21" s="178">
        <v>1</v>
      </c>
      <c r="N21" s="179">
        <v>2</v>
      </c>
    </row>
    <row r="22" spans="1:14" ht="19.8">
      <c r="A22" s="222" t="s">
        <v>124</v>
      </c>
      <c r="B22" s="51">
        <v>11</v>
      </c>
      <c r="C22" s="188">
        <v>746</v>
      </c>
      <c r="D22" s="188">
        <v>672</v>
      </c>
      <c r="E22" s="188">
        <v>757</v>
      </c>
      <c r="F22" s="51">
        <f t="shared" si="0"/>
        <v>1429</v>
      </c>
      <c r="G22" s="176">
        <v>5</v>
      </c>
      <c r="H22" s="177">
        <v>13</v>
      </c>
      <c r="I22" s="177">
        <v>2</v>
      </c>
      <c r="J22" s="177">
        <v>2</v>
      </c>
      <c r="K22" s="177">
        <v>0</v>
      </c>
      <c r="L22" s="177">
        <v>0</v>
      </c>
      <c r="M22" s="178">
        <v>0</v>
      </c>
      <c r="N22" s="179">
        <v>0</v>
      </c>
    </row>
    <row r="23" spans="1:14" ht="19.8">
      <c r="A23" s="222" t="s">
        <v>125</v>
      </c>
      <c r="B23" s="51">
        <v>12</v>
      </c>
      <c r="C23" s="188">
        <v>564</v>
      </c>
      <c r="D23" s="188">
        <v>579</v>
      </c>
      <c r="E23" s="188">
        <v>607</v>
      </c>
      <c r="F23" s="51">
        <f t="shared" si="0"/>
        <v>1186</v>
      </c>
      <c r="G23" s="176">
        <v>6</v>
      </c>
      <c r="H23" s="177">
        <v>7</v>
      </c>
      <c r="I23" s="177">
        <v>3</v>
      </c>
      <c r="J23" s="177">
        <v>5</v>
      </c>
      <c r="K23" s="177">
        <v>0</v>
      </c>
      <c r="L23" s="177">
        <v>2</v>
      </c>
      <c r="M23" s="178">
        <v>0</v>
      </c>
      <c r="N23" s="179">
        <v>1</v>
      </c>
    </row>
    <row r="24" spans="1:14" ht="19.8">
      <c r="A24" s="222" t="s">
        <v>126</v>
      </c>
      <c r="B24" s="51">
        <v>12</v>
      </c>
      <c r="C24" s="188">
        <v>441</v>
      </c>
      <c r="D24" s="188">
        <v>448</v>
      </c>
      <c r="E24" s="188">
        <v>415</v>
      </c>
      <c r="F24" s="51">
        <f t="shared" si="0"/>
        <v>863</v>
      </c>
      <c r="G24" s="176">
        <v>0</v>
      </c>
      <c r="H24" s="177">
        <v>4</v>
      </c>
      <c r="I24" s="177">
        <v>3</v>
      </c>
      <c r="J24" s="177">
        <v>6</v>
      </c>
      <c r="K24" s="177">
        <v>1</v>
      </c>
      <c r="L24" s="177">
        <v>1</v>
      </c>
      <c r="M24" s="178">
        <v>0</v>
      </c>
      <c r="N24" s="179">
        <v>0</v>
      </c>
    </row>
    <row r="25" spans="1:14" ht="19.8">
      <c r="A25" s="222" t="s">
        <v>127</v>
      </c>
      <c r="B25" s="51">
        <v>12</v>
      </c>
      <c r="C25" s="188">
        <v>555</v>
      </c>
      <c r="D25" s="188">
        <v>525</v>
      </c>
      <c r="E25" s="188">
        <v>580</v>
      </c>
      <c r="F25" s="51">
        <f t="shared" si="0"/>
        <v>1105</v>
      </c>
      <c r="G25" s="176">
        <v>3</v>
      </c>
      <c r="H25" s="177">
        <v>7</v>
      </c>
      <c r="I25" s="177">
        <v>0</v>
      </c>
      <c r="J25" s="177">
        <v>0</v>
      </c>
      <c r="K25" s="177">
        <v>0</v>
      </c>
      <c r="L25" s="177">
        <v>2</v>
      </c>
      <c r="M25" s="178">
        <v>2</v>
      </c>
      <c r="N25" s="179">
        <v>0</v>
      </c>
    </row>
    <row r="26" spans="1:14" ht="19.8">
      <c r="A26" s="222" t="s">
        <v>128</v>
      </c>
      <c r="B26" s="51">
        <v>22</v>
      </c>
      <c r="C26" s="188">
        <v>993</v>
      </c>
      <c r="D26" s="188">
        <v>1053</v>
      </c>
      <c r="E26" s="188">
        <v>1048</v>
      </c>
      <c r="F26" s="51">
        <f t="shared" si="0"/>
        <v>2101</v>
      </c>
      <c r="G26" s="176">
        <v>12</v>
      </c>
      <c r="H26" s="177">
        <v>19</v>
      </c>
      <c r="I26" s="177">
        <v>4</v>
      </c>
      <c r="J26" s="177">
        <v>5</v>
      </c>
      <c r="K26" s="177">
        <v>1</v>
      </c>
      <c r="L26" s="177">
        <v>1</v>
      </c>
      <c r="M26" s="178">
        <v>1</v>
      </c>
      <c r="N26" s="179">
        <v>0</v>
      </c>
    </row>
    <row r="27" spans="1:14" ht="19.8">
      <c r="A27" s="222" t="s">
        <v>129</v>
      </c>
      <c r="B27" s="51">
        <v>24</v>
      </c>
      <c r="C27" s="188">
        <v>1592</v>
      </c>
      <c r="D27" s="188">
        <v>1555</v>
      </c>
      <c r="E27" s="188">
        <v>1613</v>
      </c>
      <c r="F27" s="51">
        <f>D27+E27</f>
        <v>3168</v>
      </c>
      <c r="G27" s="176">
        <v>11</v>
      </c>
      <c r="H27" s="177">
        <v>24</v>
      </c>
      <c r="I27" s="177">
        <v>5</v>
      </c>
      <c r="J27" s="177">
        <v>1</v>
      </c>
      <c r="K27" s="177">
        <v>3</v>
      </c>
      <c r="L27" s="177">
        <v>1</v>
      </c>
      <c r="M27" s="178">
        <v>4</v>
      </c>
      <c r="N27" s="179">
        <v>2</v>
      </c>
    </row>
    <row r="28" spans="1:14" ht="19.8">
      <c r="A28" s="222" t="s">
        <v>130</v>
      </c>
      <c r="B28" s="51">
        <v>10</v>
      </c>
      <c r="C28" s="188">
        <v>363</v>
      </c>
      <c r="D28" s="188">
        <v>375</v>
      </c>
      <c r="E28" s="188">
        <v>381</v>
      </c>
      <c r="F28" s="51">
        <f t="shared" ref="F28:F36" si="1">SUM(D28:E28)</f>
        <v>756</v>
      </c>
      <c r="G28" s="176">
        <v>3</v>
      </c>
      <c r="H28" s="177">
        <v>5</v>
      </c>
      <c r="I28" s="177">
        <v>0</v>
      </c>
      <c r="J28" s="177">
        <v>0</v>
      </c>
      <c r="K28" s="177">
        <v>0</v>
      </c>
      <c r="L28" s="177">
        <v>0</v>
      </c>
      <c r="M28" s="178">
        <v>1</v>
      </c>
      <c r="N28" s="179">
        <v>0</v>
      </c>
    </row>
    <row r="29" spans="1:14" ht="19.8">
      <c r="A29" s="222" t="s">
        <v>131</v>
      </c>
      <c r="B29" s="51">
        <v>13</v>
      </c>
      <c r="C29" s="188">
        <v>513</v>
      </c>
      <c r="D29" s="188">
        <v>522</v>
      </c>
      <c r="E29" s="188">
        <v>587</v>
      </c>
      <c r="F29" s="51">
        <f t="shared" si="1"/>
        <v>1109</v>
      </c>
      <c r="G29" s="176">
        <v>3</v>
      </c>
      <c r="H29" s="177">
        <v>7</v>
      </c>
      <c r="I29" s="177">
        <v>1</v>
      </c>
      <c r="J29" s="177">
        <v>1</v>
      </c>
      <c r="K29" s="177">
        <v>0</v>
      </c>
      <c r="L29" s="177">
        <v>2</v>
      </c>
      <c r="M29" s="178">
        <v>0</v>
      </c>
      <c r="N29" s="179">
        <v>0</v>
      </c>
    </row>
    <row r="30" spans="1:14" ht="19.8">
      <c r="A30" s="222" t="s">
        <v>132</v>
      </c>
      <c r="B30" s="51">
        <v>10</v>
      </c>
      <c r="C30" s="188">
        <v>573</v>
      </c>
      <c r="D30" s="188">
        <v>513</v>
      </c>
      <c r="E30" s="188">
        <v>529</v>
      </c>
      <c r="F30" s="51">
        <f t="shared" si="1"/>
        <v>1042</v>
      </c>
      <c r="G30" s="176">
        <v>3</v>
      </c>
      <c r="H30" s="177">
        <v>11</v>
      </c>
      <c r="I30" s="177">
        <v>1</v>
      </c>
      <c r="J30" s="177">
        <v>0</v>
      </c>
      <c r="K30" s="177">
        <v>1</v>
      </c>
      <c r="L30" s="177">
        <v>1</v>
      </c>
      <c r="M30" s="178">
        <v>3</v>
      </c>
      <c r="N30" s="179">
        <v>0</v>
      </c>
    </row>
    <row r="31" spans="1:14" ht="19.8">
      <c r="A31" s="222" t="s">
        <v>133</v>
      </c>
      <c r="B31" s="51">
        <v>10</v>
      </c>
      <c r="C31" s="188">
        <v>521</v>
      </c>
      <c r="D31" s="188">
        <v>491</v>
      </c>
      <c r="E31" s="188">
        <v>531</v>
      </c>
      <c r="F31" s="51">
        <f t="shared" si="1"/>
        <v>1022</v>
      </c>
      <c r="G31" s="176">
        <v>3</v>
      </c>
      <c r="H31" s="177">
        <v>4</v>
      </c>
      <c r="I31" s="177">
        <v>1</v>
      </c>
      <c r="J31" s="177">
        <v>1</v>
      </c>
      <c r="K31" s="177">
        <v>0</v>
      </c>
      <c r="L31" s="177">
        <v>0</v>
      </c>
      <c r="M31" s="178">
        <v>1</v>
      </c>
      <c r="N31" s="179">
        <v>0</v>
      </c>
    </row>
    <row r="32" spans="1:14" ht="19.8">
      <c r="A32" s="222" t="s">
        <v>134</v>
      </c>
      <c r="B32" s="51">
        <v>12</v>
      </c>
      <c r="C32" s="188">
        <v>494</v>
      </c>
      <c r="D32" s="188">
        <v>498</v>
      </c>
      <c r="E32" s="188">
        <v>502</v>
      </c>
      <c r="F32" s="51">
        <f t="shared" si="1"/>
        <v>1000</v>
      </c>
      <c r="G32" s="176">
        <v>4</v>
      </c>
      <c r="H32" s="177">
        <v>1</v>
      </c>
      <c r="I32" s="177">
        <v>1</v>
      </c>
      <c r="J32" s="177">
        <v>0</v>
      </c>
      <c r="K32" s="177">
        <v>1</v>
      </c>
      <c r="L32" s="177">
        <v>1</v>
      </c>
      <c r="M32" s="178">
        <v>1</v>
      </c>
      <c r="N32" s="179">
        <v>0</v>
      </c>
    </row>
    <row r="33" spans="1:14" ht="19.8">
      <c r="A33" s="222" t="s">
        <v>135</v>
      </c>
      <c r="B33" s="51">
        <v>13</v>
      </c>
      <c r="C33" s="188">
        <v>436</v>
      </c>
      <c r="D33" s="188">
        <v>422</v>
      </c>
      <c r="E33" s="188">
        <v>413</v>
      </c>
      <c r="F33" s="51">
        <f t="shared" si="1"/>
        <v>835</v>
      </c>
      <c r="G33" s="176">
        <v>5</v>
      </c>
      <c r="H33" s="177">
        <v>2</v>
      </c>
      <c r="I33" s="177">
        <v>0</v>
      </c>
      <c r="J33" s="177">
        <v>3</v>
      </c>
      <c r="K33" s="177">
        <v>0</v>
      </c>
      <c r="L33" s="177">
        <v>3</v>
      </c>
      <c r="M33" s="178">
        <v>1</v>
      </c>
      <c r="N33" s="179">
        <v>0</v>
      </c>
    </row>
    <row r="34" spans="1:14" ht="19.8">
      <c r="A34" s="222" t="s">
        <v>136</v>
      </c>
      <c r="B34" s="51">
        <v>11</v>
      </c>
      <c r="C34" s="188">
        <v>366</v>
      </c>
      <c r="D34" s="188">
        <v>368</v>
      </c>
      <c r="E34" s="188">
        <v>399</v>
      </c>
      <c r="F34" s="51">
        <f t="shared" si="1"/>
        <v>767</v>
      </c>
      <c r="G34" s="176">
        <v>5</v>
      </c>
      <c r="H34" s="177">
        <v>2</v>
      </c>
      <c r="I34" s="177">
        <v>0</v>
      </c>
      <c r="J34" s="177">
        <v>0</v>
      </c>
      <c r="K34" s="177">
        <v>2</v>
      </c>
      <c r="L34" s="177">
        <v>3</v>
      </c>
      <c r="M34" s="178">
        <v>0</v>
      </c>
      <c r="N34" s="179">
        <v>0</v>
      </c>
    </row>
    <row r="35" spans="1:14" ht="19.8">
      <c r="A35" s="222" t="s">
        <v>137</v>
      </c>
      <c r="B35" s="51">
        <v>6</v>
      </c>
      <c r="C35" s="188">
        <v>346</v>
      </c>
      <c r="D35" s="188">
        <v>368</v>
      </c>
      <c r="E35" s="188">
        <v>400</v>
      </c>
      <c r="F35" s="51">
        <f t="shared" si="1"/>
        <v>768</v>
      </c>
      <c r="G35" s="176">
        <v>2</v>
      </c>
      <c r="H35" s="177">
        <v>3</v>
      </c>
      <c r="I35" s="177">
        <v>0</v>
      </c>
      <c r="J35" s="177">
        <v>0</v>
      </c>
      <c r="K35" s="177">
        <v>0</v>
      </c>
      <c r="L35" s="177">
        <v>1</v>
      </c>
      <c r="M35" s="178">
        <v>0</v>
      </c>
      <c r="N35" s="179">
        <v>0</v>
      </c>
    </row>
    <row r="36" spans="1:14" ht="19.8">
      <c r="A36" s="222" t="s">
        <v>138</v>
      </c>
      <c r="B36" s="51">
        <v>16</v>
      </c>
      <c r="C36" s="188">
        <v>619</v>
      </c>
      <c r="D36" s="188">
        <v>613</v>
      </c>
      <c r="E36" s="188">
        <v>631</v>
      </c>
      <c r="F36" s="51">
        <f t="shared" si="1"/>
        <v>1244</v>
      </c>
      <c r="G36" s="176">
        <v>7</v>
      </c>
      <c r="H36" s="177">
        <v>4</v>
      </c>
      <c r="I36" s="177">
        <v>0</v>
      </c>
      <c r="J36" s="177">
        <v>1</v>
      </c>
      <c r="K36" s="177">
        <v>2</v>
      </c>
      <c r="L36" s="177">
        <v>0</v>
      </c>
      <c r="M36" s="178">
        <v>0</v>
      </c>
      <c r="N36" s="179">
        <v>0</v>
      </c>
    </row>
    <row r="37" spans="1:14" ht="19.8">
      <c r="A37" s="221" t="s">
        <v>139</v>
      </c>
      <c r="B37" s="51">
        <f t="shared" ref="B37:N37" si="2">SUM(B5:B36)</f>
        <v>453</v>
      </c>
      <c r="C37" s="51">
        <f t="shared" si="2"/>
        <v>23194</v>
      </c>
      <c r="D37" s="51">
        <f t="shared" si="2"/>
        <v>23825</v>
      </c>
      <c r="E37" s="51">
        <f t="shared" si="2"/>
        <v>25738</v>
      </c>
      <c r="F37" s="51">
        <f t="shared" si="2"/>
        <v>49563</v>
      </c>
      <c r="G37" s="51">
        <f t="shared" si="2"/>
        <v>230</v>
      </c>
      <c r="H37" s="51">
        <f t="shared" si="2"/>
        <v>302</v>
      </c>
      <c r="I37" s="51">
        <f t="shared" si="2"/>
        <v>51</v>
      </c>
      <c r="J37" s="51">
        <f t="shared" si="2"/>
        <v>51</v>
      </c>
      <c r="K37" s="51">
        <f t="shared" si="2"/>
        <v>21</v>
      </c>
      <c r="L37" s="51">
        <f t="shared" si="2"/>
        <v>36</v>
      </c>
      <c r="M37" s="52">
        <f t="shared" si="2"/>
        <v>26</v>
      </c>
      <c r="N37" s="54">
        <f t="shared" si="2"/>
        <v>8</v>
      </c>
    </row>
    <row r="38" spans="1:14" s="3" customFormat="1" ht="26.25" customHeight="1">
      <c r="A38" s="274" t="s">
        <v>8</v>
      </c>
      <c r="B38" s="275"/>
      <c r="C38" s="93">
        <f>C37</f>
        <v>23194</v>
      </c>
      <c r="D38" s="93" t="s">
        <v>0</v>
      </c>
      <c r="E38" s="93" t="s">
        <v>9</v>
      </c>
      <c r="F38" s="93"/>
      <c r="G38" s="93">
        <f>F37</f>
        <v>49563</v>
      </c>
      <c r="H38" s="93" t="s">
        <v>10</v>
      </c>
      <c r="I38" s="93"/>
      <c r="J38" s="93"/>
      <c r="K38" s="93" t="s">
        <v>94</v>
      </c>
      <c r="L38" s="93"/>
      <c r="M38" s="94"/>
      <c r="N38" s="95"/>
    </row>
    <row r="39" spans="1:14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1580</v>
      </c>
      <c r="F39" s="146">
        <f>MAX(F5:F36)</f>
        <v>3931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106</v>
      </c>
      <c r="B40" s="239"/>
      <c r="C40" s="150" t="str">
        <f ca="1">INDIRECT(H40,TRUE)</f>
        <v>德政</v>
      </c>
      <c r="D40" s="151" t="s">
        <v>91</v>
      </c>
      <c r="E40" s="147">
        <f>MIN(C5:C36)</f>
        <v>344</v>
      </c>
      <c r="F40" s="148">
        <f>MIN(F5:F36)</f>
        <v>697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311" t="s">
        <v>11</v>
      </c>
      <c r="B41" s="312"/>
      <c r="C41" s="307">
        <f>SUM(G41:G42)</f>
        <v>227</v>
      </c>
      <c r="D41" s="309" t="s">
        <v>10</v>
      </c>
      <c r="E41" s="96" t="s">
        <v>12</v>
      </c>
      <c r="F41" s="96"/>
      <c r="G41" s="96">
        <v>107</v>
      </c>
      <c r="H41" s="96" t="s">
        <v>10</v>
      </c>
      <c r="I41" s="96"/>
      <c r="J41" s="96"/>
      <c r="K41" s="97"/>
      <c r="L41" s="97"/>
      <c r="M41" s="98"/>
      <c r="N41" s="99"/>
    </row>
    <row r="42" spans="1:14" s="5" customFormat="1" ht="24.9" customHeight="1">
      <c r="A42" s="313"/>
      <c r="B42" s="314"/>
      <c r="C42" s="308"/>
      <c r="D42" s="310"/>
      <c r="E42" s="100" t="s">
        <v>13</v>
      </c>
      <c r="F42" s="100"/>
      <c r="G42" s="100">
        <v>120</v>
      </c>
      <c r="H42" s="100" t="s">
        <v>10</v>
      </c>
      <c r="I42" s="100"/>
      <c r="J42" s="100"/>
      <c r="K42" s="101"/>
      <c r="L42" s="101"/>
      <c r="M42" s="102"/>
      <c r="N42" s="219"/>
    </row>
    <row r="43" spans="1:14" s="5" customFormat="1" ht="24.9" customHeight="1">
      <c r="A43" s="246" t="s">
        <v>17</v>
      </c>
      <c r="B43" s="250"/>
      <c r="C43" s="253">
        <f>K37</f>
        <v>21</v>
      </c>
      <c r="D43" s="253" t="s">
        <v>10</v>
      </c>
      <c r="E43" s="207" t="s">
        <v>100</v>
      </c>
      <c r="F43" s="216"/>
      <c r="G43" s="216"/>
      <c r="H43" s="216"/>
      <c r="I43" s="216"/>
      <c r="J43" s="216"/>
      <c r="K43" s="217"/>
      <c r="L43" s="217"/>
      <c r="M43" s="218"/>
      <c r="N43" s="220"/>
    </row>
    <row r="44" spans="1:14" s="6" customFormat="1" ht="24.9" customHeight="1">
      <c r="A44" s="265"/>
      <c r="B44" s="266"/>
      <c r="C44" s="267"/>
      <c r="D44" s="267"/>
      <c r="E44" s="207" t="s">
        <v>176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74" t="s">
        <v>15</v>
      </c>
      <c r="B45" s="275"/>
      <c r="C45" s="93">
        <f>L37</f>
        <v>36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26</v>
      </c>
      <c r="D46" s="93" t="s">
        <v>47</v>
      </c>
      <c r="E46" s="93" t="s">
        <v>181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151</v>
      </c>
      <c r="B47" s="273"/>
      <c r="C47" s="93">
        <f>N37</f>
        <v>8</v>
      </c>
      <c r="D47" s="93" t="s">
        <v>47</v>
      </c>
      <c r="E47" s="93" t="s">
        <v>143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74" t="s">
        <v>104</v>
      </c>
      <c r="B48" s="275"/>
      <c r="C48" s="93">
        <f>G37</f>
        <v>230</v>
      </c>
      <c r="D48" s="107" t="s">
        <v>10</v>
      </c>
      <c r="E48" s="93" t="s">
        <v>16</v>
      </c>
      <c r="F48" s="93"/>
      <c r="G48" s="93">
        <f>H37</f>
        <v>302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>本月戶數減少</v>
      </c>
      <c r="B49" s="269"/>
      <c r="C49" s="108">
        <f>C37-'11009'!C37</f>
        <v>-4</v>
      </c>
      <c r="D49" s="109" t="str">
        <f>IF(E49&gt;0,"男增加","男減少")</f>
        <v>男減少</v>
      </c>
      <c r="E49" s="110">
        <f>D37-'11009'!D37</f>
        <v>-38</v>
      </c>
      <c r="F49" s="111" t="str">
        <f>IF(G49&gt;0,"女增加","女減少")</f>
        <v>女減少</v>
      </c>
      <c r="G49" s="110">
        <f>E37-'11009'!E37</f>
        <v>-49</v>
      </c>
      <c r="H49" s="112"/>
      <c r="I49" s="269" t="str">
        <f>IF(K49&gt;0,"總人口數增加","總人口數減少")</f>
        <v>總人口數減少</v>
      </c>
      <c r="J49" s="269"/>
      <c r="K49" s="110">
        <f>F37-'11009'!F37</f>
        <v>-87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9:B49"/>
    <mergeCell ref="I49:J49"/>
    <mergeCell ref="I3:I4"/>
    <mergeCell ref="C41:C42"/>
    <mergeCell ref="D41:D42"/>
    <mergeCell ref="B3:B4"/>
    <mergeCell ref="C3:C4"/>
    <mergeCell ref="A3:A4"/>
    <mergeCell ref="A41:B42"/>
    <mergeCell ref="A47:B47"/>
    <mergeCell ref="A45:B45"/>
    <mergeCell ref="A46:B46"/>
    <mergeCell ref="H3:H4"/>
    <mergeCell ref="A38:B38"/>
    <mergeCell ref="A39:B39"/>
    <mergeCell ref="A48:B48"/>
    <mergeCell ref="M3:M4"/>
    <mergeCell ref="N3:N4"/>
    <mergeCell ref="K2:N2"/>
    <mergeCell ref="J3:J4"/>
    <mergeCell ref="G3:G4"/>
    <mergeCell ref="K3:K4"/>
    <mergeCell ref="L3:L4"/>
    <mergeCell ref="A43:B44"/>
    <mergeCell ref="C43:C44"/>
    <mergeCell ref="D43:D44"/>
    <mergeCell ref="A40:B40"/>
    <mergeCell ref="A1:L1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164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64</v>
      </c>
      <c r="D3" s="193" t="s">
        <v>10</v>
      </c>
      <c r="E3" s="194" t="s">
        <v>96</v>
      </c>
      <c r="F3" s="195" t="s">
        <v>97</v>
      </c>
      <c r="G3" s="270" t="s">
        <v>65</v>
      </c>
      <c r="H3" s="270" t="s">
        <v>66</v>
      </c>
      <c r="I3" s="270" t="s">
        <v>67</v>
      </c>
      <c r="J3" s="270" t="s">
        <v>68</v>
      </c>
      <c r="K3" s="270" t="s">
        <v>69</v>
      </c>
      <c r="L3" s="270" t="s">
        <v>70</v>
      </c>
      <c r="M3" s="279" t="s">
        <v>147</v>
      </c>
      <c r="N3" s="281" t="s">
        <v>149</v>
      </c>
    </row>
    <row r="4" spans="1:14" s="1" customFormat="1" ht="19.8">
      <c r="A4" s="278"/>
      <c r="B4" s="271"/>
      <c r="C4" s="271"/>
      <c r="D4" s="50" t="s">
        <v>71</v>
      </c>
      <c r="E4" s="50" t="s">
        <v>72</v>
      </c>
      <c r="F4" s="50" t="s">
        <v>89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107</v>
      </c>
      <c r="B5" s="196">
        <v>15</v>
      </c>
      <c r="C5" s="188">
        <v>941</v>
      </c>
      <c r="D5" s="188">
        <v>891</v>
      </c>
      <c r="E5" s="188">
        <v>984</v>
      </c>
      <c r="F5" s="51">
        <f t="shared" ref="F5:F26" si="0">SUM(D5:E5)</f>
        <v>1875</v>
      </c>
      <c r="G5" s="176">
        <v>5</v>
      </c>
      <c r="H5" s="177">
        <v>15</v>
      </c>
      <c r="I5" s="177">
        <v>1</v>
      </c>
      <c r="J5" s="177">
        <v>2</v>
      </c>
      <c r="K5" s="177">
        <v>0</v>
      </c>
      <c r="L5" s="177">
        <v>2</v>
      </c>
      <c r="M5" s="178">
        <v>1</v>
      </c>
      <c r="N5" s="179">
        <v>0</v>
      </c>
    </row>
    <row r="6" spans="1:14" ht="19.8">
      <c r="A6" s="222" t="s">
        <v>108</v>
      </c>
      <c r="B6" s="197">
        <v>11</v>
      </c>
      <c r="C6" s="188">
        <v>571</v>
      </c>
      <c r="D6" s="188">
        <v>523</v>
      </c>
      <c r="E6" s="188">
        <v>571</v>
      </c>
      <c r="F6" s="51">
        <f t="shared" si="0"/>
        <v>1094</v>
      </c>
      <c r="G6" s="176">
        <v>4</v>
      </c>
      <c r="H6" s="177">
        <v>8</v>
      </c>
      <c r="I6" s="177">
        <v>1</v>
      </c>
      <c r="J6" s="177">
        <v>4</v>
      </c>
      <c r="K6" s="177">
        <v>2</v>
      </c>
      <c r="L6" s="177">
        <v>1</v>
      </c>
      <c r="M6" s="178">
        <v>0</v>
      </c>
      <c r="N6" s="179">
        <v>0</v>
      </c>
    </row>
    <row r="7" spans="1:14" ht="19.8">
      <c r="A7" s="222" t="s">
        <v>109</v>
      </c>
      <c r="B7" s="197">
        <v>17</v>
      </c>
      <c r="C7" s="188">
        <v>1502</v>
      </c>
      <c r="D7" s="188">
        <v>1499</v>
      </c>
      <c r="E7" s="188">
        <v>1804</v>
      </c>
      <c r="F7" s="51">
        <f t="shared" si="0"/>
        <v>3303</v>
      </c>
      <c r="G7" s="176">
        <v>19</v>
      </c>
      <c r="H7" s="177">
        <v>17</v>
      </c>
      <c r="I7" s="177">
        <v>5</v>
      </c>
      <c r="J7" s="177">
        <v>3</v>
      </c>
      <c r="K7" s="177">
        <v>1</v>
      </c>
      <c r="L7" s="177">
        <v>0</v>
      </c>
      <c r="M7" s="178">
        <v>1</v>
      </c>
      <c r="N7" s="179">
        <v>0</v>
      </c>
    </row>
    <row r="8" spans="1:14" ht="19.8">
      <c r="A8" s="222" t="s">
        <v>110</v>
      </c>
      <c r="B8" s="197">
        <v>15</v>
      </c>
      <c r="C8" s="188">
        <v>537</v>
      </c>
      <c r="D8" s="188">
        <v>535</v>
      </c>
      <c r="E8" s="188">
        <v>582</v>
      </c>
      <c r="F8" s="51">
        <f t="shared" si="0"/>
        <v>1117</v>
      </c>
      <c r="G8" s="176">
        <v>4</v>
      </c>
      <c r="H8" s="177">
        <v>5</v>
      </c>
      <c r="I8" s="177">
        <v>1</v>
      </c>
      <c r="J8" s="177">
        <v>1</v>
      </c>
      <c r="K8" s="177">
        <v>1</v>
      </c>
      <c r="L8" s="177">
        <v>0</v>
      </c>
      <c r="M8" s="178">
        <v>0</v>
      </c>
      <c r="N8" s="179">
        <v>0</v>
      </c>
    </row>
    <row r="9" spans="1:14" ht="19.8">
      <c r="A9" s="222" t="s">
        <v>111</v>
      </c>
      <c r="B9" s="197">
        <v>17</v>
      </c>
      <c r="C9" s="188">
        <v>671</v>
      </c>
      <c r="D9" s="188">
        <v>648</v>
      </c>
      <c r="E9" s="188">
        <v>737</v>
      </c>
      <c r="F9" s="51">
        <f t="shared" si="0"/>
        <v>1385</v>
      </c>
      <c r="G9" s="176">
        <v>0</v>
      </c>
      <c r="H9" s="177">
        <v>10</v>
      </c>
      <c r="I9" s="177">
        <v>0</v>
      </c>
      <c r="J9" s="177">
        <v>1</v>
      </c>
      <c r="K9" s="177">
        <v>1</v>
      </c>
      <c r="L9" s="177">
        <v>1</v>
      </c>
      <c r="M9" s="178">
        <v>0</v>
      </c>
      <c r="N9" s="179">
        <v>0</v>
      </c>
    </row>
    <row r="10" spans="1:14" ht="19.8">
      <c r="A10" s="222" t="s">
        <v>112</v>
      </c>
      <c r="B10" s="197">
        <v>7</v>
      </c>
      <c r="C10" s="188">
        <v>343</v>
      </c>
      <c r="D10" s="188">
        <v>328</v>
      </c>
      <c r="E10" s="188">
        <v>364</v>
      </c>
      <c r="F10" s="51">
        <f t="shared" si="0"/>
        <v>692</v>
      </c>
      <c r="G10" s="176">
        <v>1</v>
      </c>
      <c r="H10" s="177">
        <v>2</v>
      </c>
      <c r="I10" s="177">
        <v>0</v>
      </c>
      <c r="J10" s="177">
        <v>1</v>
      </c>
      <c r="K10" s="177">
        <v>0</v>
      </c>
      <c r="L10" s="177">
        <v>3</v>
      </c>
      <c r="M10" s="178">
        <v>0</v>
      </c>
      <c r="N10" s="179">
        <v>0</v>
      </c>
    </row>
    <row r="11" spans="1:14" ht="19.8">
      <c r="A11" s="222" t="s">
        <v>113</v>
      </c>
      <c r="B11" s="197">
        <v>7</v>
      </c>
      <c r="C11" s="188">
        <v>592</v>
      </c>
      <c r="D11" s="188">
        <v>487</v>
      </c>
      <c r="E11" s="188">
        <v>590</v>
      </c>
      <c r="F11" s="51">
        <f t="shared" si="0"/>
        <v>1077</v>
      </c>
      <c r="G11" s="176">
        <v>14</v>
      </c>
      <c r="H11" s="177">
        <v>4</v>
      </c>
      <c r="I11" s="177">
        <v>7</v>
      </c>
      <c r="J11" s="177">
        <v>6</v>
      </c>
      <c r="K11" s="177">
        <v>0</v>
      </c>
      <c r="L11" s="177">
        <v>1</v>
      </c>
      <c r="M11" s="178">
        <v>0</v>
      </c>
      <c r="N11" s="179">
        <v>0</v>
      </c>
    </row>
    <row r="12" spans="1:14" ht="19.8">
      <c r="A12" s="222" t="s">
        <v>114</v>
      </c>
      <c r="B12" s="197">
        <v>15</v>
      </c>
      <c r="C12" s="188">
        <v>936</v>
      </c>
      <c r="D12" s="188">
        <v>986</v>
      </c>
      <c r="E12" s="188">
        <v>1044</v>
      </c>
      <c r="F12" s="51">
        <f t="shared" si="0"/>
        <v>2030</v>
      </c>
      <c r="G12" s="176">
        <v>8</v>
      </c>
      <c r="H12" s="177">
        <v>11</v>
      </c>
      <c r="I12" s="177">
        <v>7</v>
      </c>
      <c r="J12" s="177">
        <v>0</v>
      </c>
      <c r="K12" s="177">
        <v>1</v>
      </c>
      <c r="L12" s="177">
        <v>4</v>
      </c>
      <c r="M12" s="178">
        <v>1</v>
      </c>
      <c r="N12" s="179">
        <v>1</v>
      </c>
    </row>
    <row r="13" spans="1:14" ht="19.8">
      <c r="A13" s="222" t="s">
        <v>115</v>
      </c>
      <c r="B13" s="197">
        <v>12</v>
      </c>
      <c r="C13" s="188">
        <v>461</v>
      </c>
      <c r="D13" s="188">
        <v>479</v>
      </c>
      <c r="E13" s="188">
        <v>491</v>
      </c>
      <c r="F13" s="51">
        <f t="shared" si="0"/>
        <v>970</v>
      </c>
      <c r="G13" s="177">
        <v>6</v>
      </c>
      <c r="H13" s="177">
        <v>4</v>
      </c>
      <c r="I13" s="177">
        <v>2</v>
      </c>
      <c r="J13" s="177">
        <v>3</v>
      </c>
      <c r="K13" s="177">
        <v>0</v>
      </c>
      <c r="L13" s="177">
        <v>1</v>
      </c>
      <c r="M13" s="178">
        <v>0</v>
      </c>
      <c r="N13" s="179">
        <v>0</v>
      </c>
    </row>
    <row r="14" spans="1:14" ht="19.8">
      <c r="A14" s="222" t="s">
        <v>116</v>
      </c>
      <c r="B14" s="197">
        <v>8</v>
      </c>
      <c r="C14" s="188">
        <v>357</v>
      </c>
      <c r="D14" s="188">
        <v>408</v>
      </c>
      <c r="E14" s="188">
        <v>369</v>
      </c>
      <c r="F14" s="51">
        <f t="shared" si="0"/>
        <v>777</v>
      </c>
      <c r="G14" s="177">
        <v>1</v>
      </c>
      <c r="H14" s="177">
        <v>3</v>
      </c>
      <c r="I14" s="177">
        <v>2</v>
      </c>
      <c r="J14" s="177">
        <v>0</v>
      </c>
      <c r="K14" s="177">
        <v>0</v>
      </c>
      <c r="L14" s="177">
        <v>2</v>
      </c>
      <c r="M14" s="178">
        <v>0</v>
      </c>
      <c r="N14" s="179">
        <v>0</v>
      </c>
    </row>
    <row r="15" spans="1:14" ht="19.8">
      <c r="A15" s="222" t="s">
        <v>117</v>
      </c>
      <c r="B15" s="197">
        <v>17</v>
      </c>
      <c r="C15" s="188">
        <v>663</v>
      </c>
      <c r="D15" s="188">
        <v>683</v>
      </c>
      <c r="E15" s="188">
        <v>741</v>
      </c>
      <c r="F15" s="51">
        <f t="shared" si="0"/>
        <v>1424</v>
      </c>
      <c r="G15" s="177">
        <v>4</v>
      </c>
      <c r="H15" s="177">
        <v>10</v>
      </c>
      <c r="I15" s="177">
        <v>2</v>
      </c>
      <c r="J15" s="177">
        <v>0</v>
      </c>
      <c r="K15" s="177">
        <v>0</v>
      </c>
      <c r="L15" s="177">
        <v>4</v>
      </c>
      <c r="M15" s="178">
        <v>0</v>
      </c>
      <c r="N15" s="179">
        <v>0</v>
      </c>
    </row>
    <row r="16" spans="1:14" ht="19.8">
      <c r="A16" s="222" t="s">
        <v>118</v>
      </c>
      <c r="B16" s="197">
        <v>14</v>
      </c>
      <c r="C16" s="188">
        <v>396</v>
      </c>
      <c r="D16" s="188">
        <v>401</v>
      </c>
      <c r="E16" s="188">
        <v>392</v>
      </c>
      <c r="F16" s="51">
        <f t="shared" si="0"/>
        <v>793</v>
      </c>
      <c r="G16" s="177">
        <v>2</v>
      </c>
      <c r="H16" s="177">
        <v>1</v>
      </c>
      <c r="I16" s="177">
        <v>1</v>
      </c>
      <c r="J16" s="177">
        <v>1</v>
      </c>
      <c r="K16" s="177">
        <v>0</v>
      </c>
      <c r="L16" s="177">
        <v>0</v>
      </c>
      <c r="M16" s="178">
        <v>1</v>
      </c>
      <c r="N16" s="179">
        <v>0</v>
      </c>
    </row>
    <row r="17" spans="1:14" ht="19.8">
      <c r="A17" s="222" t="s">
        <v>119</v>
      </c>
      <c r="B17" s="197">
        <v>22</v>
      </c>
      <c r="C17" s="188">
        <v>1120</v>
      </c>
      <c r="D17" s="188">
        <v>1241</v>
      </c>
      <c r="E17" s="188">
        <v>1295</v>
      </c>
      <c r="F17" s="51">
        <f t="shared" si="0"/>
        <v>2536</v>
      </c>
      <c r="G17" s="177">
        <v>13</v>
      </c>
      <c r="H17" s="177">
        <v>13</v>
      </c>
      <c r="I17" s="177">
        <v>4</v>
      </c>
      <c r="J17" s="177">
        <v>3</v>
      </c>
      <c r="K17" s="177">
        <v>3</v>
      </c>
      <c r="L17" s="177">
        <v>1</v>
      </c>
      <c r="M17" s="178">
        <v>2</v>
      </c>
      <c r="N17" s="179">
        <v>0</v>
      </c>
    </row>
    <row r="18" spans="1:14" ht="19.8">
      <c r="A18" s="222" t="s">
        <v>120</v>
      </c>
      <c r="B18" s="197">
        <v>20</v>
      </c>
      <c r="C18" s="188">
        <v>1491</v>
      </c>
      <c r="D18" s="188">
        <v>1679</v>
      </c>
      <c r="E18" s="188">
        <v>1820</v>
      </c>
      <c r="F18" s="51">
        <f t="shared" si="0"/>
        <v>3499</v>
      </c>
      <c r="G18" s="177">
        <v>24</v>
      </c>
      <c r="H18" s="177">
        <v>29</v>
      </c>
      <c r="I18" s="177">
        <v>2</v>
      </c>
      <c r="J18" s="177">
        <v>5</v>
      </c>
      <c r="K18" s="177">
        <v>1</v>
      </c>
      <c r="L18" s="177">
        <v>1</v>
      </c>
      <c r="M18" s="178">
        <v>0</v>
      </c>
      <c r="N18" s="179">
        <v>0</v>
      </c>
    </row>
    <row r="19" spans="1:14" ht="19.8">
      <c r="A19" s="222" t="s">
        <v>121</v>
      </c>
      <c r="B19" s="197">
        <v>22</v>
      </c>
      <c r="C19" s="188">
        <v>1121</v>
      </c>
      <c r="D19" s="188">
        <v>1303</v>
      </c>
      <c r="E19" s="188">
        <v>1411</v>
      </c>
      <c r="F19" s="51">
        <f t="shared" si="0"/>
        <v>2714</v>
      </c>
      <c r="G19" s="177">
        <v>11</v>
      </c>
      <c r="H19" s="177">
        <v>15</v>
      </c>
      <c r="I19" s="177">
        <v>2</v>
      </c>
      <c r="J19" s="177">
        <v>2</v>
      </c>
      <c r="K19" s="177">
        <v>1</v>
      </c>
      <c r="L19" s="177">
        <v>1</v>
      </c>
      <c r="M19" s="178">
        <v>2</v>
      </c>
      <c r="N19" s="179">
        <v>0</v>
      </c>
    </row>
    <row r="20" spans="1:14" ht="19.8">
      <c r="A20" s="222" t="s">
        <v>122</v>
      </c>
      <c r="B20" s="197">
        <v>19</v>
      </c>
      <c r="C20" s="188">
        <v>787</v>
      </c>
      <c r="D20" s="188">
        <v>896</v>
      </c>
      <c r="E20" s="188">
        <v>1018</v>
      </c>
      <c r="F20" s="51">
        <f t="shared" si="0"/>
        <v>1914</v>
      </c>
      <c r="G20" s="177">
        <v>10</v>
      </c>
      <c r="H20" s="177">
        <v>9</v>
      </c>
      <c r="I20" s="177">
        <v>1</v>
      </c>
      <c r="J20" s="177">
        <v>2</v>
      </c>
      <c r="K20" s="177">
        <v>3</v>
      </c>
      <c r="L20" s="177">
        <v>3</v>
      </c>
      <c r="M20" s="178">
        <v>1</v>
      </c>
      <c r="N20" s="179">
        <v>0</v>
      </c>
    </row>
    <row r="21" spans="1:14" ht="19.8">
      <c r="A21" s="222" t="s">
        <v>123</v>
      </c>
      <c r="B21" s="197">
        <v>21</v>
      </c>
      <c r="C21" s="188">
        <v>1576</v>
      </c>
      <c r="D21" s="188">
        <v>1810</v>
      </c>
      <c r="E21" s="188">
        <v>2107</v>
      </c>
      <c r="F21" s="51">
        <f t="shared" si="0"/>
        <v>3917</v>
      </c>
      <c r="G21" s="177">
        <v>15</v>
      </c>
      <c r="H21" s="177">
        <v>27</v>
      </c>
      <c r="I21" s="177">
        <v>4</v>
      </c>
      <c r="J21" s="177">
        <v>4</v>
      </c>
      <c r="K21" s="177">
        <v>0</v>
      </c>
      <c r="L21" s="177">
        <v>2</v>
      </c>
      <c r="M21" s="178">
        <v>3</v>
      </c>
      <c r="N21" s="179">
        <v>0</v>
      </c>
    </row>
    <row r="22" spans="1:14" ht="19.8">
      <c r="A22" s="222" t="s">
        <v>124</v>
      </c>
      <c r="B22" s="197">
        <v>11</v>
      </c>
      <c r="C22" s="188">
        <v>745</v>
      </c>
      <c r="D22" s="188">
        <v>667</v>
      </c>
      <c r="E22" s="188">
        <v>756</v>
      </c>
      <c r="F22" s="51">
        <f t="shared" si="0"/>
        <v>1423</v>
      </c>
      <c r="G22" s="176">
        <v>11</v>
      </c>
      <c r="H22" s="177">
        <v>16</v>
      </c>
      <c r="I22" s="177">
        <v>0</v>
      </c>
      <c r="J22" s="177">
        <v>2</v>
      </c>
      <c r="K22" s="177">
        <v>2</v>
      </c>
      <c r="L22" s="177">
        <v>1</v>
      </c>
      <c r="M22" s="178">
        <v>1</v>
      </c>
      <c r="N22" s="179">
        <v>0</v>
      </c>
    </row>
    <row r="23" spans="1:14" ht="19.8">
      <c r="A23" s="222" t="s">
        <v>125</v>
      </c>
      <c r="B23" s="197">
        <v>12</v>
      </c>
      <c r="C23" s="188">
        <v>565</v>
      </c>
      <c r="D23" s="188">
        <v>576</v>
      </c>
      <c r="E23" s="188">
        <v>602</v>
      </c>
      <c r="F23" s="51">
        <f t="shared" si="0"/>
        <v>1178</v>
      </c>
      <c r="G23" s="176">
        <v>7</v>
      </c>
      <c r="H23" s="177">
        <v>14</v>
      </c>
      <c r="I23" s="177">
        <v>2</v>
      </c>
      <c r="J23" s="177">
        <v>3</v>
      </c>
      <c r="K23" s="177">
        <v>0</v>
      </c>
      <c r="L23" s="177">
        <v>0</v>
      </c>
      <c r="M23" s="178">
        <v>1</v>
      </c>
      <c r="N23" s="179">
        <v>1</v>
      </c>
    </row>
    <row r="24" spans="1:14" ht="19.8">
      <c r="A24" s="222" t="s">
        <v>126</v>
      </c>
      <c r="B24" s="197">
        <v>12</v>
      </c>
      <c r="C24" s="188">
        <v>442</v>
      </c>
      <c r="D24" s="188">
        <v>449</v>
      </c>
      <c r="E24" s="188">
        <v>415</v>
      </c>
      <c r="F24" s="51">
        <f t="shared" si="0"/>
        <v>864</v>
      </c>
      <c r="G24" s="176">
        <v>1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8">
        <v>0</v>
      </c>
      <c r="N24" s="179">
        <v>0</v>
      </c>
    </row>
    <row r="25" spans="1:14" ht="19.8">
      <c r="A25" s="222" t="s">
        <v>127</v>
      </c>
      <c r="B25" s="197">
        <v>12</v>
      </c>
      <c r="C25" s="188">
        <v>550</v>
      </c>
      <c r="D25" s="188">
        <v>521</v>
      </c>
      <c r="E25" s="188">
        <v>574</v>
      </c>
      <c r="F25" s="51">
        <f t="shared" si="0"/>
        <v>1095</v>
      </c>
      <c r="G25" s="176">
        <v>2</v>
      </c>
      <c r="H25" s="177">
        <v>12</v>
      </c>
      <c r="I25" s="177">
        <v>1</v>
      </c>
      <c r="J25" s="177">
        <v>2</v>
      </c>
      <c r="K25" s="177">
        <v>1</v>
      </c>
      <c r="L25" s="177">
        <v>0</v>
      </c>
      <c r="M25" s="178">
        <v>0</v>
      </c>
      <c r="N25" s="179">
        <v>0</v>
      </c>
    </row>
    <row r="26" spans="1:14" ht="19.8">
      <c r="A26" s="222" t="s">
        <v>128</v>
      </c>
      <c r="B26" s="197">
        <v>22</v>
      </c>
      <c r="C26" s="188">
        <v>992</v>
      </c>
      <c r="D26" s="188">
        <v>1051</v>
      </c>
      <c r="E26" s="188">
        <v>1049</v>
      </c>
      <c r="F26" s="51">
        <f t="shared" si="0"/>
        <v>2100</v>
      </c>
      <c r="G26" s="176">
        <v>12</v>
      </c>
      <c r="H26" s="177">
        <v>9</v>
      </c>
      <c r="I26" s="177">
        <v>1</v>
      </c>
      <c r="J26" s="177">
        <v>3</v>
      </c>
      <c r="K26" s="177">
        <v>1</v>
      </c>
      <c r="L26" s="177">
        <v>3</v>
      </c>
      <c r="M26" s="178">
        <v>1</v>
      </c>
      <c r="N26" s="179">
        <v>0</v>
      </c>
    </row>
    <row r="27" spans="1:14" ht="19.8">
      <c r="A27" s="222" t="s">
        <v>129</v>
      </c>
      <c r="B27" s="197">
        <v>24</v>
      </c>
      <c r="C27" s="188">
        <v>1588</v>
      </c>
      <c r="D27" s="188">
        <v>1550</v>
      </c>
      <c r="E27" s="188">
        <v>1606</v>
      </c>
      <c r="F27" s="51">
        <f>D27+E27</f>
        <v>3156</v>
      </c>
      <c r="G27" s="176">
        <v>13</v>
      </c>
      <c r="H27" s="177">
        <v>19</v>
      </c>
      <c r="I27" s="177">
        <v>4</v>
      </c>
      <c r="J27" s="177">
        <v>5</v>
      </c>
      <c r="K27" s="177">
        <v>0</v>
      </c>
      <c r="L27" s="177">
        <v>5</v>
      </c>
      <c r="M27" s="178">
        <v>0</v>
      </c>
      <c r="N27" s="179">
        <v>0</v>
      </c>
    </row>
    <row r="28" spans="1:14" ht="19.8">
      <c r="A28" s="222" t="s">
        <v>130</v>
      </c>
      <c r="B28" s="197">
        <v>10</v>
      </c>
      <c r="C28" s="188">
        <v>362</v>
      </c>
      <c r="D28" s="188">
        <v>375</v>
      </c>
      <c r="E28" s="188">
        <v>378</v>
      </c>
      <c r="F28" s="51">
        <f t="shared" ref="F28:F36" si="1">SUM(D28:E28)</f>
        <v>753</v>
      </c>
      <c r="G28" s="176">
        <v>4</v>
      </c>
      <c r="H28" s="177">
        <v>6</v>
      </c>
      <c r="I28" s="177">
        <v>0</v>
      </c>
      <c r="J28" s="177">
        <v>0</v>
      </c>
      <c r="K28" s="177">
        <v>0</v>
      </c>
      <c r="L28" s="177">
        <v>1</v>
      </c>
      <c r="M28" s="178">
        <v>0</v>
      </c>
      <c r="N28" s="179">
        <v>0</v>
      </c>
    </row>
    <row r="29" spans="1:14" ht="19.8">
      <c r="A29" s="222" t="s">
        <v>131</v>
      </c>
      <c r="B29" s="197">
        <v>13</v>
      </c>
      <c r="C29" s="188">
        <v>513</v>
      </c>
      <c r="D29" s="188">
        <v>522</v>
      </c>
      <c r="E29" s="188">
        <v>586</v>
      </c>
      <c r="F29" s="51">
        <f t="shared" si="1"/>
        <v>1108</v>
      </c>
      <c r="G29" s="176">
        <v>7</v>
      </c>
      <c r="H29" s="177">
        <v>5</v>
      </c>
      <c r="I29" s="177">
        <v>0</v>
      </c>
      <c r="J29" s="177">
        <v>2</v>
      </c>
      <c r="K29" s="177">
        <v>0</v>
      </c>
      <c r="L29" s="177">
        <v>1</v>
      </c>
      <c r="M29" s="178">
        <v>0</v>
      </c>
      <c r="N29" s="179">
        <v>0</v>
      </c>
    </row>
    <row r="30" spans="1:14" ht="19.8">
      <c r="A30" s="222" t="s">
        <v>132</v>
      </c>
      <c r="B30" s="197">
        <v>10</v>
      </c>
      <c r="C30" s="188">
        <v>575</v>
      </c>
      <c r="D30" s="188">
        <v>512</v>
      </c>
      <c r="E30" s="188">
        <v>535</v>
      </c>
      <c r="F30" s="51">
        <f t="shared" si="1"/>
        <v>1047</v>
      </c>
      <c r="G30" s="176">
        <v>10</v>
      </c>
      <c r="H30" s="177">
        <v>4</v>
      </c>
      <c r="I30" s="177">
        <v>1</v>
      </c>
      <c r="J30" s="177">
        <v>1</v>
      </c>
      <c r="K30" s="177">
        <v>0</v>
      </c>
      <c r="L30" s="177">
        <v>1</v>
      </c>
      <c r="M30" s="178">
        <v>1</v>
      </c>
      <c r="N30" s="179">
        <v>2</v>
      </c>
    </row>
    <row r="31" spans="1:14" ht="19.8">
      <c r="A31" s="222" t="s">
        <v>133</v>
      </c>
      <c r="B31" s="197">
        <v>10</v>
      </c>
      <c r="C31" s="188">
        <v>521</v>
      </c>
      <c r="D31" s="188">
        <v>491</v>
      </c>
      <c r="E31" s="188">
        <v>529</v>
      </c>
      <c r="F31" s="51">
        <f t="shared" si="1"/>
        <v>1020</v>
      </c>
      <c r="G31" s="176">
        <v>3</v>
      </c>
      <c r="H31" s="177">
        <v>6</v>
      </c>
      <c r="I31" s="177">
        <v>1</v>
      </c>
      <c r="J31" s="177">
        <v>0</v>
      </c>
      <c r="K31" s="177">
        <v>0</v>
      </c>
      <c r="L31" s="177">
        <v>0</v>
      </c>
      <c r="M31" s="178">
        <v>1</v>
      </c>
      <c r="N31" s="179">
        <v>0</v>
      </c>
    </row>
    <row r="32" spans="1:14" ht="19.8">
      <c r="A32" s="222" t="s">
        <v>134</v>
      </c>
      <c r="B32" s="197">
        <v>12</v>
      </c>
      <c r="C32" s="188">
        <v>492</v>
      </c>
      <c r="D32" s="188">
        <v>494</v>
      </c>
      <c r="E32" s="188">
        <v>499</v>
      </c>
      <c r="F32" s="51">
        <f t="shared" si="1"/>
        <v>993</v>
      </c>
      <c r="G32" s="176">
        <v>6</v>
      </c>
      <c r="H32" s="177">
        <v>10</v>
      </c>
      <c r="I32" s="177">
        <v>0</v>
      </c>
      <c r="J32" s="177">
        <v>3</v>
      </c>
      <c r="K32" s="177">
        <v>0</v>
      </c>
      <c r="L32" s="177">
        <v>0</v>
      </c>
      <c r="M32" s="178">
        <v>0</v>
      </c>
      <c r="N32" s="179">
        <v>0</v>
      </c>
    </row>
    <row r="33" spans="1:14" ht="19.8">
      <c r="A33" s="222" t="s">
        <v>135</v>
      </c>
      <c r="B33" s="197">
        <v>13</v>
      </c>
      <c r="C33" s="188">
        <v>441</v>
      </c>
      <c r="D33" s="188">
        <v>422</v>
      </c>
      <c r="E33" s="188">
        <v>418</v>
      </c>
      <c r="F33" s="51">
        <f t="shared" si="1"/>
        <v>840</v>
      </c>
      <c r="G33" s="176">
        <v>10</v>
      </c>
      <c r="H33" s="177">
        <v>6</v>
      </c>
      <c r="I33" s="177">
        <v>3</v>
      </c>
      <c r="J33" s="177">
        <v>0</v>
      </c>
      <c r="K33" s="177">
        <v>0</v>
      </c>
      <c r="L33" s="177">
        <v>2</v>
      </c>
      <c r="M33" s="178">
        <v>0</v>
      </c>
      <c r="N33" s="179">
        <v>0</v>
      </c>
    </row>
    <row r="34" spans="1:14" ht="19.8">
      <c r="A34" s="222" t="s">
        <v>136</v>
      </c>
      <c r="B34" s="197">
        <v>11</v>
      </c>
      <c r="C34" s="188">
        <v>368</v>
      </c>
      <c r="D34" s="188">
        <v>368</v>
      </c>
      <c r="E34" s="188">
        <v>403</v>
      </c>
      <c r="F34" s="51">
        <f t="shared" si="1"/>
        <v>771</v>
      </c>
      <c r="G34" s="176">
        <v>6</v>
      </c>
      <c r="H34" s="177">
        <v>5</v>
      </c>
      <c r="I34" s="177">
        <v>2</v>
      </c>
      <c r="J34" s="177">
        <v>0</v>
      </c>
      <c r="K34" s="177">
        <v>1</v>
      </c>
      <c r="L34" s="177">
        <v>0</v>
      </c>
      <c r="M34" s="178">
        <v>0</v>
      </c>
      <c r="N34" s="179">
        <v>0</v>
      </c>
    </row>
    <row r="35" spans="1:14" ht="19.8">
      <c r="A35" s="222" t="s">
        <v>137</v>
      </c>
      <c r="B35" s="197">
        <v>6</v>
      </c>
      <c r="C35" s="188">
        <v>344</v>
      </c>
      <c r="D35" s="188">
        <v>367</v>
      </c>
      <c r="E35" s="188">
        <v>399</v>
      </c>
      <c r="F35" s="51">
        <f t="shared" si="1"/>
        <v>766</v>
      </c>
      <c r="G35" s="176">
        <v>4</v>
      </c>
      <c r="H35" s="177">
        <v>7</v>
      </c>
      <c r="I35" s="177">
        <v>0</v>
      </c>
      <c r="J35" s="177">
        <v>0</v>
      </c>
      <c r="K35" s="177">
        <v>1</v>
      </c>
      <c r="L35" s="177">
        <v>0</v>
      </c>
      <c r="M35" s="178">
        <v>1</v>
      </c>
      <c r="N35" s="179">
        <v>0</v>
      </c>
    </row>
    <row r="36" spans="1:14" ht="19.8">
      <c r="A36" s="222" t="s">
        <v>138</v>
      </c>
      <c r="B36" s="197">
        <v>16</v>
      </c>
      <c r="C36" s="188">
        <v>617</v>
      </c>
      <c r="D36" s="188">
        <v>617</v>
      </c>
      <c r="E36" s="188">
        <v>627</v>
      </c>
      <c r="F36" s="51">
        <f t="shared" si="1"/>
        <v>1244</v>
      </c>
      <c r="G36" s="176">
        <v>10</v>
      </c>
      <c r="H36" s="177">
        <v>11</v>
      </c>
      <c r="I36" s="177">
        <v>3</v>
      </c>
      <c r="J36" s="177">
        <v>1</v>
      </c>
      <c r="K36" s="177">
        <v>1</v>
      </c>
      <c r="L36" s="177">
        <v>2</v>
      </c>
      <c r="M36" s="178">
        <v>0</v>
      </c>
      <c r="N36" s="179">
        <v>0</v>
      </c>
    </row>
    <row r="37" spans="1:14" ht="19.8">
      <c r="A37" s="221" t="s">
        <v>139</v>
      </c>
      <c r="B37" s="51">
        <f t="shared" ref="B37:N37" si="2">SUM(B5:B36)</f>
        <v>453</v>
      </c>
      <c r="C37" s="51">
        <f t="shared" si="2"/>
        <v>23180</v>
      </c>
      <c r="D37" s="51">
        <f t="shared" si="2"/>
        <v>23779</v>
      </c>
      <c r="E37" s="51">
        <f t="shared" si="2"/>
        <v>25696</v>
      </c>
      <c r="F37" s="51">
        <f t="shared" si="2"/>
        <v>49475</v>
      </c>
      <c r="G37" s="177">
        <f t="shared" si="2"/>
        <v>247</v>
      </c>
      <c r="H37" s="177">
        <f t="shared" si="2"/>
        <v>313</v>
      </c>
      <c r="I37" s="177">
        <f t="shared" si="2"/>
        <v>60</v>
      </c>
      <c r="J37" s="177">
        <f t="shared" si="2"/>
        <v>60</v>
      </c>
      <c r="K37" s="177">
        <f t="shared" si="2"/>
        <v>21</v>
      </c>
      <c r="L37" s="177">
        <f t="shared" si="2"/>
        <v>43</v>
      </c>
      <c r="M37" s="178">
        <f t="shared" si="2"/>
        <v>18</v>
      </c>
      <c r="N37" s="179">
        <f t="shared" si="2"/>
        <v>4</v>
      </c>
    </row>
    <row r="38" spans="1:14" s="3" customFormat="1" ht="26.25" customHeight="1">
      <c r="A38" s="274" t="s">
        <v>73</v>
      </c>
      <c r="B38" s="275"/>
      <c r="C38" s="93">
        <f>C37</f>
        <v>23180</v>
      </c>
      <c r="D38" s="93" t="s">
        <v>74</v>
      </c>
      <c r="E38" s="93" t="s">
        <v>75</v>
      </c>
      <c r="F38" s="93"/>
      <c r="G38" s="93">
        <f>F37</f>
        <v>49475</v>
      </c>
      <c r="H38" s="93" t="s">
        <v>76</v>
      </c>
      <c r="I38" s="93"/>
      <c r="J38" s="93"/>
      <c r="K38" s="93" t="s">
        <v>102</v>
      </c>
      <c r="L38" s="93"/>
      <c r="M38" s="94"/>
      <c r="N38" s="95"/>
    </row>
    <row r="39" spans="1:14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1576</v>
      </c>
      <c r="F39" s="146">
        <f>MAX(F5:F36)</f>
        <v>3917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106</v>
      </c>
      <c r="B40" s="239"/>
      <c r="C40" s="150" t="str">
        <f ca="1">INDIRECT(H40,TRUE)</f>
        <v>德政</v>
      </c>
      <c r="D40" s="151" t="s">
        <v>91</v>
      </c>
      <c r="E40" s="147">
        <f>MIN(C5:C36)</f>
        <v>343</v>
      </c>
      <c r="F40" s="148">
        <f>MIN(F5:F36)</f>
        <v>692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83" t="s">
        <v>11</v>
      </c>
      <c r="B41" s="284"/>
      <c r="C41" s="287">
        <f>SUM(G41,G42)</f>
        <v>230</v>
      </c>
      <c r="D41" s="289" t="s">
        <v>10</v>
      </c>
      <c r="E41" s="80" t="s">
        <v>12</v>
      </c>
      <c r="F41" s="80"/>
      <c r="G41" s="80">
        <v>108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5"/>
      <c r="B42" s="286"/>
      <c r="C42" s="288"/>
      <c r="D42" s="290"/>
      <c r="E42" s="84" t="s">
        <v>13</v>
      </c>
      <c r="F42" s="84"/>
      <c r="G42" s="84">
        <v>122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6" t="s">
        <v>17</v>
      </c>
      <c r="B43" s="250"/>
      <c r="C43" s="253">
        <f>K37</f>
        <v>21</v>
      </c>
      <c r="D43" s="253" t="s">
        <v>10</v>
      </c>
      <c r="E43" s="207" t="s">
        <v>173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51"/>
      <c r="B44" s="252"/>
      <c r="C44" s="267"/>
      <c r="D44" s="267"/>
      <c r="E44" s="207" t="s">
        <v>144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77</v>
      </c>
      <c r="B45" s="306"/>
      <c r="C45" s="93">
        <f>L37</f>
        <v>43</v>
      </c>
      <c r="D45" s="93" t="s">
        <v>76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18</v>
      </c>
      <c r="D46" s="93" t="s">
        <v>78</v>
      </c>
      <c r="E46" s="93" t="s">
        <v>182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151</v>
      </c>
      <c r="B47" s="273"/>
      <c r="C47" s="93">
        <f>N37</f>
        <v>4</v>
      </c>
      <c r="D47" s="93" t="s">
        <v>78</v>
      </c>
      <c r="E47" s="93" t="s">
        <v>143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104</v>
      </c>
      <c r="B48" s="239"/>
      <c r="C48" s="93">
        <f>G37</f>
        <v>247</v>
      </c>
      <c r="D48" s="107" t="s">
        <v>76</v>
      </c>
      <c r="E48" s="93" t="s">
        <v>79</v>
      </c>
      <c r="F48" s="93"/>
      <c r="G48" s="93">
        <f>H37</f>
        <v>313</v>
      </c>
      <c r="H48" s="107" t="s">
        <v>76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>本月戶數減少</v>
      </c>
      <c r="B49" s="269"/>
      <c r="C49" s="108">
        <f>C37-'11010'!C37</f>
        <v>-14</v>
      </c>
      <c r="D49" s="109" t="str">
        <f>IF(E49&gt;0,"男增加","男減少")</f>
        <v>男減少</v>
      </c>
      <c r="E49" s="110">
        <f>D37-'11010'!D37</f>
        <v>-46</v>
      </c>
      <c r="F49" s="111" t="str">
        <f>IF(G49&gt;0,"女增加","女減少")</f>
        <v>女減少</v>
      </c>
      <c r="G49" s="110">
        <f>E37-'11010'!E37</f>
        <v>-42</v>
      </c>
      <c r="H49" s="112"/>
      <c r="I49" s="269" t="str">
        <f>IF(K49&gt;0,"總人口數增加","總人口數減少")</f>
        <v>總人口數減少</v>
      </c>
      <c r="J49" s="269"/>
      <c r="K49" s="110">
        <f>F37-'11010'!F37</f>
        <v>-88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165</v>
      </c>
      <c r="L2" s="276"/>
      <c r="M2" s="276"/>
      <c r="N2" s="276"/>
    </row>
    <row r="3" spans="1:14" ht="19.8">
      <c r="A3" s="277" t="s">
        <v>19</v>
      </c>
      <c r="B3" s="270" t="s">
        <v>20</v>
      </c>
      <c r="C3" s="270" t="s">
        <v>21</v>
      </c>
      <c r="D3" s="193" t="s">
        <v>10</v>
      </c>
      <c r="E3" s="194" t="s">
        <v>96</v>
      </c>
      <c r="F3" s="195" t="s">
        <v>97</v>
      </c>
      <c r="G3" s="270" t="s">
        <v>5</v>
      </c>
      <c r="H3" s="270" t="s">
        <v>4</v>
      </c>
      <c r="I3" s="270" t="s">
        <v>6</v>
      </c>
      <c r="J3" s="270" t="s">
        <v>7</v>
      </c>
      <c r="K3" s="270" t="s">
        <v>22</v>
      </c>
      <c r="L3" s="270" t="s">
        <v>23</v>
      </c>
      <c r="M3" s="279" t="s">
        <v>147</v>
      </c>
      <c r="N3" s="281" t="s">
        <v>149</v>
      </c>
    </row>
    <row r="4" spans="1:14" s="1" customFormat="1" ht="19.8">
      <c r="A4" s="278"/>
      <c r="B4" s="271"/>
      <c r="C4" s="271"/>
      <c r="D4" s="50" t="s">
        <v>1</v>
      </c>
      <c r="E4" s="50" t="s">
        <v>2</v>
      </c>
      <c r="F4" s="50" t="s">
        <v>88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9" t="s">
        <v>107</v>
      </c>
      <c r="B5" s="196">
        <v>15</v>
      </c>
      <c r="C5" s="188">
        <v>937</v>
      </c>
      <c r="D5" s="188">
        <v>887</v>
      </c>
      <c r="E5" s="188">
        <v>988</v>
      </c>
      <c r="F5" s="51">
        <f t="shared" ref="F5:F26" si="0">SUM(D5:E5)</f>
        <v>1875</v>
      </c>
      <c r="G5" s="176">
        <v>10</v>
      </c>
      <c r="H5" s="177">
        <v>10</v>
      </c>
      <c r="I5" s="177">
        <v>0</v>
      </c>
      <c r="J5" s="177">
        <v>0</v>
      </c>
      <c r="K5" s="177">
        <v>1</v>
      </c>
      <c r="L5" s="177">
        <v>1</v>
      </c>
      <c r="M5" s="178">
        <v>0</v>
      </c>
      <c r="N5" s="179">
        <v>0</v>
      </c>
    </row>
    <row r="6" spans="1:14" ht="19.8">
      <c r="A6" s="229" t="s">
        <v>108</v>
      </c>
      <c r="B6" s="197">
        <v>11</v>
      </c>
      <c r="C6" s="188">
        <v>566</v>
      </c>
      <c r="D6" s="188">
        <v>516</v>
      </c>
      <c r="E6" s="188">
        <v>562</v>
      </c>
      <c r="F6" s="51">
        <f t="shared" si="0"/>
        <v>1078</v>
      </c>
      <c r="G6" s="176">
        <v>6</v>
      </c>
      <c r="H6" s="177">
        <v>22</v>
      </c>
      <c r="I6" s="177">
        <v>4</v>
      </c>
      <c r="J6" s="177">
        <v>4</v>
      </c>
      <c r="K6" s="177">
        <v>1</v>
      </c>
      <c r="L6" s="177">
        <v>1</v>
      </c>
      <c r="M6" s="178">
        <v>1</v>
      </c>
      <c r="N6" s="179">
        <v>2</v>
      </c>
    </row>
    <row r="7" spans="1:14" ht="19.8">
      <c r="A7" s="229" t="s">
        <v>109</v>
      </c>
      <c r="B7" s="197">
        <v>17</v>
      </c>
      <c r="C7" s="188">
        <v>1501</v>
      </c>
      <c r="D7" s="188">
        <v>1499</v>
      </c>
      <c r="E7" s="188">
        <v>1799</v>
      </c>
      <c r="F7" s="51">
        <f t="shared" si="0"/>
        <v>3298</v>
      </c>
      <c r="G7" s="176">
        <v>16</v>
      </c>
      <c r="H7" s="177">
        <v>19</v>
      </c>
      <c r="I7" s="177">
        <v>1</v>
      </c>
      <c r="J7" s="177">
        <v>1</v>
      </c>
      <c r="K7" s="177">
        <v>0</v>
      </c>
      <c r="L7" s="177">
        <v>2</v>
      </c>
      <c r="M7" s="178">
        <v>1</v>
      </c>
      <c r="N7" s="179">
        <v>1</v>
      </c>
    </row>
    <row r="8" spans="1:14" ht="19.8">
      <c r="A8" s="229" t="s">
        <v>110</v>
      </c>
      <c r="B8" s="197">
        <v>15</v>
      </c>
      <c r="C8" s="188">
        <v>540</v>
      </c>
      <c r="D8" s="188">
        <v>533</v>
      </c>
      <c r="E8" s="188">
        <v>581</v>
      </c>
      <c r="F8" s="51">
        <f t="shared" si="0"/>
        <v>1114</v>
      </c>
      <c r="G8" s="176">
        <v>9</v>
      </c>
      <c r="H8" s="177">
        <v>11</v>
      </c>
      <c r="I8" s="177">
        <v>1</v>
      </c>
      <c r="J8" s="177">
        <v>1</v>
      </c>
      <c r="K8" s="177">
        <v>0</v>
      </c>
      <c r="L8" s="177">
        <v>1</v>
      </c>
      <c r="M8" s="178">
        <v>0</v>
      </c>
      <c r="N8" s="179">
        <v>0</v>
      </c>
    </row>
    <row r="9" spans="1:14" ht="19.8">
      <c r="A9" s="229" t="s">
        <v>111</v>
      </c>
      <c r="B9" s="197">
        <v>17</v>
      </c>
      <c r="C9" s="188">
        <v>669</v>
      </c>
      <c r="D9" s="188">
        <v>649</v>
      </c>
      <c r="E9" s="188">
        <v>736</v>
      </c>
      <c r="F9" s="51">
        <f t="shared" si="0"/>
        <v>1385</v>
      </c>
      <c r="G9" s="176">
        <v>7</v>
      </c>
      <c r="H9" s="177">
        <v>7</v>
      </c>
      <c r="I9" s="177">
        <v>1</v>
      </c>
      <c r="J9" s="177">
        <v>0</v>
      </c>
      <c r="K9" s="177">
        <v>0</v>
      </c>
      <c r="L9" s="177">
        <v>1</v>
      </c>
      <c r="M9" s="178">
        <v>1</v>
      </c>
      <c r="N9" s="179">
        <v>0</v>
      </c>
    </row>
    <row r="10" spans="1:14" ht="19.8">
      <c r="A10" s="229" t="s">
        <v>112</v>
      </c>
      <c r="B10" s="197">
        <v>7</v>
      </c>
      <c r="C10" s="188">
        <v>342</v>
      </c>
      <c r="D10" s="188">
        <v>328</v>
      </c>
      <c r="E10" s="188">
        <v>362</v>
      </c>
      <c r="F10" s="51">
        <f t="shared" si="0"/>
        <v>690</v>
      </c>
      <c r="G10" s="176">
        <v>0</v>
      </c>
      <c r="H10" s="177">
        <v>4</v>
      </c>
      <c r="I10" s="177">
        <v>3</v>
      </c>
      <c r="J10" s="177">
        <v>0</v>
      </c>
      <c r="K10" s="177">
        <v>0</v>
      </c>
      <c r="L10" s="177">
        <v>1</v>
      </c>
      <c r="M10" s="178">
        <v>0</v>
      </c>
      <c r="N10" s="179">
        <v>0</v>
      </c>
    </row>
    <row r="11" spans="1:14" ht="19.8">
      <c r="A11" s="229" t="s">
        <v>113</v>
      </c>
      <c r="B11" s="197">
        <v>7</v>
      </c>
      <c r="C11" s="188">
        <v>592</v>
      </c>
      <c r="D11" s="188">
        <v>484</v>
      </c>
      <c r="E11" s="188">
        <v>594</v>
      </c>
      <c r="F11" s="51">
        <f t="shared" si="0"/>
        <v>1078</v>
      </c>
      <c r="G11" s="176">
        <v>5</v>
      </c>
      <c r="H11" s="177">
        <v>2</v>
      </c>
      <c r="I11" s="177">
        <v>1</v>
      </c>
      <c r="J11" s="177">
        <v>3</v>
      </c>
      <c r="K11" s="177">
        <v>0</v>
      </c>
      <c r="L11" s="177">
        <v>0</v>
      </c>
      <c r="M11" s="178">
        <v>1</v>
      </c>
      <c r="N11" s="179">
        <v>1</v>
      </c>
    </row>
    <row r="12" spans="1:14" ht="19.8">
      <c r="A12" s="229" t="s">
        <v>114</v>
      </c>
      <c r="B12" s="197">
        <v>15</v>
      </c>
      <c r="C12" s="188">
        <v>933</v>
      </c>
      <c r="D12" s="188">
        <v>979</v>
      </c>
      <c r="E12" s="188">
        <v>1029</v>
      </c>
      <c r="F12" s="51">
        <f t="shared" si="0"/>
        <v>2008</v>
      </c>
      <c r="G12" s="176">
        <v>4</v>
      </c>
      <c r="H12" s="177">
        <v>21</v>
      </c>
      <c r="I12" s="177">
        <v>1</v>
      </c>
      <c r="J12" s="177">
        <v>5</v>
      </c>
      <c r="K12" s="177">
        <v>0</v>
      </c>
      <c r="L12" s="177">
        <v>1</v>
      </c>
      <c r="M12" s="178">
        <v>2</v>
      </c>
      <c r="N12" s="179">
        <v>0</v>
      </c>
    </row>
    <row r="13" spans="1:14" ht="19.8">
      <c r="A13" s="229" t="s">
        <v>115</v>
      </c>
      <c r="B13" s="197">
        <v>12</v>
      </c>
      <c r="C13" s="188">
        <v>459</v>
      </c>
      <c r="D13" s="188">
        <v>473</v>
      </c>
      <c r="E13" s="188">
        <v>488</v>
      </c>
      <c r="F13" s="51">
        <f t="shared" si="0"/>
        <v>961</v>
      </c>
      <c r="G13" s="177">
        <v>3</v>
      </c>
      <c r="H13" s="177">
        <v>9</v>
      </c>
      <c r="I13" s="177">
        <v>0</v>
      </c>
      <c r="J13" s="177">
        <v>3</v>
      </c>
      <c r="K13" s="177">
        <v>0</v>
      </c>
      <c r="L13" s="177">
        <v>0</v>
      </c>
      <c r="M13" s="178">
        <v>1</v>
      </c>
      <c r="N13" s="179">
        <v>0</v>
      </c>
    </row>
    <row r="14" spans="1:14" ht="19.8">
      <c r="A14" s="229" t="s">
        <v>116</v>
      </c>
      <c r="B14" s="197">
        <v>8</v>
      </c>
      <c r="C14" s="188">
        <v>355</v>
      </c>
      <c r="D14" s="188">
        <v>409</v>
      </c>
      <c r="E14" s="188">
        <v>366</v>
      </c>
      <c r="F14" s="51">
        <f t="shared" si="0"/>
        <v>775</v>
      </c>
      <c r="G14" s="177">
        <v>0</v>
      </c>
      <c r="H14" s="177">
        <v>6</v>
      </c>
      <c r="I14" s="177">
        <v>4</v>
      </c>
      <c r="J14" s="177">
        <v>0</v>
      </c>
      <c r="K14" s="177">
        <v>0</v>
      </c>
      <c r="L14" s="177">
        <v>0</v>
      </c>
      <c r="M14" s="178">
        <v>0</v>
      </c>
      <c r="N14" s="179">
        <v>0</v>
      </c>
    </row>
    <row r="15" spans="1:14" ht="19.8">
      <c r="A15" s="229" t="s">
        <v>117</v>
      </c>
      <c r="B15" s="197">
        <v>17</v>
      </c>
      <c r="C15" s="188">
        <v>660</v>
      </c>
      <c r="D15" s="188">
        <v>679</v>
      </c>
      <c r="E15" s="188">
        <v>731</v>
      </c>
      <c r="F15" s="51">
        <f t="shared" si="0"/>
        <v>1410</v>
      </c>
      <c r="G15" s="177">
        <v>5</v>
      </c>
      <c r="H15" s="177">
        <v>20</v>
      </c>
      <c r="I15" s="177">
        <v>2</v>
      </c>
      <c r="J15" s="177">
        <v>2</v>
      </c>
      <c r="K15" s="177">
        <v>2</v>
      </c>
      <c r="L15" s="177">
        <v>1</v>
      </c>
      <c r="M15" s="178">
        <v>0</v>
      </c>
      <c r="N15" s="179">
        <v>0</v>
      </c>
    </row>
    <row r="16" spans="1:14" ht="19.8">
      <c r="A16" s="229" t="s">
        <v>118</v>
      </c>
      <c r="B16" s="197">
        <v>14</v>
      </c>
      <c r="C16" s="188">
        <v>394</v>
      </c>
      <c r="D16" s="188">
        <v>400</v>
      </c>
      <c r="E16" s="188">
        <v>389</v>
      </c>
      <c r="F16" s="51">
        <f t="shared" si="0"/>
        <v>789</v>
      </c>
      <c r="G16" s="177">
        <v>3</v>
      </c>
      <c r="H16" s="177">
        <v>5</v>
      </c>
      <c r="I16" s="177">
        <v>1</v>
      </c>
      <c r="J16" s="177">
        <v>3</v>
      </c>
      <c r="K16" s="177">
        <v>0</v>
      </c>
      <c r="L16" s="177">
        <v>0</v>
      </c>
      <c r="M16" s="178">
        <v>0</v>
      </c>
      <c r="N16" s="179">
        <v>2</v>
      </c>
    </row>
    <row r="17" spans="1:14" ht="19.8">
      <c r="A17" s="229" t="s">
        <v>119</v>
      </c>
      <c r="B17" s="197">
        <v>22</v>
      </c>
      <c r="C17" s="188">
        <v>1124</v>
      </c>
      <c r="D17" s="188">
        <v>1249</v>
      </c>
      <c r="E17" s="188">
        <v>1312</v>
      </c>
      <c r="F17" s="51">
        <f t="shared" si="0"/>
        <v>2561</v>
      </c>
      <c r="G17" s="177">
        <v>47</v>
      </c>
      <c r="H17" s="177">
        <v>25</v>
      </c>
      <c r="I17" s="177">
        <v>8</v>
      </c>
      <c r="J17" s="177">
        <v>8</v>
      </c>
      <c r="K17" s="177">
        <v>3</v>
      </c>
      <c r="L17" s="177">
        <v>0</v>
      </c>
      <c r="M17" s="178">
        <v>2</v>
      </c>
      <c r="N17" s="179">
        <v>0</v>
      </c>
    </row>
    <row r="18" spans="1:14" ht="19.8">
      <c r="A18" s="229" t="s">
        <v>120</v>
      </c>
      <c r="B18" s="197">
        <v>20</v>
      </c>
      <c r="C18" s="188">
        <v>1492</v>
      </c>
      <c r="D18" s="188">
        <v>1682</v>
      </c>
      <c r="E18" s="188">
        <v>1819</v>
      </c>
      <c r="F18" s="51">
        <f t="shared" si="0"/>
        <v>3501</v>
      </c>
      <c r="G18" s="177">
        <v>19</v>
      </c>
      <c r="H18" s="177">
        <v>19</v>
      </c>
      <c r="I18" s="177">
        <v>3</v>
      </c>
      <c r="J18" s="177">
        <v>2</v>
      </c>
      <c r="K18" s="177">
        <v>2</v>
      </c>
      <c r="L18" s="177">
        <v>1</v>
      </c>
      <c r="M18" s="178">
        <v>0</v>
      </c>
      <c r="N18" s="179">
        <v>0</v>
      </c>
    </row>
    <row r="19" spans="1:14" ht="19.8">
      <c r="A19" s="229" t="s">
        <v>121</v>
      </c>
      <c r="B19" s="197">
        <v>22</v>
      </c>
      <c r="C19" s="188">
        <v>1116</v>
      </c>
      <c r="D19" s="188">
        <v>1296</v>
      </c>
      <c r="E19" s="188">
        <v>1406</v>
      </c>
      <c r="F19" s="51">
        <f t="shared" si="0"/>
        <v>2702</v>
      </c>
      <c r="G19" s="177">
        <v>15</v>
      </c>
      <c r="H19" s="177">
        <v>31</v>
      </c>
      <c r="I19" s="177">
        <v>7</v>
      </c>
      <c r="J19" s="177">
        <v>4</v>
      </c>
      <c r="K19" s="177">
        <v>3</v>
      </c>
      <c r="L19" s="177">
        <v>2</v>
      </c>
      <c r="M19" s="178">
        <v>3</v>
      </c>
      <c r="N19" s="179">
        <v>0</v>
      </c>
    </row>
    <row r="20" spans="1:14" ht="19.8">
      <c r="A20" s="229" t="s">
        <v>122</v>
      </c>
      <c r="B20" s="197">
        <v>19</v>
      </c>
      <c r="C20" s="188">
        <v>785</v>
      </c>
      <c r="D20" s="188">
        <v>899</v>
      </c>
      <c r="E20" s="188">
        <v>1017</v>
      </c>
      <c r="F20" s="51">
        <f t="shared" si="0"/>
        <v>1916</v>
      </c>
      <c r="G20" s="177">
        <v>13</v>
      </c>
      <c r="H20" s="177">
        <v>7</v>
      </c>
      <c r="I20" s="177">
        <v>0</v>
      </c>
      <c r="J20" s="177">
        <v>2</v>
      </c>
      <c r="K20" s="177">
        <v>0</v>
      </c>
      <c r="L20" s="177">
        <v>2</v>
      </c>
      <c r="M20" s="178">
        <v>0</v>
      </c>
      <c r="N20" s="179">
        <v>0</v>
      </c>
    </row>
    <row r="21" spans="1:14" ht="19.8">
      <c r="A21" s="229" t="s">
        <v>123</v>
      </c>
      <c r="B21" s="197">
        <v>21</v>
      </c>
      <c r="C21" s="188">
        <v>1568</v>
      </c>
      <c r="D21" s="188">
        <v>1801</v>
      </c>
      <c r="E21" s="188">
        <v>2101</v>
      </c>
      <c r="F21" s="51">
        <f t="shared" si="0"/>
        <v>3902</v>
      </c>
      <c r="G21" s="177">
        <v>15</v>
      </c>
      <c r="H21" s="177">
        <v>28</v>
      </c>
      <c r="I21" s="177">
        <v>3</v>
      </c>
      <c r="J21" s="177">
        <v>4</v>
      </c>
      <c r="K21" s="177">
        <v>2</v>
      </c>
      <c r="L21" s="177">
        <v>3</v>
      </c>
      <c r="M21" s="178">
        <v>0</v>
      </c>
      <c r="N21" s="179">
        <v>0</v>
      </c>
    </row>
    <row r="22" spans="1:14" ht="19.8">
      <c r="A22" s="229" t="s">
        <v>124</v>
      </c>
      <c r="B22" s="197">
        <v>11</v>
      </c>
      <c r="C22" s="188">
        <v>743</v>
      </c>
      <c r="D22" s="188">
        <v>669</v>
      </c>
      <c r="E22" s="188">
        <v>755</v>
      </c>
      <c r="F22" s="51">
        <f t="shared" si="0"/>
        <v>1424</v>
      </c>
      <c r="G22" s="176">
        <v>13</v>
      </c>
      <c r="H22" s="177">
        <v>8</v>
      </c>
      <c r="I22" s="177">
        <v>2</v>
      </c>
      <c r="J22" s="177">
        <v>6</v>
      </c>
      <c r="K22" s="177">
        <v>1</v>
      </c>
      <c r="L22" s="177">
        <v>1</v>
      </c>
      <c r="M22" s="178">
        <v>1</v>
      </c>
      <c r="N22" s="179">
        <v>0</v>
      </c>
    </row>
    <row r="23" spans="1:14" ht="19.8">
      <c r="A23" s="229" t="s">
        <v>125</v>
      </c>
      <c r="B23" s="197">
        <v>12</v>
      </c>
      <c r="C23" s="188">
        <v>565</v>
      </c>
      <c r="D23" s="188">
        <v>571</v>
      </c>
      <c r="E23" s="188">
        <v>599</v>
      </c>
      <c r="F23" s="51">
        <f t="shared" si="0"/>
        <v>1170</v>
      </c>
      <c r="G23" s="176">
        <v>7</v>
      </c>
      <c r="H23" s="177">
        <v>13</v>
      </c>
      <c r="I23" s="177">
        <v>1</v>
      </c>
      <c r="J23" s="177">
        <v>3</v>
      </c>
      <c r="K23" s="177">
        <v>0</v>
      </c>
      <c r="L23" s="177">
        <v>0</v>
      </c>
      <c r="M23" s="178">
        <v>1</v>
      </c>
      <c r="N23" s="179">
        <v>0</v>
      </c>
    </row>
    <row r="24" spans="1:14" ht="19.8">
      <c r="A24" s="229" t="s">
        <v>126</v>
      </c>
      <c r="B24" s="197">
        <v>12</v>
      </c>
      <c r="C24" s="188">
        <v>441</v>
      </c>
      <c r="D24" s="188">
        <v>446</v>
      </c>
      <c r="E24" s="188">
        <v>416</v>
      </c>
      <c r="F24" s="51">
        <f t="shared" si="0"/>
        <v>862</v>
      </c>
      <c r="G24" s="176">
        <v>4</v>
      </c>
      <c r="H24" s="177">
        <v>2</v>
      </c>
      <c r="I24" s="177">
        <v>0</v>
      </c>
      <c r="J24" s="177">
        <v>3</v>
      </c>
      <c r="K24" s="177">
        <v>0</v>
      </c>
      <c r="L24" s="177">
        <v>1</v>
      </c>
      <c r="M24" s="178">
        <v>0</v>
      </c>
      <c r="N24" s="179">
        <v>3</v>
      </c>
    </row>
    <row r="25" spans="1:14" ht="19.8">
      <c r="A25" s="229" t="s">
        <v>127</v>
      </c>
      <c r="B25" s="197">
        <v>12</v>
      </c>
      <c r="C25" s="188">
        <v>549</v>
      </c>
      <c r="D25" s="188">
        <v>525</v>
      </c>
      <c r="E25" s="188">
        <v>571</v>
      </c>
      <c r="F25" s="51">
        <f t="shared" si="0"/>
        <v>1096</v>
      </c>
      <c r="G25" s="176">
        <v>9</v>
      </c>
      <c r="H25" s="177">
        <v>10</v>
      </c>
      <c r="I25" s="177">
        <v>3</v>
      </c>
      <c r="J25" s="177">
        <v>0</v>
      </c>
      <c r="K25" s="177">
        <v>0</v>
      </c>
      <c r="L25" s="177">
        <v>1</v>
      </c>
      <c r="M25" s="178">
        <v>0</v>
      </c>
      <c r="N25" s="179">
        <v>0</v>
      </c>
    </row>
    <row r="26" spans="1:14" ht="19.8">
      <c r="A26" s="229" t="s">
        <v>128</v>
      </c>
      <c r="B26" s="197">
        <v>22</v>
      </c>
      <c r="C26" s="188">
        <v>999</v>
      </c>
      <c r="D26" s="188">
        <v>1055</v>
      </c>
      <c r="E26" s="188">
        <v>1056</v>
      </c>
      <c r="F26" s="51">
        <f t="shared" si="0"/>
        <v>2111</v>
      </c>
      <c r="G26" s="176">
        <v>21</v>
      </c>
      <c r="H26" s="177">
        <v>15</v>
      </c>
      <c r="I26" s="177">
        <v>8</v>
      </c>
      <c r="J26" s="177">
        <v>4</v>
      </c>
      <c r="K26" s="177">
        <v>1</v>
      </c>
      <c r="L26" s="177">
        <v>0</v>
      </c>
      <c r="M26" s="178">
        <v>2</v>
      </c>
      <c r="N26" s="179">
        <v>1</v>
      </c>
    </row>
    <row r="27" spans="1:14" ht="19.8">
      <c r="A27" s="229" t="s">
        <v>129</v>
      </c>
      <c r="B27" s="197">
        <v>24</v>
      </c>
      <c r="C27" s="188">
        <v>1584</v>
      </c>
      <c r="D27" s="188">
        <v>1554</v>
      </c>
      <c r="E27" s="188">
        <v>1592</v>
      </c>
      <c r="F27" s="51">
        <f>D27+E27</f>
        <v>3146</v>
      </c>
      <c r="G27" s="176">
        <v>18</v>
      </c>
      <c r="H27" s="177">
        <v>27</v>
      </c>
      <c r="I27" s="177">
        <v>15</v>
      </c>
      <c r="J27" s="177">
        <v>15</v>
      </c>
      <c r="K27" s="177">
        <v>0</v>
      </c>
      <c r="L27" s="177">
        <v>1</v>
      </c>
      <c r="M27" s="178">
        <v>2</v>
      </c>
      <c r="N27" s="179">
        <v>1</v>
      </c>
    </row>
    <row r="28" spans="1:14" ht="19.8">
      <c r="A28" s="229" t="s">
        <v>130</v>
      </c>
      <c r="B28" s="197">
        <v>10</v>
      </c>
      <c r="C28" s="188">
        <v>362</v>
      </c>
      <c r="D28" s="188">
        <v>374</v>
      </c>
      <c r="E28" s="188">
        <v>379</v>
      </c>
      <c r="F28" s="51">
        <f t="shared" ref="F28:F36" si="1">SUM(D28:E28)</f>
        <v>753</v>
      </c>
      <c r="G28" s="176">
        <v>1</v>
      </c>
      <c r="H28" s="177">
        <v>0</v>
      </c>
      <c r="I28" s="177">
        <v>0</v>
      </c>
      <c r="J28" s="177">
        <v>0</v>
      </c>
      <c r="K28" s="177">
        <v>0</v>
      </c>
      <c r="L28" s="177">
        <v>1</v>
      </c>
      <c r="M28" s="178">
        <v>2</v>
      </c>
      <c r="N28" s="179">
        <v>0</v>
      </c>
    </row>
    <row r="29" spans="1:14" ht="19.8">
      <c r="A29" s="229" t="s">
        <v>131</v>
      </c>
      <c r="B29" s="197">
        <v>13</v>
      </c>
      <c r="C29" s="188">
        <v>514</v>
      </c>
      <c r="D29" s="188">
        <v>524</v>
      </c>
      <c r="E29" s="188">
        <v>588</v>
      </c>
      <c r="F29" s="51">
        <f t="shared" si="1"/>
        <v>1112</v>
      </c>
      <c r="G29" s="176">
        <v>8</v>
      </c>
      <c r="H29" s="177">
        <v>5</v>
      </c>
      <c r="I29" s="177">
        <v>1</v>
      </c>
      <c r="J29" s="177">
        <v>0</v>
      </c>
      <c r="K29" s="177">
        <v>0</v>
      </c>
      <c r="L29" s="177">
        <v>0</v>
      </c>
      <c r="M29" s="178">
        <v>2</v>
      </c>
      <c r="N29" s="179">
        <v>0</v>
      </c>
    </row>
    <row r="30" spans="1:14" ht="19.8">
      <c r="A30" s="229" t="s">
        <v>132</v>
      </c>
      <c r="B30" s="197">
        <v>10</v>
      </c>
      <c r="C30" s="188">
        <v>573</v>
      </c>
      <c r="D30" s="188">
        <v>504</v>
      </c>
      <c r="E30" s="188">
        <v>534</v>
      </c>
      <c r="F30" s="51">
        <f t="shared" si="1"/>
        <v>1038</v>
      </c>
      <c r="G30" s="176">
        <v>5</v>
      </c>
      <c r="H30" s="177">
        <v>16</v>
      </c>
      <c r="I30" s="177">
        <v>2</v>
      </c>
      <c r="J30" s="177">
        <v>1</v>
      </c>
      <c r="K30" s="177">
        <v>2</v>
      </c>
      <c r="L30" s="177">
        <v>1</v>
      </c>
      <c r="M30" s="178">
        <v>2</v>
      </c>
      <c r="N30" s="179">
        <v>1</v>
      </c>
    </row>
    <row r="31" spans="1:14" ht="19.8">
      <c r="A31" s="229" t="s">
        <v>133</v>
      </c>
      <c r="B31" s="197">
        <v>10</v>
      </c>
      <c r="C31" s="188">
        <v>521</v>
      </c>
      <c r="D31" s="188">
        <v>489</v>
      </c>
      <c r="E31" s="188">
        <v>526</v>
      </c>
      <c r="F31" s="51">
        <f t="shared" si="1"/>
        <v>1015</v>
      </c>
      <c r="G31" s="176">
        <v>4</v>
      </c>
      <c r="H31" s="177">
        <v>9</v>
      </c>
      <c r="I31" s="177">
        <v>2</v>
      </c>
      <c r="J31" s="177">
        <v>1</v>
      </c>
      <c r="K31" s="177">
        <v>0</v>
      </c>
      <c r="L31" s="177">
        <v>1</v>
      </c>
      <c r="M31" s="178">
        <v>0</v>
      </c>
      <c r="N31" s="179">
        <v>1</v>
      </c>
    </row>
    <row r="32" spans="1:14" ht="19.8">
      <c r="A32" s="229" t="s">
        <v>134</v>
      </c>
      <c r="B32" s="197">
        <v>12</v>
      </c>
      <c r="C32" s="188">
        <v>491</v>
      </c>
      <c r="D32" s="188">
        <v>495</v>
      </c>
      <c r="E32" s="188">
        <v>504</v>
      </c>
      <c r="F32" s="51">
        <f t="shared" si="1"/>
        <v>999</v>
      </c>
      <c r="G32" s="176">
        <v>11</v>
      </c>
      <c r="H32" s="177">
        <v>3</v>
      </c>
      <c r="I32" s="177">
        <v>2</v>
      </c>
      <c r="J32" s="177">
        <v>2</v>
      </c>
      <c r="K32" s="177">
        <v>0</v>
      </c>
      <c r="L32" s="177">
        <v>2</v>
      </c>
      <c r="M32" s="178">
        <v>0</v>
      </c>
      <c r="N32" s="179">
        <v>0</v>
      </c>
    </row>
    <row r="33" spans="1:14" ht="19.8">
      <c r="A33" s="229" t="s">
        <v>135</v>
      </c>
      <c r="B33" s="197">
        <v>13</v>
      </c>
      <c r="C33" s="188">
        <v>447</v>
      </c>
      <c r="D33" s="188">
        <v>426</v>
      </c>
      <c r="E33" s="188">
        <v>417</v>
      </c>
      <c r="F33" s="51">
        <f t="shared" si="1"/>
        <v>843</v>
      </c>
      <c r="G33" s="176">
        <v>12</v>
      </c>
      <c r="H33" s="177">
        <v>6</v>
      </c>
      <c r="I33" s="177">
        <v>1</v>
      </c>
      <c r="J33" s="177">
        <v>0</v>
      </c>
      <c r="K33" s="177">
        <v>0</v>
      </c>
      <c r="L33" s="177">
        <v>4</v>
      </c>
      <c r="M33" s="178">
        <v>1</v>
      </c>
      <c r="N33" s="179">
        <v>0</v>
      </c>
    </row>
    <row r="34" spans="1:14" ht="19.8">
      <c r="A34" s="229" t="s">
        <v>136</v>
      </c>
      <c r="B34" s="197">
        <v>11</v>
      </c>
      <c r="C34" s="188">
        <v>369</v>
      </c>
      <c r="D34" s="188">
        <v>364</v>
      </c>
      <c r="E34" s="188">
        <v>403</v>
      </c>
      <c r="F34" s="51">
        <f t="shared" si="1"/>
        <v>767</v>
      </c>
      <c r="G34" s="176">
        <v>6</v>
      </c>
      <c r="H34" s="177">
        <v>8</v>
      </c>
      <c r="I34" s="177">
        <v>0</v>
      </c>
      <c r="J34" s="177">
        <v>1</v>
      </c>
      <c r="K34" s="177">
        <v>0</v>
      </c>
      <c r="L34" s="177">
        <v>1</v>
      </c>
      <c r="M34" s="178">
        <v>0</v>
      </c>
      <c r="N34" s="179">
        <v>0</v>
      </c>
    </row>
    <row r="35" spans="1:14" ht="19.8">
      <c r="A35" s="229" t="s">
        <v>137</v>
      </c>
      <c r="B35" s="197">
        <v>6</v>
      </c>
      <c r="C35" s="188">
        <v>344</v>
      </c>
      <c r="D35" s="188">
        <v>368</v>
      </c>
      <c r="E35" s="188">
        <v>395</v>
      </c>
      <c r="F35" s="51">
        <f t="shared" si="1"/>
        <v>763</v>
      </c>
      <c r="G35" s="176">
        <v>4</v>
      </c>
      <c r="H35" s="177">
        <v>6</v>
      </c>
      <c r="I35" s="177">
        <v>0</v>
      </c>
      <c r="J35" s="177">
        <v>0</v>
      </c>
      <c r="K35" s="177">
        <v>0</v>
      </c>
      <c r="L35" s="177">
        <v>1</v>
      </c>
      <c r="M35" s="178">
        <v>0</v>
      </c>
      <c r="N35" s="179">
        <v>1</v>
      </c>
    </row>
    <row r="36" spans="1:14" ht="19.8">
      <c r="A36" s="229" t="s">
        <v>138</v>
      </c>
      <c r="B36" s="197">
        <v>16</v>
      </c>
      <c r="C36" s="188">
        <v>615</v>
      </c>
      <c r="D36" s="188">
        <v>614</v>
      </c>
      <c r="E36" s="188">
        <v>627</v>
      </c>
      <c r="F36" s="51">
        <f t="shared" si="1"/>
        <v>1241</v>
      </c>
      <c r="G36" s="176">
        <v>3</v>
      </c>
      <c r="H36" s="177">
        <v>8</v>
      </c>
      <c r="I36" s="177">
        <v>1</v>
      </c>
      <c r="J36" s="177">
        <v>0</v>
      </c>
      <c r="K36" s="177">
        <v>3</v>
      </c>
      <c r="L36" s="177">
        <v>2</v>
      </c>
      <c r="M36" s="178">
        <v>1</v>
      </c>
      <c r="N36" s="179">
        <v>0</v>
      </c>
    </row>
    <row r="37" spans="1:14" ht="19.8">
      <c r="A37" s="226" t="s">
        <v>139</v>
      </c>
      <c r="B37" s="51">
        <f t="shared" ref="B37:N37" si="2">SUM(B5:B36)</f>
        <v>453</v>
      </c>
      <c r="C37" s="51">
        <f t="shared" si="2"/>
        <v>23150</v>
      </c>
      <c r="D37" s="51">
        <f t="shared" si="2"/>
        <v>23741</v>
      </c>
      <c r="E37" s="51">
        <f t="shared" si="2"/>
        <v>25642</v>
      </c>
      <c r="F37" s="51">
        <f t="shared" si="2"/>
        <v>49383</v>
      </c>
      <c r="G37" s="177">
        <f t="shared" si="2"/>
        <v>303</v>
      </c>
      <c r="H37" s="177">
        <f t="shared" si="2"/>
        <v>382</v>
      </c>
      <c r="I37" s="177">
        <f t="shared" si="2"/>
        <v>78</v>
      </c>
      <c r="J37" s="177">
        <f t="shared" si="2"/>
        <v>78</v>
      </c>
      <c r="K37" s="177">
        <f t="shared" si="2"/>
        <v>21</v>
      </c>
      <c r="L37" s="177">
        <f t="shared" si="2"/>
        <v>34</v>
      </c>
      <c r="M37" s="178">
        <f t="shared" si="2"/>
        <v>26</v>
      </c>
      <c r="N37" s="179">
        <f t="shared" si="2"/>
        <v>14</v>
      </c>
    </row>
    <row r="38" spans="1:14" s="3" customFormat="1" ht="26.25" customHeight="1">
      <c r="A38" s="274" t="s">
        <v>8</v>
      </c>
      <c r="B38" s="275"/>
      <c r="C38" s="93">
        <f>C37</f>
        <v>23150</v>
      </c>
      <c r="D38" s="93" t="s">
        <v>0</v>
      </c>
      <c r="E38" s="93" t="s">
        <v>9</v>
      </c>
      <c r="F38" s="93"/>
      <c r="G38" s="93">
        <f>F37</f>
        <v>49383</v>
      </c>
      <c r="H38" s="93" t="s">
        <v>10</v>
      </c>
      <c r="I38" s="93"/>
      <c r="J38" s="93"/>
      <c r="K38" s="93" t="s">
        <v>93</v>
      </c>
      <c r="L38" s="93"/>
      <c r="M38" s="94"/>
      <c r="N38" s="95"/>
    </row>
    <row r="39" spans="1:14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1568</v>
      </c>
      <c r="F39" s="146">
        <f>MAX(F5:F36)</f>
        <v>3902</v>
      </c>
      <c r="G39" s="227"/>
      <c r="H39" s="149" t="str">
        <f>ADDRESS(MATCH(MAX(F5:F36),F5:F36,0)+4,1)</f>
        <v>$A$21</v>
      </c>
      <c r="I39" s="227"/>
      <c r="J39" s="227"/>
      <c r="K39" s="227"/>
      <c r="L39" s="227"/>
      <c r="M39" s="142"/>
      <c r="N39" s="143"/>
    </row>
    <row r="40" spans="1:14" s="3" customFormat="1" ht="26.25" customHeight="1">
      <c r="A40" s="238" t="s">
        <v>106</v>
      </c>
      <c r="B40" s="239"/>
      <c r="C40" s="224" t="str">
        <f ca="1">INDIRECT(H40,TRUE)</f>
        <v>德政</v>
      </c>
      <c r="D40" s="225" t="s">
        <v>91</v>
      </c>
      <c r="E40" s="147">
        <f>MIN(C5:C36)</f>
        <v>342</v>
      </c>
      <c r="F40" s="148">
        <f>MIN(F5:F36)</f>
        <v>690</v>
      </c>
      <c r="G40" s="227"/>
      <c r="H40" s="149" t="str">
        <f>ADDRESS(MATCH(MIN(F5:F36),F5:F36,0)+4,1)</f>
        <v>$A$10</v>
      </c>
      <c r="I40" s="227"/>
      <c r="J40" s="227"/>
      <c r="K40" s="227"/>
      <c r="L40" s="227"/>
      <c r="M40" s="142"/>
      <c r="N40" s="143"/>
    </row>
    <row r="41" spans="1:14" s="4" customFormat="1" ht="24.9" customHeight="1">
      <c r="A41" s="283" t="s">
        <v>11</v>
      </c>
      <c r="B41" s="284"/>
      <c r="C41" s="287">
        <f>SUM(G41,G42)</f>
        <v>233</v>
      </c>
      <c r="D41" s="289" t="s">
        <v>10</v>
      </c>
      <c r="E41" s="80" t="s">
        <v>12</v>
      </c>
      <c r="F41" s="80"/>
      <c r="G41" s="80">
        <v>111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5"/>
      <c r="B42" s="286"/>
      <c r="C42" s="288"/>
      <c r="D42" s="290"/>
      <c r="E42" s="84" t="s">
        <v>13</v>
      </c>
      <c r="F42" s="84"/>
      <c r="G42" s="84">
        <v>122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6" t="s">
        <v>17</v>
      </c>
      <c r="B43" s="250"/>
      <c r="C43" s="253">
        <f>K37</f>
        <v>21</v>
      </c>
      <c r="D43" s="253" t="s">
        <v>10</v>
      </c>
      <c r="E43" s="207" t="s">
        <v>145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51"/>
      <c r="B44" s="252"/>
      <c r="C44" s="267"/>
      <c r="D44" s="267"/>
      <c r="E44" s="207" t="s">
        <v>144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15</v>
      </c>
      <c r="B45" s="306"/>
      <c r="C45" s="93">
        <f>L37</f>
        <v>34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26</v>
      </c>
      <c r="D46" s="93" t="s">
        <v>24</v>
      </c>
      <c r="E46" s="93" t="s">
        <v>183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151</v>
      </c>
      <c r="B47" s="273"/>
      <c r="C47" s="93">
        <f>N37</f>
        <v>14</v>
      </c>
      <c r="D47" s="93" t="s">
        <v>24</v>
      </c>
      <c r="E47" s="93" t="s">
        <v>143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104</v>
      </c>
      <c r="B48" s="239"/>
      <c r="C48" s="93">
        <f>G37</f>
        <v>303</v>
      </c>
      <c r="D48" s="107" t="s">
        <v>10</v>
      </c>
      <c r="E48" s="93" t="s">
        <v>16</v>
      </c>
      <c r="F48" s="93"/>
      <c r="G48" s="93">
        <f>H37</f>
        <v>382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>本月戶數減少</v>
      </c>
      <c r="B49" s="269"/>
      <c r="C49" s="108">
        <f>C37-'11011'!C37</f>
        <v>-30</v>
      </c>
      <c r="D49" s="228" t="str">
        <f>IF(E49&gt;0,"男增加","男減少")</f>
        <v>男減少</v>
      </c>
      <c r="E49" s="110">
        <f>D37-'11011'!D37</f>
        <v>-38</v>
      </c>
      <c r="F49" s="111" t="str">
        <f>IF(G49&gt;0,"女增加","女減少")</f>
        <v>女減少</v>
      </c>
      <c r="G49" s="110">
        <f>E37-'11011'!E37</f>
        <v>-54</v>
      </c>
      <c r="H49" s="112"/>
      <c r="I49" s="269" t="str">
        <f>IF(K49&gt;0,"總人口數增加","總人口數減少")</f>
        <v>總人口數減少</v>
      </c>
      <c r="J49" s="269"/>
      <c r="K49" s="110">
        <f>F37-'11011'!F37</f>
        <v>-92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153</v>
      </c>
      <c r="L2" s="260"/>
      <c r="M2" s="260"/>
      <c r="N2" s="260"/>
    </row>
    <row r="3" spans="1:15" ht="19.8" customHeight="1">
      <c r="A3" s="261" t="s">
        <v>19</v>
      </c>
      <c r="B3" s="262" t="s">
        <v>20</v>
      </c>
      <c r="C3" s="262" t="s">
        <v>21</v>
      </c>
      <c r="D3" s="193" t="s">
        <v>10</v>
      </c>
      <c r="E3" s="194" t="s">
        <v>96</v>
      </c>
      <c r="F3" s="195" t="s">
        <v>97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147</v>
      </c>
      <c r="N3" s="264" t="s">
        <v>149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2" t="s">
        <v>107</v>
      </c>
      <c r="B5" s="196">
        <v>15</v>
      </c>
      <c r="C5" s="198">
        <v>956</v>
      </c>
      <c r="D5" s="198">
        <v>923</v>
      </c>
      <c r="E5" s="198">
        <v>1019</v>
      </c>
      <c r="F5" s="22">
        <f t="shared" ref="F5:F36" si="0">SUM(D5:E5)</f>
        <v>1942</v>
      </c>
      <c r="G5" s="43">
        <v>10</v>
      </c>
      <c r="H5" s="44">
        <v>4</v>
      </c>
      <c r="I5" s="44">
        <v>6</v>
      </c>
      <c r="J5" s="44">
        <v>0</v>
      </c>
      <c r="K5" s="44">
        <v>0</v>
      </c>
      <c r="L5" s="44">
        <v>0</v>
      </c>
      <c r="M5" s="45">
        <v>0</v>
      </c>
      <c r="N5" s="46">
        <v>0</v>
      </c>
    </row>
    <row r="6" spans="1:15" ht="19.8">
      <c r="A6" s="222" t="s">
        <v>108</v>
      </c>
      <c r="B6" s="197">
        <v>11</v>
      </c>
      <c r="C6" s="198">
        <v>580</v>
      </c>
      <c r="D6" s="198">
        <v>539</v>
      </c>
      <c r="E6" s="198">
        <v>598</v>
      </c>
      <c r="F6" s="22">
        <f t="shared" si="0"/>
        <v>1137</v>
      </c>
      <c r="G6" s="43">
        <v>9</v>
      </c>
      <c r="H6" s="44">
        <v>4</v>
      </c>
      <c r="I6" s="44">
        <v>2</v>
      </c>
      <c r="J6" s="44">
        <v>2</v>
      </c>
      <c r="K6" s="44">
        <v>0</v>
      </c>
      <c r="L6" s="44">
        <v>1</v>
      </c>
      <c r="M6" s="45">
        <v>0</v>
      </c>
      <c r="N6" s="46">
        <v>0</v>
      </c>
    </row>
    <row r="7" spans="1:15" ht="19.8">
      <c r="A7" s="222" t="s">
        <v>109</v>
      </c>
      <c r="B7" s="197">
        <v>17</v>
      </c>
      <c r="C7" s="198">
        <v>1519</v>
      </c>
      <c r="D7" s="198">
        <v>1569</v>
      </c>
      <c r="E7" s="198">
        <v>1864</v>
      </c>
      <c r="F7" s="22">
        <f t="shared" si="0"/>
        <v>3433</v>
      </c>
      <c r="G7" s="43">
        <v>22</v>
      </c>
      <c r="H7" s="44">
        <v>21</v>
      </c>
      <c r="I7" s="44">
        <v>4</v>
      </c>
      <c r="J7" s="44">
        <v>5</v>
      </c>
      <c r="K7" s="44">
        <v>2</v>
      </c>
      <c r="L7" s="44">
        <v>0</v>
      </c>
      <c r="M7" s="45">
        <v>2</v>
      </c>
      <c r="N7" s="46">
        <v>0</v>
      </c>
    </row>
    <row r="8" spans="1:15" ht="19.8">
      <c r="A8" s="222" t="s">
        <v>110</v>
      </c>
      <c r="B8" s="197">
        <v>15</v>
      </c>
      <c r="C8" s="198">
        <v>543</v>
      </c>
      <c r="D8" s="198">
        <v>553</v>
      </c>
      <c r="E8" s="198">
        <v>605</v>
      </c>
      <c r="F8" s="22">
        <f t="shared" si="0"/>
        <v>1158</v>
      </c>
      <c r="G8" s="43">
        <v>7</v>
      </c>
      <c r="H8" s="44">
        <v>5</v>
      </c>
      <c r="I8" s="44">
        <v>2</v>
      </c>
      <c r="J8" s="44">
        <v>0</v>
      </c>
      <c r="K8" s="44">
        <v>0</v>
      </c>
      <c r="L8" s="44">
        <v>2</v>
      </c>
      <c r="M8" s="45">
        <v>1</v>
      </c>
      <c r="N8" s="46">
        <v>0</v>
      </c>
    </row>
    <row r="9" spans="1:15" ht="19.8">
      <c r="A9" s="222" t="s">
        <v>111</v>
      </c>
      <c r="B9" s="197">
        <v>17</v>
      </c>
      <c r="C9" s="198">
        <v>687</v>
      </c>
      <c r="D9" s="198">
        <v>675</v>
      </c>
      <c r="E9" s="198">
        <v>745</v>
      </c>
      <c r="F9" s="22">
        <f t="shared" si="0"/>
        <v>1420</v>
      </c>
      <c r="G9" s="43">
        <v>4</v>
      </c>
      <c r="H9" s="44">
        <v>13</v>
      </c>
      <c r="I9" s="44">
        <v>1</v>
      </c>
      <c r="J9" s="44">
        <v>1</v>
      </c>
      <c r="K9" s="44">
        <v>0</v>
      </c>
      <c r="L9" s="44">
        <v>4</v>
      </c>
      <c r="M9" s="45">
        <v>0</v>
      </c>
      <c r="N9" s="46">
        <v>0</v>
      </c>
    </row>
    <row r="10" spans="1:15" ht="19.8">
      <c r="A10" s="222" t="s">
        <v>112</v>
      </c>
      <c r="B10" s="197">
        <v>7</v>
      </c>
      <c r="C10" s="198">
        <v>341</v>
      </c>
      <c r="D10" s="198">
        <v>334</v>
      </c>
      <c r="E10" s="198">
        <v>370</v>
      </c>
      <c r="F10" s="22">
        <f t="shared" si="0"/>
        <v>704</v>
      </c>
      <c r="G10" s="43">
        <v>0</v>
      </c>
      <c r="H10" s="44">
        <v>4</v>
      </c>
      <c r="I10" s="44">
        <v>0</v>
      </c>
      <c r="J10" s="44">
        <v>0</v>
      </c>
      <c r="K10" s="44">
        <v>0</v>
      </c>
      <c r="L10" s="44">
        <v>1</v>
      </c>
      <c r="M10" s="45">
        <v>0</v>
      </c>
      <c r="N10" s="46">
        <v>0</v>
      </c>
    </row>
    <row r="11" spans="1:15" ht="19.8">
      <c r="A11" s="222" t="s">
        <v>113</v>
      </c>
      <c r="B11" s="197">
        <v>7</v>
      </c>
      <c r="C11" s="198">
        <v>578</v>
      </c>
      <c r="D11" s="198">
        <v>493</v>
      </c>
      <c r="E11" s="198">
        <v>595</v>
      </c>
      <c r="F11" s="22">
        <f t="shared" si="0"/>
        <v>1088</v>
      </c>
      <c r="G11" s="43">
        <v>7</v>
      </c>
      <c r="H11" s="44">
        <v>5</v>
      </c>
      <c r="I11" s="44">
        <v>0</v>
      </c>
      <c r="J11" s="44">
        <v>0</v>
      </c>
      <c r="K11" s="44">
        <v>2</v>
      </c>
      <c r="L11" s="44">
        <v>1</v>
      </c>
      <c r="M11" s="45">
        <v>0</v>
      </c>
      <c r="N11" s="46">
        <v>1</v>
      </c>
    </row>
    <row r="12" spans="1:15" ht="19.8">
      <c r="A12" s="222" t="s">
        <v>114</v>
      </c>
      <c r="B12" s="197">
        <v>15</v>
      </c>
      <c r="C12" s="198">
        <v>938</v>
      </c>
      <c r="D12" s="198">
        <v>1003</v>
      </c>
      <c r="E12" s="198">
        <v>1088</v>
      </c>
      <c r="F12" s="22">
        <f t="shared" si="0"/>
        <v>2091</v>
      </c>
      <c r="G12" s="43">
        <v>8</v>
      </c>
      <c r="H12" s="44">
        <v>12</v>
      </c>
      <c r="I12" s="44">
        <v>0</v>
      </c>
      <c r="J12" s="44">
        <v>3</v>
      </c>
      <c r="K12" s="44">
        <v>0</v>
      </c>
      <c r="L12" s="44">
        <v>2</v>
      </c>
      <c r="M12" s="45">
        <v>2</v>
      </c>
      <c r="N12" s="46">
        <v>1</v>
      </c>
    </row>
    <row r="13" spans="1:15" ht="19.8">
      <c r="A13" s="222" t="s">
        <v>115</v>
      </c>
      <c r="B13" s="197">
        <v>12</v>
      </c>
      <c r="C13" s="198">
        <v>462</v>
      </c>
      <c r="D13" s="198">
        <v>495</v>
      </c>
      <c r="E13" s="198">
        <v>517</v>
      </c>
      <c r="F13" s="22">
        <f t="shared" si="0"/>
        <v>1012</v>
      </c>
      <c r="G13" s="43">
        <v>1</v>
      </c>
      <c r="H13" s="44">
        <v>4</v>
      </c>
      <c r="I13" s="44">
        <v>0</v>
      </c>
      <c r="J13" s="44">
        <v>1</v>
      </c>
      <c r="K13" s="44">
        <v>0</v>
      </c>
      <c r="L13" s="44">
        <v>0</v>
      </c>
      <c r="M13" s="45">
        <v>0</v>
      </c>
      <c r="N13" s="46">
        <v>1</v>
      </c>
    </row>
    <row r="14" spans="1:15" ht="19.8">
      <c r="A14" s="222" t="s">
        <v>116</v>
      </c>
      <c r="B14" s="197">
        <v>8</v>
      </c>
      <c r="C14" s="198">
        <v>363</v>
      </c>
      <c r="D14" s="198">
        <v>426</v>
      </c>
      <c r="E14" s="198">
        <v>377</v>
      </c>
      <c r="F14" s="22">
        <f t="shared" si="0"/>
        <v>803</v>
      </c>
      <c r="G14" s="43">
        <v>6</v>
      </c>
      <c r="H14" s="44">
        <v>9</v>
      </c>
      <c r="I14" s="44">
        <v>0</v>
      </c>
      <c r="J14" s="44">
        <v>3</v>
      </c>
      <c r="K14" s="44">
        <v>0</v>
      </c>
      <c r="L14" s="44">
        <v>0</v>
      </c>
      <c r="M14" s="45">
        <v>1</v>
      </c>
      <c r="N14" s="46">
        <v>0</v>
      </c>
    </row>
    <row r="15" spans="1:15" ht="19.8">
      <c r="A15" s="222" t="s">
        <v>117</v>
      </c>
      <c r="B15" s="197">
        <v>17</v>
      </c>
      <c r="C15" s="198">
        <v>667</v>
      </c>
      <c r="D15" s="198">
        <v>687</v>
      </c>
      <c r="E15" s="198">
        <v>765</v>
      </c>
      <c r="F15" s="22">
        <f t="shared" si="0"/>
        <v>1452</v>
      </c>
      <c r="G15" s="43">
        <v>3</v>
      </c>
      <c r="H15" s="44">
        <v>3</v>
      </c>
      <c r="I15" s="44">
        <v>0</v>
      </c>
      <c r="J15" s="44">
        <v>2</v>
      </c>
      <c r="K15" s="44">
        <v>1</v>
      </c>
      <c r="L15" s="44">
        <v>1</v>
      </c>
      <c r="M15" s="45">
        <v>2</v>
      </c>
      <c r="N15" s="46">
        <v>1</v>
      </c>
    </row>
    <row r="16" spans="1:15" ht="19.8">
      <c r="A16" s="222" t="s">
        <v>118</v>
      </c>
      <c r="B16" s="197">
        <v>14</v>
      </c>
      <c r="C16" s="198">
        <v>408</v>
      </c>
      <c r="D16" s="198">
        <v>415</v>
      </c>
      <c r="E16" s="198">
        <v>408</v>
      </c>
      <c r="F16" s="22">
        <f t="shared" si="0"/>
        <v>823</v>
      </c>
      <c r="G16" s="43">
        <v>1</v>
      </c>
      <c r="H16" s="44">
        <v>2</v>
      </c>
      <c r="I16" s="44">
        <v>0</v>
      </c>
      <c r="J16" s="44">
        <v>0</v>
      </c>
      <c r="K16" s="44">
        <v>0</v>
      </c>
      <c r="L16" s="44">
        <v>0</v>
      </c>
      <c r="M16" s="45">
        <v>0</v>
      </c>
      <c r="N16" s="46">
        <v>0</v>
      </c>
    </row>
    <row r="17" spans="1:16" ht="19.8">
      <c r="A17" s="222" t="s">
        <v>119</v>
      </c>
      <c r="B17" s="197">
        <v>22</v>
      </c>
      <c r="C17" s="198">
        <v>1071</v>
      </c>
      <c r="D17" s="198">
        <v>1217</v>
      </c>
      <c r="E17" s="198">
        <v>1279</v>
      </c>
      <c r="F17" s="22">
        <f t="shared" si="0"/>
        <v>2496</v>
      </c>
      <c r="G17" s="43">
        <v>12</v>
      </c>
      <c r="H17" s="44">
        <v>14</v>
      </c>
      <c r="I17" s="44">
        <v>5</v>
      </c>
      <c r="J17" s="44">
        <v>0</v>
      </c>
      <c r="K17" s="44">
        <v>2</v>
      </c>
      <c r="L17" s="44">
        <v>1</v>
      </c>
      <c r="M17" s="45">
        <v>0</v>
      </c>
      <c r="N17" s="46">
        <v>0</v>
      </c>
    </row>
    <row r="18" spans="1:16" ht="19.8">
      <c r="A18" s="222" t="s">
        <v>120</v>
      </c>
      <c r="B18" s="197">
        <v>20</v>
      </c>
      <c r="C18" s="198">
        <v>1441</v>
      </c>
      <c r="D18" s="198">
        <v>1652</v>
      </c>
      <c r="E18" s="198">
        <v>1814</v>
      </c>
      <c r="F18" s="22">
        <f t="shared" si="0"/>
        <v>3466</v>
      </c>
      <c r="G18" s="43">
        <v>21</v>
      </c>
      <c r="H18" s="44">
        <v>18</v>
      </c>
      <c r="I18" s="44">
        <v>0</v>
      </c>
      <c r="J18" s="44">
        <v>10</v>
      </c>
      <c r="K18" s="44">
        <v>1</v>
      </c>
      <c r="L18" s="44">
        <v>1</v>
      </c>
      <c r="M18" s="45">
        <v>0</v>
      </c>
      <c r="N18" s="46">
        <v>0</v>
      </c>
    </row>
    <row r="19" spans="1:16" ht="19.8">
      <c r="A19" s="222" t="s">
        <v>121</v>
      </c>
      <c r="B19" s="197">
        <v>22</v>
      </c>
      <c r="C19" s="198">
        <v>1126</v>
      </c>
      <c r="D19" s="198">
        <v>1332</v>
      </c>
      <c r="E19" s="198">
        <v>1436</v>
      </c>
      <c r="F19" s="22">
        <f t="shared" si="0"/>
        <v>2768</v>
      </c>
      <c r="G19" s="43">
        <v>14</v>
      </c>
      <c r="H19" s="44">
        <v>17</v>
      </c>
      <c r="I19" s="44">
        <v>7</v>
      </c>
      <c r="J19" s="44">
        <v>4</v>
      </c>
      <c r="K19" s="44">
        <v>2</v>
      </c>
      <c r="L19" s="44">
        <v>2</v>
      </c>
      <c r="M19" s="45">
        <v>1</v>
      </c>
      <c r="N19" s="46">
        <v>0</v>
      </c>
    </row>
    <row r="20" spans="1:16" ht="19.8">
      <c r="A20" s="222" t="s">
        <v>122</v>
      </c>
      <c r="B20" s="197">
        <v>19</v>
      </c>
      <c r="C20" s="198">
        <v>792</v>
      </c>
      <c r="D20" s="198">
        <v>897</v>
      </c>
      <c r="E20" s="198">
        <v>1033</v>
      </c>
      <c r="F20" s="22">
        <f t="shared" si="0"/>
        <v>1930</v>
      </c>
      <c r="G20" s="43">
        <v>16</v>
      </c>
      <c r="H20" s="44">
        <v>16</v>
      </c>
      <c r="I20" s="44">
        <v>0</v>
      </c>
      <c r="J20" s="44">
        <v>0</v>
      </c>
      <c r="K20" s="44">
        <v>2</v>
      </c>
      <c r="L20" s="44">
        <v>1</v>
      </c>
      <c r="M20" s="45">
        <v>0</v>
      </c>
      <c r="N20" s="46">
        <v>0</v>
      </c>
    </row>
    <row r="21" spans="1:16" ht="19.8">
      <c r="A21" s="222" t="s">
        <v>123</v>
      </c>
      <c r="B21" s="197">
        <v>21</v>
      </c>
      <c r="C21" s="198">
        <v>1579</v>
      </c>
      <c r="D21" s="198">
        <v>1848</v>
      </c>
      <c r="E21" s="198">
        <v>2156</v>
      </c>
      <c r="F21" s="22">
        <f t="shared" si="0"/>
        <v>4004</v>
      </c>
      <c r="G21" s="43">
        <v>10</v>
      </c>
      <c r="H21" s="44">
        <v>15</v>
      </c>
      <c r="I21" s="44">
        <v>5</v>
      </c>
      <c r="J21" s="44">
        <v>2</v>
      </c>
      <c r="K21" s="44">
        <v>2</v>
      </c>
      <c r="L21" s="44">
        <v>1</v>
      </c>
      <c r="M21" s="45">
        <v>3</v>
      </c>
      <c r="N21" s="46">
        <v>0</v>
      </c>
    </row>
    <row r="22" spans="1:16" ht="19.8">
      <c r="A22" s="222" t="s">
        <v>124</v>
      </c>
      <c r="B22" s="197">
        <v>11</v>
      </c>
      <c r="C22" s="198">
        <v>746</v>
      </c>
      <c r="D22" s="198">
        <v>682</v>
      </c>
      <c r="E22" s="198">
        <v>776</v>
      </c>
      <c r="F22" s="22">
        <f t="shared" si="0"/>
        <v>1458</v>
      </c>
      <c r="G22" s="43">
        <v>8</v>
      </c>
      <c r="H22" s="44">
        <v>6</v>
      </c>
      <c r="I22" s="44">
        <v>3</v>
      </c>
      <c r="J22" s="44">
        <v>0</v>
      </c>
      <c r="K22" s="44">
        <v>3</v>
      </c>
      <c r="L22" s="44">
        <v>1</v>
      </c>
      <c r="M22" s="45">
        <v>1</v>
      </c>
      <c r="N22" s="46">
        <v>0</v>
      </c>
      <c r="O22" s="35"/>
      <c r="P22" s="35"/>
    </row>
    <row r="23" spans="1:16" ht="19.8">
      <c r="A23" s="222" t="s">
        <v>125</v>
      </c>
      <c r="B23" s="197">
        <v>12</v>
      </c>
      <c r="C23" s="198">
        <v>565</v>
      </c>
      <c r="D23" s="198">
        <v>608</v>
      </c>
      <c r="E23" s="198">
        <v>626</v>
      </c>
      <c r="F23" s="22">
        <f t="shared" si="0"/>
        <v>1234</v>
      </c>
      <c r="G23" s="43">
        <v>5</v>
      </c>
      <c r="H23" s="44">
        <v>6</v>
      </c>
      <c r="I23" s="44">
        <v>1</v>
      </c>
      <c r="J23" s="44">
        <v>0</v>
      </c>
      <c r="K23" s="44">
        <v>0</v>
      </c>
      <c r="L23" s="44">
        <v>0</v>
      </c>
      <c r="M23" s="45">
        <v>0</v>
      </c>
      <c r="N23" s="46">
        <v>0</v>
      </c>
    </row>
    <row r="24" spans="1:16" ht="19.8">
      <c r="A24" s="222" t="s">
        <v>126</v>
      </c>
      <c r="B24" s="197">
        <v>12</v>
      </c>
      <c r="C24" s="198">
        <v>441</v>
      </c>
      <c r="D24" s="198">
        <v>454</v>
      </c>
      <c r="E24" s="198">
        <v>438</v>
      </c>
      <c r="F24" s="22">
        <f t="shared" si="0"/>
        <v>892</v>
      </c>
      <c r="G24" s="43">
        <v>2</v>
      </c>
      <c r="H24" s="44">
        <v>2</v>
      </c>
      <c r="I24" s="44">
        <v>0</v>
      </c>
      <c r="J24" s="44">
        <v>1</v>
      </c>
      <c r="K24" s="44">
        <v>1</v>
      </c>
      <c r="L24" s="44">
        <v>0</v>
      </c>
      <c r="M24" s="45">
        <v>0</v>
      </c>
      <c r="N24" s="46">
        <v>0</v>
      </c>
    </row>
    <row r="25" spans="1:16" ht="19.8">
      <c r="A25" s="222" t="s">
        <v>127</v>
      </c>
      <c r="B25" s="197">
        <v>12</v>
      </c>
      <c r="C25" s="198">
        <v>548</v>
      </c>
      <c r="D25" s="198">
        <v>515</v>
      </c>
      <c r="E25" s="198">
        <v>593</v>
      </c>
      <c r="F25" s="22">
        <f t="shared" si="0"/>
        <v>1108</v>
      </c>
      <c r="G25" s="43">
        <v>5</v>
      </c>
      <c r="H25" s="44">
        <v>5</v>
      </c>
      <c r="I25" s="44">
        <v>1</v>
      </c>
      <c r="J25" s="44">
        <v>1</v>
      </c>
      <c r="K25" s="44">
        <v>0</v>
      </c>
      <c r="L25" s="44">
        <v>3</v>
      </c>
      <c r="M25" s="45">
        <v>0</v>
      </c>
      <c r="N25" s="46">
        <v>0</v>
      </c>
    </row>
    <row r="26" spans="1:16" ht="19.8">
      <c r="A26" s="222" t="s">
        <v>128</v>
      </c>
      <c r="B26" s="197">
        <v>22</v>
      </c>
      <c r="C26" s="198">
        <v>973</v>
      </c>
      <c r="D26" s="198">
        <v>1047</v>
      </c>
      <c r="E26" s="198">
        <v>1046</v>
      </c>
      <c r="F26" s="22">
        <f t="shared" si="0"/>
        <v>2093</v>
      </c>
      <c r="G26" s="43">
        <v>9</v>
      </c>
      <c r="H26" s="44">
        <v>15</v>
      </c>
      <c r="I26" s="44">
        <v>1</v>
      </c>
      <c r="J26" s="44">
        <v>2</v>
      </c>
      <c r="K26" s="44">
        <v>2</v>
      </c>
      <c r="L26" s="44">
        <v>2</v>
      </c>
      <c r="M26" s="45">
        <v>0</v>
      </c>
      <c r="N26" s="46">
        <v>0</v>
      </c>
    </row>
    <row r="27" spans="1:16" ht="19.8">
      <c r="A27" s="222" t="s">
        <v>129</v>
      </c>
      <c r="B27" s="197">
        <v>24</v>
      </c>
      <c r="C27" s="198">
        <v>1576</v>
      </c>
      <c r="D27" s="198">
        <v>1566</v>
      </c>
      <c r="E27" s="198">
        <v>1619</v>
      </c>
      <c r="F27" s="22">
        <f t="shared" si="0"/>
        <v>3185</v>
      </c>
      <c r="G27" s="43">
        <v>11</v>
      </c>
      <c r="H27" s="44">
        <v>12</v>
      </c>
      <c r="I27" s="44">
        <v>8</v>
      </c>
      <c r="J27" s="44">
        <v>2</v>
      </c>
      <c r="K27" s="44">
        <v>1</v>
      </c>
      <c r="L27" s="44">
        <v>1</v>
      </c>
      <c r="M27" s="45">
        <v>2</v>
      </c>
      <c r="N27" s="46">
        <v>0</v>
      </c>
    </row>
    <row r="28" spans="1:16" ht="19.8">
      <c r="A28" s="222" t="s">
        <v>130</v>
      </c>
      <c r="B28" s="197">
        <v>10</v>
      </c>
      <c r="C28" s="198">
        <v>371</v>
      </c>
      <c r="D28" s="198">
        <v>384</v>
      </c>
      <c r="E28" s="198">
        <v>393</v>
      </c>
      <c r="F28" s="22">
        <f t="shared" si="0"/>
        <v>777</v>
      </c>
      <c r="G28" s="43">
        <v>1</v>
      </c>
      <c r="H28" s="44">
        <v>2</v>
      </c>
      <c r="I28" s="44">
        <v>0</v>
      </c>
      <c r="J28" s="44">
        <v>2</v>
      </c>
      <c r="K28" s="44">
        <v>1</v>
      </c>
      <c r="L28" s="44">
        <v>0</v>
      </c>
      <c r="M28" s="45">
        <v>0</v>
      </c>
      <c r="N28" s="46">
        <v>0</v>
      </c>
    </row>
    <row r="29" spans="1:16" ht="19.8">
      <c r="A29" s="222" t="s">
        <v>131</v>
      </c>
      <c r="B29" s="197">
        <v>13</v>
      </c>
      <c r="C29" s="198">
        <v>521</v>
      </c>
      <c r="D29" s="198">
        <v>527</v>
      </c>
      <c r="E29" s="198">
        <v>599</v>
      </c>
      <c r="F29" s="22">
        <f t="shared" si="0"/>
        <v>1126</v>
      </c>
      <c r="G29" s="43">
        <v>0</v>
      </c>
      <c r="H29" s="44">
        <v>5</v>
      </c>
      <c r="I29" s="44">
        <v>0</v>
      </c>
      <c r="J29" s="44">
        <v>1</v>
      </c>
      <c r="K29" s="44">
        <v>0</v>
      </c>
      <c r="L29" s="44">
        <v>1</v>
      </c>
      <c r="M29" s="45">
        <v>1</v>
      </c>
      <c r="N29" s="46">
        <v>0</v>
      </c>
    </row>
    <row r="30" spans="1:16" ht="19.8">
      <c r="A30" s="222" t="s">
        <v>132</v>
      </c>
      <c r="B30" s="197">
        <v>10</v>
      </c>
      <c r="C30" s="198">
        <v>564</v>
      </c>
      <c r="D30" s="198">
        <v>519</v>
      </c>
      <c r="E30" s="198">
        <v>517</v>
      </c>
      <c r="F30" s="22">
        <f t="shared" si="0"/>
        <v>1036</v>
      </c>
      <c r="G30" s="43">
        <v>5</v>
      </c>
      <c r="H30" s="44">
        <v>4</v>
      </c>
      <c r="I30" s="44">
        <v>0</v>
      </c>
      <c r="J30" s="44">
        <v>0</v>
      </c>
      <c r="K30" s="44">
        <v>0</v>
      </c>
      <c r="L30" s="44">
        <v>0</v>
      </c>
      <c r="M30" s="45">
        <v>0</v>
      </c>
      <c r="N30" s="46">
        <v>0</v>
      </c>
    </row>
    <row r="31" spans="1:16" ht="19.8">
      <c r="A31" s="222" t="s">
        <v>133</v>
      </c>
      <c r="B31" s="197">
        <v>10</v>
      </c>
      <c r="C31" s="198">
        <v>518</v>
      </c>
      <c r="D31" s="198">
        <v>491</v>
      </c>
      <c r="E31" s="198">
        <v>543</v>
      </c>
      <c r="F31" s="22">
        <f t="shared" si="0"/>
        <v>1034</v>
      </c>
      <c r="G31" s="43">
        <v>2</v>
      </c>
      <c r="H31" s="44">
        <v>5</v>
      </c>
      <c r="I31" s="44">
        <v>1</v>
      </c>
      <c r="J31" s="44">
        <v>1</v>
      </c>
      <c r="K31" s="44">
        <v>1</v>
      </c>
      <c r="L31" s="44">
        <v>0</v>
      </c>
      <c r="M31" s="45">
        <v>0</v>
      </c>
      <c r="N31" s="46">
        <v>1</v>
      </c>
    </row>
    <row r="32" spans="1:16" ht="19.8">
      <c r="A32" s="222" t="s">
        <v>134</v>
      </c>
      <c r="B32" s="197">
        <v>12</v>
      </c>
      <c r="C32" s="198">
        <v>495</v>
      </c>
      <c r="D32" s="198">
        <v>502</v>
      </c>
      <c r="E32" s="198">
        <v>504</v>
      </c>
      <c r="F32" s="22">
        <f t="shared" si="0"/>
        <v>1006</v>
      </c>
      <c r="G32" s="43">
        <v>2</v>
      </c>
      <c r="H32" s="44">
        <v>8</v>
      </c>
      <c r="I32" s="44">
        <v>1</v>
      </c>
      <c r="J32" s="44">
        <v>1</v>
      </c>
      <c r="K32" s="44">
        <v>0</v>
      </c>
      <c r="L32" s="44">
        <v>1</v>
      </c>
      <c r="M32" s="45">
        <v>0</v>
      </c>
      <c r="N32" s="46">
        <v>0</v>
      </c>
    </row>
    <row r="33" spans="1:15" ht="19.8">
      <c r="A33" s="222" t="s">
        <v>135</v>
      </c>
      <c r="B33" s="197">
        <v>13</v>
      </c>
      <c r="C33" s="198">
        <v>437</v>
      </c>
      <c r="D33" s="198">
        <v>432</v>
      </c>
      <c r="E33" s="198">
        <v>428</v>
      </c>
      <c r="F33" s="22">
        <f t="shared" si="0"/>
        <v>860</v>
      </c>
      <c r="G33" s="43">
        <v>6</v>
      </c>
      <c r="H33" s="44">
        <v>5</v>
      </c>
      <c r="I33" s="44">
        <v>0</v>
      </c>
      <c r="J33" s="44">
        <v>3</v>
      </c>
      <c r="K33" s="44">
        <v>0</v>
      </c>
      <c r="L33" s="44">
        <v>1</v>
      </c>
      <c r="M33" s="45">
        <v>2</v>
      </c>
      <c r="N33" s="46">
        <v>0</v>
      </c>
    </row>
    <row r="34" spans="1:15" ht="19.8">
      <c r="A34" s="222" t="s">
        <v>136</v>
      </c>
      <c r="B34" s="197">
        <v>11</v>
      </c>
      <c r="C34" s="198">
        <v>374</v>
      </c>
      <c r="D34" s="198">
        <v>372</v>
      </c>
      <c r="E34" s="198">
        <v>405</v>
      </c>
      <c r="F34" s="22">
        <f t="shared" si="0"/>
        <v>777</v>
      </c>
      <c r="G34" s="43">
        <v>4</v>
      </c>
      <c r="H34" s="44">
        <v>1</v>
      </c>
      <c r="I34" s="44">
        <v>0</v>
      </c>
      <c r="J34" s="44">
        <v>0</v>
      </c>
      <c r="K34" s="44">
        <v>0</v>
      </c>
      <c r="L34" s="44">
        <v>1</v>
      </c>
      <c r="M34" s="45">
        <v>0</v>
      </c>
      <c r="N34" s="46">
        <v>0</v>
      </c>
    </row>
    <row r="35" spans="1:15" ht="19.8">
      <c r="A35" s="222" t="s">
        <v>137</v>
      </c>
      <c r="B35" s="197">
        <v>6</v>
      </c>
      <c r="C35" s="198">
        <v>357</v>
      </c>
      <c r="D35" s="198">
        <v>384</v>
      </c>
      <c r="E35" s="198">
        <v>413</v>
      </c>
      <c r="F35" s="22">
        <f t="shared" si="0"/>
        <v>797</v>
      </c>
      <c r="G35" s="43">
        <v>2</v>
      </c>
      <c r="H35" s="44">
        <v>4</v>
      </c>
      <c r="I35" s="44">
        <v>1</v>
      </c>
      <c r="J35" s="44">
        <v>1</v>
      </c>
      <c r="K35" s="44">
        <v>0</v>
      </c>
      <c r="L35" s="44">
        <v>0</v>
      </c>
      <c r="M35" s="45">
        <v>0</v>
      </c>
      <c r="N35" s="46">
        <v>0</v>
      </c>
    </row>
    <row r="36" spans="1:15" ht="19.8">
      <c r="A36" s="222" t="s">
        <v>138</v>
      </c>
      <c r="B36" s="197">
        <v>16</v>
      </c>
      <c r="C36" s="198">
        <v>623</v>
      </c>
      <c r="D36" s="198">
        <v>631</v>
      </c>
      <c r="E36" s="198">
        <v>642</v>
      </c>
      <c r="F36" s="22">
        <f t="shared" si="0"/>
        <v>1273</v>
      </c>
      <c r="G36" s="43">
        <v>2</v>
      </c>
      <c r="H36" s="44">
        <v>4</v>
      </c>
      <c r="I36" s="44">
        <v>0</v>
      </c>
      <c r="J36" s="44">
        <v>1</v>
      </c>
      <c r="K36" s="44">
        <v>2</v>
      </c>
      <c r="L36" s="44">
        <v>0</v>
      </c>
      <c r="M36" s="45">
        <v>2</v>
      </c>
      <c r="N36" s="46">
        <v>0</v>
      </c>
    </row>
    <row r="37" spans="1:15" ht="19.8">
      <c r="A37" s="221" t="s">
        <v>139</v>
      </c>
      <c r="B37" s="22">
        <f t="shared" ref="B37:N37" si="1">SUM(B5:B36)</f>
        <v>453</v>
      </c>
      <c r="C37" s="22">
        <f t="shared" si="1"/>
        <v>23160</v>
      </c>
      <c r="D37" s="22">
        <f t="shared" si="1"/>
        <v>24172</v>
      </c>
      <c r="E37" s="22">
        <f t="shared" si="1"/>
        <v>26211</v>
      </c>
      <c r="F37" s="22">
        <f t="shared" si="1"/>
        <v>50383</v>
      </c>
      <c r="G37" s="22">
        <f t="shared" si="1"/>
        <v>215</v>
      </c>
      <c r="H37" s="22">
        <f t="shared" si="1"/>
        <v>250</v>
      </c>
      <c r="I37" s="22">
        <f t="shared" si="1"/>
        <v>49</v>
      </c>
      <c r="J37" s="22">
        <f t="shared" si="1"/>
        <v>49</v>
      </c>
      <c r="K37" s="22">
        <f t="shared" si="1"/>
        <v>25</v>
      </c>
      <c r="L37" s="22">
        <f t="shared" si="1"/>
        <v>29</v>
      </c>
      <c r="M37" s="23">
        <f t="shared" si="1"/>
        <v>20</v>
      </c>
      <c r="N37" s="26">
        <f t="shared" si="1"/>
        <v>5</v>
      </c>
    </row>
    <row r="38" spans="1:15" s="3" customFormat="1" ht="26.25" customHeight="1">
      <c r="A38" s="238" t="s">
        <v>8</v>
      </c>
      <c r="B38" s="239"/>
      <c r="C38" s="61">
        <f>C37</f>
        <v>23160</v>
      </c>
      <c r="D38" s="61" t="s">
        <v>0</v>
      </c>
      <c r="E38" s="61" t="s">
        <v>9</v>
      </c>
      <c r="F38" s="61"/>
      <c r="G38" s="61">
        <f>F37</f>
        <v>50383</v>
      </c>
      <c r="H38" s="61" t="s">
        <v>10</v>
      </c>
      <c r="I38" s="61"/>
      <c r="J38" s="61"/>
      <c r="K38" s="61" t="s">
        <v>102</v>
      </c>
      <c r="L38" s="61"/>
      <c r="M38" s="68"/>
      <c r="N38" s="69"/>
      <c r="O38" s="15"/>
    </row>
    <row r="39" spans="1:15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f>MAX(C5:C36)</f>
        <v>1579</v>
      </c>
      <c r="F39" s="146">
        <f>MAX(F5:F36)</f>
        <v>4004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8" t="s">
        <v>106</v>
      </c>
      <c r="B40" s="239"/>
      <c r="C40" s="199" t="str">
        <f ca="1">INDIRECT(H40,TRUE)</f>
        <v>德政</v>
      </c>
      <c r="D40" s="200" t="s">
        <v>91</v>
      </c>
      <c r="E40" s="147">
        <f>MIN(C5:C36)</f>
        <v>341</v>
      </c>
      <c r="F40" s="148">
        <f>MIN(F5:F36)</f>
        <v>704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6" t="s">
        <v>11</v>
      </c>
      <c r="B41" s="247"/>
      <c r="C41" s="234">
        <f>SUM(G41:G42)</f>
        <v>225</v>
      </c>
      <c r="D41" s="236" t="s">
        <v>10</v>
      </c>
      <c r="E41" s="201" t="s">
        <v>12</v>
      </c>
      <c r="F41" s="201"/>
      <c r="G41" s="201">
        <v>106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8"/>
      <c r="B42" s="249"/>
      <c r="C42" s="235"/>
      <c r="D42" s="237"/>
      <c r="E42" s="89" t="s">
        <v>13</v>
      </c>
      <c r="F42" s="89"/>
      <c r="G42" s="89">
        <v>119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6" t="s">
        <v>17</v>
      </c>
      <c r="B43" s="250"/>
      <c r="C43" s="253">
        <f>K37</f>
        <v>25</v>
      </c>
      <c r="D43" s="253" t="s">
        <v>10</v>
      </c>
      <c r="E43" s="207" t="s">
        <v>169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51"/>
      <c r="B44" s="252"/>
      <c r="C44" s="254"/>
      <c r="D44" s="254"/>
      <c r="E44" s="70" t="s">
        <v>140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15</v>
      </c>
      <c r="B45" s="239"/>
      <c r="C45" s="61">
        <f>L37</f>
        <v>29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20</v>
      </c>
      <c r="D46" s="61" t="s">
        <v>24</v>
      </c>
      <c r="E46" s="61" t="s">
        <v>170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44" t="s">
        <v>154</v>
      </c>
      <c r="B47" s="245"/>
      <c r="C47" s="61">
        <f>N37</f>
        <v>5</v>
      </c>
      <c r="D47" s="61" t="s">
        <v>24</v>
      </c>
      <c r="E47" s="61" t="s">
        <v>141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104</v>
      </c>
      <c r="B48" s="239"/>
      <c r="C48" s="61">
        <f>G37</f>
        <v>215</v>
      </c>
      <c r="D48" s="72" t="s">
        <v>10</v>
      </c>
      <c r="E48" s="61" t="s">
        <v>16</v>
      </c>
      <c r="F48" s="61"/>
      <c r="G48" s="61">
        <f>H37</f>
        <v>250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 xml:space="preserve"> 本月戶數增加</v>
      </c>
      <c r="B49" s="243"/>
      <c r="C49" s="73">
        <f>C37-'11001'!C37</f>
        <v>6</v>
      </c>
      <c r="D49" s="223" t="str">
        <f>IF(E49&gt;0,"男增加","男減少")</f>
        <v>男減少</v>
      </c>
      <c r="E49" s="74">
        <f>D37-'11001'!D37</f>
        <v>-25</v>
      </c>
      <c r="F49" s="75" t="str">
        <f>IF(G49&gt;0,"女增加","女減少")</f>
        <v>女減少</v>
      </c>
      <c r="G49" s="74">
        <f>E37-'11001'!E37</f>
        <v>-14</v>
      </c>
      <c r="H49" s="76"/>
      <c r="I49" s="243" t="str">
        <f>IF(K49&gt;0,"總人口數增加","總人口數減少")</f>
        <v>總人口數減少</v>
      </c>
      <c r="J49" s="243"/>
      <c r="K49" s="74">
        <f>F37-'11001'!F37</f>
        <v>-39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155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3" t="s">
        <v>10</v>
      </c>
      <c r="E3" s="194" t="s">
        <v>96</v>
      </c>
      <c r="F3" s="195" t="s">
        <v>97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147</v>
      </c>
      <c r="N3" s="264" t="s">
        <v>149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2" t="s">
        <v>107</v>
      </c>
      <c r="B5" s="196">
        <v>15</v>
      </c>
      <c r="C5" s="198">
        <v>952</v>
      </c>
      <c r="D5" s="198">
        <v>919</v>
      </c>
      <c r="E5" s="198">
        <v>1018</v>
      </c>
      <c r="F5" s="22">
        <f t="shared" ref="F5:F36" si="0">SUM(D5:E5)</f>
        <v>1937</v>
      </c>
      <c r="G5" s="43">
        <v>9</v>
      </c>
      <c r="H5" s="44">
        <v>13</v>
      </c>
      <c r="I5" s="44">
        <v>0</v>
      </c>
      <c r="J5" s="44">
        <v>3</v>
      </c>
      <c r="K5" s="44">
        <v>3</v>
      </c>
      <c r="L5" s="44">
        <v>1</v>
      </c>
      <c r="M5" s="45">
        <v>1</v>
      </c>
      <c r="N5" s="46">
        <v>0</v>
      </c>
    </row>
    <row r="6" spans="1:15" ht="19.8">
      <c r="A6" s="222" t="s">
        <v>108</v>
      </c>
      <c r="B6" s="197">
        <v>11</v>
      </c>
      <c r="C6" s="198">
        <v>581</v>
      </c>
      <c r="D6" s="198">
        <v>539</v>
      </c>
      <c r="E6" s="198">
        <v>598</v>
      </c>
      <c r="F6" s="22">
        <f t="shared" si="0"/>
        <v>1137</v>
      </c>
      <c r="G6" s="43">
        <v>12</v>
      </c>
      <c r="H6" s="44">
        <v>11</v>
      </c>
      <c r="I6" s="44">
        <v>2</v>
      </c>
      <c r="J6" s="44">
        <v>2</v>
      </c>
      <c r="K6" s="44">
        <v>0</v>
      </c>
      <c r="L6" s="44">
        <v>1</v>
      </c>
      <c r="M6" s="45">
        <v>1</v>
      </c>
      <c r="N6" s="46">
        <v>0</v>
      </c>
    </row>
    <row r="7" spans="1:15" ht="19.8">
      <c r="A7" s="222" t="s">
        <v>109</v>
      </c>
      <c r="B7" s="197">
        <v>17</v>
      </c>
      <c r="C7" s="198">
        <v>1517</v>
      </c>
      <c r="D7" s="198">
        <v>1565</v>
      </c>
      <c r="E7" s="198">
        <v>1854</v>
      </c>
      <c r="F7" s="22">
        <f t="shared" si="0"/>
        <v>3419</v>
      </c>
      <c r="G7" s="43">
        <v>21</v>
      </c>
      <c r="H7" s="44">
        <v>34</v>
      </c>
      <c r="I7" s="44">
        <v>9</v>
      </c>
      <c r="J7" s="44">
        <v>11</v>
      </c>
      <c r="K7" s="44">
        <v>1</v>
      </c>
      <c r="L7" s="44">
        <v>0</v>
      </c>
      <c r="M7" s="45">
        <v>2</v>
      </c>
      <c r="N7" s="46">
        <v>0</v>
      </c>
    </row>
    <row r="8" spans="1:15" ht="19.8">
      <c r="A8" s="222" t="s">
        <v>110</v>
      </c>
      <c r="B8" s="197">
        <v>15</v>
      </c>
      <c r="C8" s="198">
        <v>541</v>
      </c>
      <c r="D8" s="198">
        <v>551</v>
      </c>
      <c r="E8" s="198">
        <v>601</v>
      </c>
      <c r="F8" s="22">
        <f t="shared" si="0"/>
        <v>1152</v>
      </c>
      <c r="G8" s="43">
        <v>7</v>
      </c>
      <c r="H8" s="44">
        <v>11</v>
      </c>
      <c r="I8" s="44">
        <v>1</v>
      </c>
      <c r="J8" s="44">
        <v>2</v>
      </c>
      <c r="K8" s="44">
        <v>0</v>
      </c>
      <c r="L8" s="44">
        <v>1</v>
      </c>
      <c r="M8" s="45">
        <v>1</v>
      </c>
      <c r="N8" s="46">
        <v>0</v>
      </c>
    </row>
    <row r="9" spans="1:15" ht="19.8">
      <c r="A9" s="222" t="s">
        <v>111</v>
      </c>
      <c r="B9" s="197">
        <v>17</v>
      </c>
      <c r="C9" s="198">
        <v>686</v>
      </c>
      <c r="D9" s="198">
        <v>674</v>
      </c>
      <c r="E9" s="198">
        <v>746</v>
      </c>
      <c r="F9" s="22">
        <f t="shared" si="0"/>
        <v>1420</v>
      </c>
      <c r="G9" s="43">
        <v>12</v>
      </c>
      <c r="H9" s="44">
        <v>7</v>
      </c>
      <c r="I9" s="44">
        <v>4</v>
      </c>
      <c r="J9" s="44">
        <v>9</v>
      </c>
      <c r="K9" s="44">
        <v>1</v>
      </c>
      <c r="L9" s="44">
        <v>1</v>
      </c>
      <c r="M9" s="45">
        <v>1</v>
      </c>
      <c r="N9" s="46">
        <v>1</v>
      </c>
    </row>
    <row r="10" spans="1:15" ht="19.8">
      <c r="A10" s="222" t="s">
        <v>112</v>
      </c>
      <c r="B10" s="197">
        <v>7</v>
      </c>
      <c r="C10" s="198">
        <v>344</v>
      </c>
      <c r="D10" s="198">
        <v>334</v>
      </c>
      <c r="E10" s="198">
        <v>371</v>
      </c>
      <c r="F10" s="22">
        <f t="shared" si="0"/>
        <v>705</v>
      </c>
      <c r="G10" s="43">
        <v>2</v>
      </c>
      <c r="H10" s="44">
        <v>4</v>
      </c>
      <c r="I10" s="44">
        <v>3</v>
      </c>
      <c r="J10" s="44">
        <v>0</v>
      </c>
      <c r="K10" s="44">
        <v>0</v>
      </c>
      <c r="L10" s="44">
        <v>0</v>
      </c>
      <c r="M10" s="45">
        <v>0</v>
      </c>
      <c r="N10" s="46">
        <v>2</v>
      </c>
    </row>
    <row r="11" spans="1:15" ht="19.8">
      <c r="A11" s="222" t="s">
        <v>113</v>
      </c>
      <c r="B11" s="197">
        <v>7</v>
      </c>
      <c r="C11" s="198">
        <v>580</v>
      </c>
      <c r="D11" s="198">
        <v>496</v>
      </c>
      <c r="E11" s="198">
        <v>599</v>
      </c>
      <c r="F11" s="22">
        <f t="shared" si="0"/>
        <v>1095</v>
      </c>
      <c r="G11" s="43">
        <v>11</v>
      </c>
      <c r="H11" s="44">
        <v>5</v>
      </c>
      <c r="I11" s="44">
        <v>5</v>
      </c>
      <c r="J11" s="44">
        <v>3</v>
      </c>
      <c r="K11" s="44">
        <v>0</v>
      </c>
      <c r="L11" s="44">
        <v>1</v>
      </c>
      <c r="M11" s="45">
        <v>1</v>
      </c>
      <c r="N11" s="46">
        <v>1</v>
      </c>
    </row>
    <row r="12" spans="1:15" ht="19.8">
      <c r="A12" s="222" t="s">
        <v>114</v>
      </c>
      <c r="B12" s="197">
        <v>15</v>
      </c>
      <c r="C12" s="198">
        <v>940</v>
      </c>
      <c r="D12" s="198">
        <v>998</v>
      </c>
      <c r="E12" s="198">
        <v>1089</v>
      </c>
      <c r="F12" s="22">
        <f t="shared" si="0"/>
        <v>2087</v>
      </c>
      <c r="G12" s="43">
        <v>13</v>
      </c>
      <c r="H12" s="44">
        <v>17</v>
      </c>
      <c r="I12" s="44">
        <v>8</v>
      </c>
      <c r="J12" s="44">
        <v>5</v>
      </c>
      <c r="K12" s="44">
        <v>0</v>
      </c>
      <c r="L12" s="44">
        <v>3</v>
      </c>
      <c r="M12" s="45">
        <v>1</v>
      </c>
      <c r="N12" s="46">
        <v>1</v>
      </c>
    </row>
    <row r="13" spans="1:15" ht="19.8">
      <c r="A13" s="222" t="s">
        <v>115</v>
      </c>
      <c r="B13" s="197">
        <v>12</v>
      </c>
      <c r="C13" s="198">
        <v>461</v>
      </c>
      <c r="D13" s="198">
        <v>493</v>
      </c>
      <c r="E13" s="198">
        <v>512</v>
      </c>
      <c r="F13" s="22">
        <f t="shared" si="0"/>
        <v>1005</v>
      </c>
      <c r="G13" s="43">
        <v>2</v>
      </c>
      <c r="H13" s="44">
        <v>9</v>
      </c>
      <c r="I13" s="44">
        <v>2</v>
      </c>
      <c r="J13" s="44">
        <v>3</v>
      </c>
      <c r="K13" s="44">
        <v>1</v>
      </c>
      <c r="L13" s="44">
        <v>0</v>
      </c>
      <c r="M13" s="45">
        <v>3</v>
      </c>
      <c r="N13" s="46">
        <v>0</v>
      </c>
    </row>
    <row r="14" spans="1:15" ht="19.8">
      <c r="A14" s="222" t="s">
        <v>116</v>
      </c>
      <c r="B14" s="197">
        <v>8</v>
      </c>
      <c r="C14" s="198">
        <v>361</v>
      </c>
      <c r="D14" s="198">
        <v>424</v>
      </c>
      <c r="E14" s="198">
        <v>377</v>
      </c>
      <c r="F14" s="22">
        <f t="shared" si="0"/>
        <v>801</v>
      </c>
      <c r="G14" s="43">
        <v>2</v>
      </c>
      <c r="H14" s="44">
        <v>1</v>
      </c>
      <c r="I14" s="44">
        <v>1</v>
      </c>
      <c r="J14" s="44">
        <v>3</v>
      </c>
      <c r="K14" s="44">
        <v>0</v>
      </c>
      <c r="L14" s="44">
        <v>1</v>
      </c>
      <c r="M14" s="45">
        <v>0</v>
      </c>
      <c r="N14" s="46">
        <v>1</v>
      </c>
    </row>
    <row r="15" spans="1:15" ht="19.8">
      <c r="A15" s="222" t="s">
        <v>117</v>
      </c>
      <c r="B15" s="197">
        <v>17</v>
      </c>
      <c r="C15" s="198">
        <v>664</v>
      </c>
      <c r="D15" s="198">
        <v>682</v>
      </c>
      <c r="E15" s="198">
        <v>762</v>
      </c>
      <c r="F15" s="22">
        <f t="shared" si="0"/>
        <v>1444</v>
      </c>
      <c r="G15" s="43">
        <v>5</v>
      </c>
      <c r="H15" s="44">
        <v>11</v>
      </c>
      <c r="I15" s="44">
        <v>1</v>
      </c>
      <c r="J15" s="44">
        <v>3</v>
      </c>
      <c r="K15" s="44">
        <v>2</v>
      </c>
      <c r="L15" s="44">
        <v>2</v>
      </c>
      <c r="M15" s="45">
        <v>1</v>
      </c>
      <c r="N15" s="46">
        <v>1</v>
      </c>
    </row>
    <row r="16" spans="1:15" ht="19.8">
      <c r="A16" s="222" t="s">
        <v>118</v>
      </c>
      <c r="B16" s="197">
        <v>14</v>
      </c>
      <c r="C16" s="198">
        <v>407</v>
      </c>
      <c r="D16" s="198">
        <v>412</v>
      </c>
      <c r="E16" s="198">
        <v>406</v>
      </c>
      <c r="F16" s="22">
        <f t="shared" si="0"/>
        <v>818</v>
      </c>
      <c r="G16" s="43">
        <v>5</v>
      </c>
      <c r="H16" s="44">
        <v>7</v>
      </c>
      <c r="I16" s="44">
        <v>0</v>
      </c>
      <c r="J16" s="44">
        <v>2</v>
      </c>
      <c r="K16" s="44">
        <v>0</v>
      </c>
      <c r="L16" s="44">
        <v>1</v>
      </c>
      <c r="M16" s="45">
        <v>2</v>
      </c>
      <c r="N16" s="46">
        <v>0</v>
      </c>
    </row>
    <row r="17" spans="1:16" ht="19.8">
      <c r="A17" s="222" t="s">
        <v>119</v>
      </c>
      <c r="B17" s="197">
        <v>22</v>
      </c>
      <c r="C17" s="198">
        <v>1070</v>
      </c>
      <c r="D17" s="198">
        <v>1208</v>
      </c>
      <c r="E17" s="198">
        <v>1285</v>
      </c>
      <c r="F17" s="22">
        <f t="shared" si="0"/>
        <v>2493</v>
      </c>
      <c r="G17" s="43">
        <v>14</v>
      </c>
      <c r="H17" s="44">
        <v>20</v>
      </c>
      <c r="I17" s="44">
        <v>2</v>
      </c>
      <c r="J17" s="44">
        <v>0</v>
      </c>
      <c r="K17" s="44">
        <v>2</v>
      </c>
      <c r="L17" s="44">
        <v>1</v>
      </c>
      <c r="M17" s="45">
        <v>2</v>
      </c>
      <c r="N17" s="46">
        <v>2</v>
      </c>
    </row>
    <row r="18" spans="1:16" ht="19.8">
      <c r="A18" s="222" t="s">
        <v>120</v>
      </c>
      <c r="B18" s="197">
        <v>20</v>
      </c>
      <c r="C18" s="198">
        <v>1451</v>
      </c>
      <c r="D18" s="198">
        <v>1665</v>
      </c>
      <c r="E18" s="198">
        <v>1823</v>
      </c>
      <c r="F18" s="22">
        <f t="shared" si="0"/>
        <v>3488</v>
      </c>
      <c r="G18" s="43">
        <v>34</v>
      </c>
      <c r="H18" s="44">
        <v>17</v>
      </c>
      <c r="I18" s="44">
        <v>12</v>
      </c>
      <c r="J18" s="44">
        <v>5</v>
      </c>
      <c r="K18" s="44">
        <v>1</v>
      </c>
      <c r="L18" s="44">
        <v>3</v>
      </c>
      <c r="M18" s="45">
        <v>3</v>
      </c>
      <c r="N18" s="46">
        <v>1</v>
      </c>
    </row>
    <row r="19" spans="1:16" ht="19.8">
      <c r="A19" s="222" t="s">
        <v>121</v>
      </c>
      <c r="B19" s="197">
        <v>22</v>
      </c>
      <c r="C19" s="198">
        <v>1126</v>
      </c>
      <c r="D19" s="198">
        <v>1335</v>
      </c>
      <c r="E19" s="198">
        <v>1434</v>
      </c>
      <c r="F19" s="22">
        <f t="shared" si="0"/>
        <v>2769</v>
      </c>
      <c r="G19" s="43">
        <v>23</v>
      </c>
      <c r="H19" s="44">
        <v>22</v>
      </c>
      <c r="I19" s="44">
        <v>10</v>
      </c>
      <c r="J19" s="44">
        <v>10</v>
      </c>
      <c r="K19" s="44">
        <v>1</v>
      </c>
      <c r="L19" s="44">
        <v>1</v>
      </c>
      <c r="M19" s="45">
        <v>0</v>
      </c>
      <c r="N19" s="46">
        <v>0</v>
      </c>
    </row>
    <row r="20" spans="1:16" ht="19.8">
      <c r="A20" s="222" t="s">
        <v>122</v>
      </c>
      <c r="B20" s="197">
        <v>19</v>
      </c>
      <c r="C20" s="198">
        <v>792</v>
      </c>
      <c r="D20" s="198">
        <v>897</v>
      </c>
      <c r="E20" s="198">
        <v>1031</v>
      </c>
      <c r="F20" s="22">
        <f t="shared" si="0"/>
        <v>1928</v>
      </c>
      <c r="G20" s="43">
        <v>13</v>
      </c>
      <c r="H20" s="44">
        <v>13</v>
      </c>
      <c r="I20" s="44">
        <v>2</v>
      </c>
      <c r="J20" s="44">
        <v>5</v>
      </c>
      <c r="K20" s="44">
        <v>1</v>
      </c>
      <c r="L20" s="44">
        <v>0</v>
      </c>
      <c r="M20" s="45">
        <v>0</v>
      </c>
      <c r="N20" s="46">
        <v>0</v>
      </c>
    </row>
    <row r="21" spans="1:16" ht="19.8">
      <c r="A21" s="222" t="s">
        <v>123</v>
      </c>
      <c r="B21" s="197">
        <v>21</v>
      </c>
      <c r="C21" s="198">
        <v>1581</v>
      </c>
      <c r="D21" s="198">
        <v>1846</v>
      </c>
      <c r="E21" s="198">
        <v>2154</v>
      </c>
      <c r="F21" s="22">
        <f t="shared" si="0"/>
        <v>4000</v>
      </c>
      <c r="G21" s="43">
        <v>24</v>
      </c>
      <c r="H21" s="44">
        <v>20</v>
      </c>
      <c r="I21" s="44">
        <v>6</v>
      </c>
      <c r="J21" s="44">
        <v>10</v>
      </c>
      <c r="K21" s="44">
        <v>2</v>
      </c>
      <c r="L21" s="44">
        <v>6</v>
      </c>
      <c r="M21" s="45">
        <v>1</v>
      </c>
      <c r="N21" s="46">
        <v>2</v>
      </c>
    </row>
    <row r="22" spans="1:16" ht="19.8">
      <c r="A22" s="222" t="s">
        <v>124</v>
      </c>
      <c r="B22" s="197">
        <v>11</v>
      </c>
      <c r="C22" s="198">
        <v>748</v>
      </c>
      <c r="D22" s="198">
        <v>683</v>
      </c>
      <c r="E22" s="198">
        <v>781</v>
      </c>
      <c r="F22" s="22">
        <f t="shared" si="0"/>
        <v>1464</v>
      </c>
      <c r="G22" s="43">
        <v>15</v>
      </c>
      <c r="H22" s="44">
        <v>10</v>
      </c>
      <c r="I22" s="44">
        <v>3</v>
      </c>
      <c r="J22" s="44">
        <v>3</v>
      </c>
      <c r="K22" s="44">
        <v>2</v>
      </c>
      <c r="L22" s="44">
        <v>1</v>
      </c>
      <c r="M22" s="45">
        <v>0</v>
      </c>
      <c r="N22" s="46">
        <v>2</v>
      </c>
      <c r="O22" s="35"/>
      <c r="P22" s="35"/>
    </row>
    <row r="23" spans="1:16" ht="19.8">
      <c r="A23" s="222" t="s">
        <v>125</v>
      </c>
      <c r="B23" s="197">
        <v>12</v>
      </c>
      <c r="C23" s="198">
        <v>569</v>
      </c>
      <c r="D23" s="198">
        <v>606</v>
      </c>
      <c r="E23" s="198">
        <v>628</v>
      </c>
      <c r="F23" s="22">
        <f t="shared" si="0"/>
        <v>1234</v>
      </c>
      <c r="G23" s="43">
        <v>14</v>
      </c>
      <c r="H23" s="44">
        <v>13</v>
      </c>
      <c r="I23" s="44">
        <v>5</v>
      </c>
      <c r="J23" s="44">
        <v>4</v>
      </c>
      <c r="K23" s="44">
        <v>0</v>
      </c>
      <c r="L23" s="44">
        <v>2</v>
      </c>
      <c r="M23" s="45">
        <v>1</v>
      </c>
      <c r="N23" s="46">
        <v>0</v>
      </c>
    </row>
    <row r="24" spans="1:16" ht="19.8">
      <c r="A24" s="222" t="s">
        <v>126</v>
      </c>
      <c r="B24" s="197">
        <v>12</v>
      </c>
      <c r="C24" s="198">
        <v>442</v>
      </c>
      <c r="D24" s="198">
        <v>457</v>
      </c>
      <c r="E24" s="198">
        <v>438</v>
      </c>
      <c r="F24" s="22">
        <f t="shared" si="0"/>
        <v>895</v>
      </c>
      <c r="G24" s="43">
        <v>11</v>
      </c>
      <c r="H24" s="44">
        <v>7</v>
      </c>
      <c r="I24" s="44">
        <v>2</v>
      </c>
      <c r="J24" s="44">
        <v>3</v>
      </c>
      <c r="K24" s="44">
        <v>0</v>
      </c>
      <c r="L24" s="44">
        <v>0</v>
      </c>
      <c r="M24" s="45">
        <v>0</v>
      </c>
      <c r="N24" s="46">
        <v>0</v>
      </c>
    </row>
    <row r="25" spans="1:16" ht="19.8">
      <c r="A25" s="222" t="s">
        <v>127</v>
      </c>
      <c r="B25" s="197">
        <v>12</v>
      </c>
      <c r="C25" s="198">
        <v>553</v>
      </c>
      <c r="D25" s="198">
        <v>520</v>
      </c>
      <c r="E25" s="198">
        <v>601</v>
      </c>
      <c r="F25" s="22">
        <f t="shared" si="0"/>
        <v>1121</v>
      </c>
      <c r="G25" s="43">
        <v>12</v>
      </c>
      <c r="H25" s="44">
        <v>2</v>
      </c>
      <c r="I25" s="44">
        <v>9</v>
      </c>
      <c r="J25" s="44">
        <v>6</v>
      </c>
      <c r="K25" s="44">
        <v>0</v>
      </c>
      <c r="L25" s="44">
        <v>0</v>
      </c>
      <c r="M25" s="45">
        <v>1</v>
      </c>
      <c r="N25" s="46">
        <v>0</v>
      </c>
    </row>
    <row r="26" spans="1:16" ht="19.8">
      <c r="A26" s="222" t="s">
        <v>128</v>
      </c>
      <c r="B26" s="197">
        <v>22</v>
      </c>
      <c r="C26" s="198">
        <v>979</v>
      </c>
      <c r="D26" s="198">
        <v>1054</v>
      </c>
      <c r="E26" s="198">
        <v>1062</v>
      </c>
      <c r="F26" s="22">
        <f t="shared" si="0"/>
        <v>2116</v>
      </c>
      <c r="G26" s="43">
        <v>28</v>
      </c>
      <c r="H26" s="44">
        <v>12</v>
      </c>
      <c r="I26" s="44">
        <v>21</v>
      </c>
      <c r="J26" s="44">
        <v>13</v>
      </c>
      <c r="K26" s="44">
        <v>0</v>
      </c>
      <c r="L26" s="44">
        <v>1</v>
      </c>
      <c r="M26" s="45">
        <v>0</v>
      </c>
      <c r="N26" s="46">
        <v>1</v>
      </c>
    </row>
    <row r="27" spans="1:16" ht="19.8">
      <c r="A27" s="222" t="s">
        <v>129</v>
      </c>
      <c r="B27" s="197">
        <v>24</v>
      </c>
      <c r="C27" s="198">
        <v>1588</v>
      </c>
      <c r="D27" s="198">
        <v>1569</v>
      </c>
      <c r="E27" s="198">
        <v>1625</v>
      </c>
      <c r="F27" s="22">
        <f t="shared" si="0"/>
        <v>3194</v>
      </c>
      <c r="G27" s="43">
        <v>15</v>
      </c>
      <c r="H27" s="44">
        <v>20</v>
      </c>
      <c r="I27" s="44">
        <v>22</v>
      </c>
      <c r="J27" s="44">
        <v>8</v>
      </c>
      <c r="K27" s="44">
        <v>4</v>
      </c>
      <c r="L27" s="44">
        <v>4</v>
      </c>
      <c r="M27" s="45">
        <v>1</v>
      </c>
      <c r="N27" s="46">
        <v>1</v>
      </c>
    </row>
    <row r="28" spans="1:16" ht="19.8">
      <c r="A28" s="222" t="s">
        <v>130</v>
      </c>
      <c r="B28" s="197">
        <v>10</v>
      </c>
      <c r="C28" s="198">
        <v>368</v>
      </c>
      <c r="D28" s="198">
        <v>382</v>
      </c>
      <c r="E28" s="198">
        <v>388</v>
      </c>
      <c r="F28" s="22">
        <f t="shared" si="0"/>
        <v>770</v>
      </c>
      <c r="G28" s="43">
        <v>0</v>
      </c>
      <c r="H28" s="44">
        <v>3</v>
      </c>
      <c r="I28" s="44">
        <v>0</v>
      </c>
      <c r="J28" s="44">
        <v>3</v>
      </c>
      <c r="K28" s="44">
        <v>0</v>
      </c>
      <c r="L28" s="44">
        <v>1</v>
      </c>
      <c r="M28" s="45">
        <v>1</v>
      </c>
      <c r="N28" s="46">
        <v>1</v>
      </c>
    </row>
    <row r="29" spans="1:16" ht="19.8">
      <c r="A29" s="222" t="s">
        <v>131</v>
      </c>
      <c r="B29" s="197">
        <v>13</v>
      </c>
      <c r="C29" s="198">
        <v>518</v>
      </c>
      <c r="D29" s="198">
        <v>529</v>
      </c>
      <c r="E29" s="198">
        <v>593</v>
      </c>
      <c r="F29" s="22">
        <f t="shared" si="0"/>
        <v>1122</v>
      </c>
      <c r="G29" s="43">
        <v>9</v>
      </c>
      <c r="H29" s="44">
        <v>11</v>
      </c>
      <c r="I29" s="44">
        <v>0</v>
      </c>
      <c r="J29" s="44">
        <v>0</v>
      </c>
      <c r="K29" s="44">
        <v>0</v>
      </c>
      <c r="L29" s="44">
        <v>2</v>
      </c>
      <c r="M29" s="45">
        <v>0</v>
      </c>
      <c r="N29" s="46">
        <v>0</v>
      </c>
    </row>
    <row r="30" spans="1:16" ht="19.8">
      <c r="A30" s="222" t="s">
        <v>132</v>
      </c>
      <c r="B30" s="197">
        <v>10</v>
      </c>
      <c r="C30" s="198">
        <v>566</v>
      </c>
      <c r="D30" s="198">
        <v>522</v>
      </c>
      <c r="E30" s="198">
        <v>525</v>
      </c>
      <c r="F30" s="22">
        <f t="shared" si="0"/>
        <v>1047</v>
      </c>
      <c r="G30" s="43">
        <v>15</v>
      </c>
      <c r="H30" s="44">
        <v>3</v>
      </c>
      <c r="I30" s="44">
        <v>0</v>
      </c>
      <c r="J30" s="44">
        <v>2</v>
      </c>
      <c r="K30" s="44">
        <v>2</v>
      </c>
      <c r="L30" s="44">
        <v>1</v>
      </c>
      <c r="M30" s="45">
        <v>0</v>
      </c>
      <c r="N30" s="46">
        <v>0</v>
      </c>
    </row>
    <row r="31" spans="1:16" ht="19.8">
      <c r="A31" s="222" t="s">
        <v>133</v>
      </c>
      <c r="B31" s="197">
        <v>10</v>
      </c>
      <c r="C31" s="198">
        <v>518</v>
      </c>
      <c r="D31" s="198">
        <v>494</v>
      </c>
      <c r="E31" s="198">
        <v>542</v>
      </c>
      <c r="F31" s="22">
        <f t="shared" si="0"/>
        <v>1036</v>
      </c>
      <c r="G31" s="43">
        <v>3</v>
      </c>
      <c r="H31" s="44">
        <v>5</v>
      </c>
      <c r="I31" s="44">
        <v>5</v>
      </c>
      <c r="J31" s="44">
        <v>3</v>
      </c>
      <c r="K31" s="44">
        <v>2</v>
      </c>
      <c r="L31" s="44">
        <v>0</v>
      </c>
      <c r="M31" s="45">
        <v>0</v>
      </c>
      <c r="N31" s="46">
        <v>0</v>
      </c>
    </row>
    <row r="32" spans="1:16" ht="19.8">
      <c r="A32" s="222" t="s">
        <v>134</v>
      </c>
      <c r="B32" s="197">
        <v>12</v>
      </c>
      <c r="C32" s="198">
        <v>496</v>
      </c>
      <c r="D32" s="198">
        <v>501</v>
      </c>
      <c r="E32" s="198">
        <v>504</v>
      </c>
      <c r="F32" s="22">
        <f t="shared" si="0"/>
        <v>1005</v>
      </c>
      <c r="G32" s="43">
        <v>4</v>
      </c>
      <c r="H32" s="44">
        <v>2</v>
      </c>
      <c r="I32" s="44">
        <v>1</v>
      </c>
      <c r="J32" s="44">
        <v>3</v>
      </c>
      <c r="K32" s="44">
        <v>0</v>
      </c>
      <c r="L32" s="44">
        <v>1</v>
      </c>
      <c r="M32" s="45">
        <v>1</v>
      </c>
      <c r="N32" s="46">
        <v>0</v>
      </c>
    </row>
    <row r="33" spans="1:15" ht="19.8">
      <c r="A33" s="222" t="s">
        <v>135</v>
      </c>
      <c r="B33" s="197">
        <v>13</v>
      </c>
      <c r="C33" s="198">
        <v>433</v>
      </c>
      <c r="D33" s="198">
        <v>422</v>
      </c>
      <c r="E33" s="198">
        <v>423</v>
      </c>
      <c r="F33" s="22">
        <f t="shared" si="0"/>
        <v>845</v>
      </c>
      <c r="G33" s="43">
        <v>5</v>
      </c>
      <c r="H33" s="44">
        <v>14</v>
      </c>
      <c r="I33" s="44">
        <v>0</v>
      </c>
      <c r="J33" s="44">
        <v>5</v>
      </c>
      <c r="K33" s="44">
        <v>0</v>
      </c>
      <c r="L33" s="44">
        <v>1</v>
      </c>
      <c r="M33" s="45">
        <v>0</v>
      </c>
      <c r="N33" s="46">
        <v>0</v>
      </c>
    </row>
    <row r="34" spans="1:15" ht="19.8">
      <c r="A34" s="222" t="s">
        <v>136</v>
      </c>
      <c r="B34" s="197">
        <v>11</v>
      </c>
      <c r="C34" s="198">
        <v>373</v>
      </c>
      <c r="D34" s="198">
        <v>372</v>
      </c>
      <c r="E34" s="198">
        <v>402</v>
      </c>
      <c r="F34" s="22">
        <f t="shared" si="0"/>
        <v>774</v>
      </c>
      <c r="G34" s="43">
        <v>1</v>
      </c>
      <c r="H34" s="44">
        <v>4</v>
      </c>
      <c r="I34" s="44">
        <v>0</v>
      </c>
      <c r="J34" s="44">
        <v>0</v>
      </c>
      <c r="K34" s="44">
        <v>1</v>
      </c>
      <c r="L34" s="44">
        <v>1</v>
      </c>
      <c r="M34" s="45">
        <v>0</v>
      </c>
      <c r="N34" s="46">
        <v>0</v>
      </c>
    </row>
    <row r="35" spans="1:15" ht="19.8">
      <c r="A35" s="222" t="s">
        <v>137</v>
      </c>
      <c r="B35" s="197">
        <v>6</v>
      </c>
      <c r="C35" s="198">
        <v>355</v>
      </c>
      <c r="D35" s="198">
        <v>379</v>
      </c>
      <c r="E35" s="198">
        <v>410</v>
      </c>
      <c r="F35" s="22">
        <f t="shared" si="0"/>
        <v>789</v>
      </c>
      <c r="G35" s="43">
        <v>2</v>
      </c>
      <c r="H35" s="44">
        <v>5</v>
      </c>
      <c r="I35" s="44">
        <v>0</v>
      </c>
      <c r="J35" s="44">
        <v>3</v>
      </c>
      <c r="K35" s="44">
        <v>0</v>
      </c>
      <c r="L35" s="44">
        <v>2</v>
      </c>
      <c r="M35" s="45">
        <v>0</v>
      </c>
      <c r="N35" s="46">
        <v>0</v>
      </c>
    </row>
    <row r="36" spans="1:15" ht="19.8">
      <c r="A36" s="222" t="s">
        <v>138</v>
      </c>
      <c r="B36" s="197">
        <v>16</v>
      </c>
      <c r="C36" s="198">
        <v>622</v>
      </c>
      <c r="D36" s="198">
        <v>622</v>
      </c>
      <c r="E36" s="198">
        <v>641</v>
      </c>
      <c r="F36" s="22">
        <f t="shared" si="0"/>
        <v>1263</v>
      </c>
      <c r="G36" s="43">
        <v>3</v>
      </c>
      <c r="H36" s="44">
        <v>8</v>
      </c>
      <c r="I36" s="44">
        <v>2</v>
      </c>
      <c r="J36" s="44">
        <v>6</v>
      </c>
      <c r="K36" s="44">
        <v>0</v>
      </c>
      <c r="L36" s="44">
        <v>1</v>
      </c>
      <c r="M36" s="45">
        <v>0</v>
      </c>
      <c r="N36" s="46">
        <v>0</v>
      </c>
    </row>
    <row r="37" spans="1:15" ht="19.8">
      <c r="A37" s="221" t="s">
        <v>139</v>
      </c>
      <c r="B37" s="22">
        <f t="shared" ref="B37:N37" si="1">SUM(B5:B36)</f>
        <v>453</v>
      </c>
      <c r="C37" s="22">
        <f t="shared" si="1"/>
        <v>23182</v>
      </c>
      <c r="D37" s="22">
        <f t="shared" si="1"/>
        <v>24150</v>
      </c>
      <c r="E37" s="22">
        <f t="shared" si="1"/>
        <v>26223</v>
      </c>
      <c r="F37" s="22">
        <f t="shared" si="1"/>
        <v>50373</v>
      </c>
      <c r="G37" s="22">
        <f t="shared" si="1"/>
        <v>346</v>
      </c>
      <c r="H37" s="22">
        <f t="shared" si="1"/>
        <v>341</v>
      </c>
      <c r="I37" s="22">
        <f t="shared" si="1"/>
        <v>138</v>
      </c>
      <c r="J37" s="22">
        <f t="shared" si="1"/>
        <v>138</v>
      </c>
      <c r="K37" s="22">
        <f t="shared" si="1"/>
        <v>26</v>
      </c>
      <c r="L37" s="22">
        <f t="shared" si="1"/>
        <v>41</v>
      </c>
      <c r="M37" s="23">
        <f t="shared" si="1"/>
        <v>25</v>
      </c>
      <c r="N37" s="26">
        <f t="shared" si="1"/>
        <v>17</v>
      </c>
    </row>
    <row r="38" spans="1:15" s="3" customFormat="1" ht="26.25" customHeight="1">
      <c r="A38" s="238" t="s">
        <v>8</v>
      </c>
      <c r="B38" s="239"/>
      <c r="C38" s="61">
        <f>C37</f>
        <v>23182</v>
      </c>
      <c r="D38" s="61" t="s">
        <v>0</v>
      </c>
      <c r="E38" s="61" t="s">
        <v>9</v>
      </c>
      <c r="F38" s="61"/>
      <c r="G38" s="61">
        <f>F37</f>
        <v>50373</v>
      </c>
      <c r="H38" s="61" t="s">
        <v>10</v>
      </c>
      <c r="I38" s="61"/>
      <c r="J38" s="61"/>
      <c r="K38" s="61" t="s">
        <v>102</v>
      </c>
      <c r="L38" s="61"/>
      <c r="M38" s="68"/>
      <c r="N38" s="69"/>
      <c r="O38" s="15"/>
    </row>
    <row r="39" spans="1:15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1581</v>
      </c>
      <c r="F39" s="146">
        <f>MAX(F5:F36)</f>
        <v>4000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8" t="s">
        <v>106</v>
      </c>
      <c r="B40" s="239"/>
      <c r="C40" s="199" t="str">
        <f ca="1">INDIRECT(H40,TRUE)</f>
        <v>德政</v>
      </c>
      <c r="D40" s="200" t="s">
        <v>91</v>
      </c>
      <c r="E40" s="147">
        <f>MIN(C5:C36)</f>
        <v>344</v>
      </c>
      <c r="F40" s="148">
        <f>MIN(F5:F36)</f>
        <v>705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6" t="s">
        <v>11</v>
      </c>
      <c r="B41" s="247"/>
      <c r="C41" s="234">
        <f>SUM(G41:G42)</f>
        <v>222</v>
      </c>
      <c r="D41" s="236" t="s">
        <v>10</v>
      </c>
      <c r="E41" s="201" t="s">
        <v>12</v>
      </c>
      <c r="F41" s="201"/>
      <c r="G41" s="201">
        <v>106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8"/>
      <c r="B42" s="249"/>
      <c r="C42" s="235"/>
      <c r="D42" s="237"/>
      <c r="E42" s="89" t="s">
        <v>13</v>
      </c>
      <c r="F42" s="89"/>
      <c r="G42" s="89">
        <v>116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6" t="s">
        <v>17</v>
      </c>
      <c r="B43" s="250"/>
      <c r="C43" s="253">
        <f>K37</f>
        <v>26</v>
      </c>
      <c r="D43" s="253" t="s">
        <v>10</v>
      </c>
      <c r="E43" s="207" t="s">
        <v>100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51"/>
      <c r="B44" s="252"/>
      <c r="C44" s="254"/>
      <c r="D44" s="254"/>
      <c r="E44" s="70" t="s">
        <v>171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15</v>
      </c>
      <c r="B45" s="239"/>
      <c r="C45" s="61">
        <f>L37</f>
        <v>41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25</v>
      </c>
      <c r="D46" s="61" t="s">
        <v>24</v>
      </c>
      <c r="E46" s="61" t="s">
        <v>172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44" t="s">
        <v>154</v>
      </c>
      <c r="B47" s="245"/>
      <c r="C47" s="61">
        <f>N37</f>
        <v>17</v>
      </c>
      <c r="D47" s="61" t="s">
        <v>24</v>
      </c>
      <c r="E47" s="61" t="s">
        <v>168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104</v>
      </c>
      <c r="B48" s="239"/>
      <c r="C48" s="61">
        <f>G37</f>
        <v>346</v>
      </c>
      <c r="D48" s="72" t="s">
        <v>10</v>
      </c>
      <c r="E48" s="61" t="s">
        <v>16</v>
      </c>
      <c r="F48" s="61"/>
      <c r="G48" s="61">
        <f>H37</f>
        <v>341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 xml:space="preserve"> 本月戶數增加</v>
      </c>
      <c r="B49" s="243"/>
      <c r="C49" s="73">
        <f>C37-'11002'!C37</f>
        <v>22</v>
      </c>
      <c r="D49" s="223" t="str">
        <f>IF(E49&gt;0,"男增加","男減少")</f>
        <v>男減少</v>
      </c>
      <c r="E49" s="74">
        <f>D37-'11002'!D37</f>
        <v>-22</v>
      </c>
      <c r="F49" s="75" t="str">
        <f>IF(G49&gt;0,"女增加","女減少")</f>
        <v>女增加</v>
      </c>
      <c r="G49" s="74">
        <f>E37-'11002'!E37</f>
        <v>12</v>
      </c>
      <c r="H49" s="76"/>
      <c r="I49" s="243" t="str">
        <f>IF(K49&gt;0,"總人口數增加","總人口數減少")</f>
        <v>總人口數減少</v>
      </c>
      <c r="J49" s="243"/>
      <c r="K49" s="74">
        <f>F37-'11002'!F37</f>
        <v>-10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156</v>
      </c>
      <c r="L2" s="260"/>
      <c r="M2" s="260"/>
      <c r="N2" s="260"/>
    </row>
    <row r="3" spans="1:15" ht="19.8">
      <c r="A3" s="261" t="s">
        <v>83</v>
      </c>
      <c r="B3" s="262" t="s">
        <v>84</v>
      </c>
      <c r="C3" s="262" t="s">
        <v>25</v>
      </c>
      <c r="D3" s="193" t="s">
        <v>10</v>
      </c>
      <c r="E3" s="194" t="s">
        <v>96</v>
      </c>
      <c r="F3" s="195" t="s">
        <v>97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147</v>
      </c>
      <c r="N3" s="264" t="s">
        <v>149</v>
      </c>
    </row>
    <row r="4" spans="1:15" s="1" customFormat="1" ht="19.8">
      <c r="A4" s="241"/>
      <c r="B4" s="233"/>
      <c r="C4" s="233"/>
      <c r="D4" s="21" t="s">
        <v>32</v>
      </c>
      <c r="E4" s="21" t="s">
        <v>33</v>
      </c>
      <c r="F4" s="21" t="s">
        <v>85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2" t="s">
        <v>107</v>
      </c>
      <c r="B5" s="196">
        <v>15</v>
      </c>
      <c r="C5" s="198">
        <v>955</v>
      </c>
      <c r="D5" s="198">
        <v>920</v>
      </c>
      <c r="E5" s="198">
        <v>1013</v>
      </c>
      <c r="F5" s="22">
        <f t="shared" ref="F5:F36" si="0">SUM(D5:E5)</f>
        <v>1933</v>
      </c>
      <c r="G5" s="43">
        <v>9</v>
      </c>
      <c r="H5" s="44">
        <v>9</v>
      </c>
      <c r="I5" s="44">
        <v>0</v>
      </c>
      <c r="J5" s="44">
        <v>2</v>
      </c>
      <c r="K5" s="44">
        <v>0</v>
      </c>
      <c r="L5" s="44">
        <v>2</v>
      </c>
      <c r="M5" s="45">
        <v>0</v>
      </c>
      <c r="N5" s="46">
        <v>1</v>
      </c>
    </row>
    <row r="6" spans="1:15" ht="19.8">
      <c r="A6" s="222" t="s">
        <v>108</v>
      </c>
      <c r="B6" s="197">
        <v>11</v>
      </c>
      <c r="C6" s="198">
        <v>578</v>
      </c>
      <c r="D6" s="198">
        <v>536</v>
      </c>
      <c r="E6" s="198">
        <v>594</v>
      </c>
      <c r="F6" s="22">
        <f t="shared" si="0"/>
        <v>1130</v>
      </c>
      <c r="G6" s="43">
        <v>4</v>
      </c>
      <c r="H6" s="44">
        <v>9</v>
      </c>
      <c r="I6" s="44">
        <v>0</v>
      </c>
      <c r="J6" s="44">
        <v>0</v>
      </c>
      <c r="K6" s="44">
        <v>0</v>
      </c>
      <c r="L6" s="44">
        <v>2</v>
      </c>
      <c r="M6" s="45">
        <v>0</v>
      </c>
      <c r="N6" s="46">
        <v>0</v>
      </c>
    </row>
    <row r="7" spans="1:15" ht="19.8">
      <c r="A7" s="222" t="s">
        <v>109</v>
      </c>
      <c r="B7" s="197">
        <v>17</v>
      </c>
      <c r="C7" s="198">
        <v>1509</v>
      </c>
      <c r="D7" s="198">
        <v>1551</v>
      </c>
      <c r="E7" s="198">
        <v>1844</v>
      </c>
      <c r="F7" s="22">
        <f t="shared" si="0"/>
        <v>3395</v>
      </c>
      <c r="G7" s="43">
        <v>17</v>
      </c>
      <c r="H7" s="44">
        <v>38</v>
      </c>
      <c r="I7" s="44">
        <v>3</v>
      </c>
      <c r="J7" s="44">
        <v>3</v>
      </c>
      <c r="K7" s="44">
        <v>1</v>
      </c>
      <c r="L7" s="44">
        <v>4</v>
      </c>
      <c r="M7" s="45">
        <v>3</v>
      </c>
      <c r="N7" s="46">
        <v>2</v>
      </c>
    </row>
    <row r="8" spans="1:15" ht="19.8">
      <c r="A8" s="222" t="s">
        <v>110</v>
      </c>
      <c r="B8" s="197">
        <v>15</v>
      </c>
      <c r="C8" s="198">
        <v>540</v>
      </c>
      <c r="D8" s="198">
        <v>543</v>
      </c>
      <c r="E8" s="198">
        <v>596</v>
      </c>
      <c r="F8" s="22">
        <f t="shared" si="0"/>
        <v>1139</v>
      </c>
      <c r="G8" s="43">
        <v>4</v>
      </c>
      <c r="H8" s="44">
        <v>19</v>
      </c>
      <c r="I8" s="44">
        <v>3</v>
      </c>
      <c r="J8" s="44">
        <v>1</v>
      </c>
      <c r="K8" s="44">
        <v>0</v>
      </c>
      <c r="L8" s="44">
        <v>0</v>
      </c>
      <c r="M8" s="45">
        <v>0</v>
      </c>
      <c r="N8" s="46">
        <v>0</v>
      </c>
    </row>
    <row r="9" spans="1:15" ht="19.8">
      <c r="A9" s="222" t="s">
        <v>111</v>
      </c>
      <c r="B9" s="197">
        <v>17</v>
      </c>
      <c r="C9" s="198">
        <v>683</v>
      </c>
      <c r="D9" s="198">
        <v>668</v>
      </c>
      <c r="E9" s="198">
        <v>742</v>
      </c>
      <c r="F9" s="22">
        <f t="shared" si="0"/>
        <v>1410</v>
      </c>
      <c r="G9" s="43">
        <v>4</v>
      </c>
      <c r="H9" s="44">
        <v>14</v>
      </c>
      <c r="I9" s="44">
        <v>1</v>
      </c>
      <c r="J9" s="44">
        <v>0</v>
      </c>
      <c r="K9" s="44">
        <v>0</v>
      </c>
      <c r="L9" s="44">
        <v>1</v>
      </c>
      <c r="M9" s="45">
        <v>0</v>
      </c>
      <c r="N9" s="46">
        <v>0</v>
      </c>
    </row>
    <row r="10" spans="1:15" ht="19.8">
      <c r="A10" s="222" t="s">
        <v>112</v>
      </c>
      <c r="B10" s="197">
        <v>7</v>
      </c>
      <c r="C10" s="198">
        <v>342</v>
      </c>
      <c r="D10" s="198">
        <v>331</v>
      </c>
      <c r="E10" s="198">
        <v>366</v>
      </c>
      <c r="F10" s="22">
        <f t="shared" si="0"/>
        <v>697</v>
      </c>
      <c r="G10" s="43">
        <v>1</v>
      </c>
      <c r="H10" s="44">
        <v>9</v>
      </c>
      <c r="I10" s="44">
        <v>0</v>
      </c>
      <c r="J10" s="44">
        <v>0</v>
      </c>
      <c r="K10" s="44">
        <v>1</v>
      </c>
      <c r="L10" s="44">
        <v>1</v>
      </c>
      <c r="M10" s="45">
        <v>0</v>
      </c>
      <c r="N10" s="46">
        <v>0</v>
      </c>
    </row>
    <row r="11" spans="1:15" ht="19.8">
      <c r="A11" s="222" t="s">
        <v>113</v>
      </c>
      <c r="B11" s="197">
        <v>7</v>
      </c>
      <c r="C11" s="198">
        <v>581</v>
      </c>
      <c r="D11" s="198">
        <v>490</v>
      </c>
      <c r="E11" s="198">
        <v>597</v>
      </c>
      <c r="F11" s="22">
        <f t="shared" si="0"/>
        <v>1087</v>
      </c>
      <c r="G11" s="43">
        <v>1</v>
      </c>
      <c r="H11" s="44">
        <v>9</v>
      </c>
      <c r="I11" s="44">
        <v>3</v>
      </c>
      <c r="J11" s="44">
        <v>1</v>
      </c>
      <c r="K11" s="44">
        <v>0</v>
      </c>
      <c r="L11" s="44">
        <v>2</v>
      </c>
      <c r="M11" s="45">
        <v>0</v>
      </c>
      <c r="N11" s="46">
        <v>0</v>
      </c>
    </row>
    <row r="12" spans="1:15" ht="19.8">
      <c r="A12" s="222" t="s">
        <v>114</v>
      </c>
      <c r="B12" s="197">
        <v>15</v>
      </c>
      <c r="C12" s="198">
        <v>939</v>
      </c>
      <c r="D12" s="198">
        <v>992</v>
      </c>
      <c r="E12" s="198">
        <v>1083</v>
      </c>
      <c r="F12" s="22">
        <f t="shared" si="0"/>
        <v>2075</v>
      </c>
      <c r="G12" s="43">
        <v>5</v>
      </c>
      <c r="H12" s="44">
        <v>17</v>
      </c>
      <c r="I12" s="44">
        <v>3</v>
      </c>
      <c r="J12" s="44">
        <v>4</v>
      </c>
      <c r="K12" s="44">
        <v>1</v>
      </c>
      <c r="L12" s="44">
        <v>0</v>
      </c>
      <c r="M12" s="45">
        <v>0</v>
      </c>
      <c r="N12" s="46">
        <v>0</v>
      </c>
    </row>
    <row r="13" spans="1:15" ht="19.8">
      <c r="A13" s="222" t="s">
        <v>115</v>
      </c>
      <c r="B13" s="197">
        <v>12</v>
      </c>
      <c r="C13" s="198">
        <v>461</v>
      </c>
      <c r="D13" s="198">
        <v>492</v>
      </c>
      <c r="E13" s="198">
        <v>507</v>
      </c>
      <c r="F13" s="22">
        <f t="shared" si="0"/>
        <v>999</v>
      </c>
      <c r="G13" s="43">
        <v>3</v>
      </c>
      <c r="H13" s="44">
        <v>10</v>
      </c>
      <c r="I13" s="44">
        <v>1</v>
      </c>
      <c r="J13" s="44">
        <v>0</v>
      </c>
      <c r="K13" s="44">
        <v>1</v>
      </c>
      <c r="L13" s="44">
        <v>1</v>
      </c>
      <c r="M13" s="45">
        <v>1</v>
      </c>
      <c r="N13" s="46">
        <v>0</v>
      </c>
    </row>
    <row r="14" spans="1:15" ht="19.8">
      <c r="A14" s="222" t="s">
        <v>116</v>
      </c>
      <c r="B14" s="197">
        <v>8</v>
      </c>
      <c r="C14" s="198">
        <v>362</v>
      </c>
      <c r="D14" s="198">
        <v>422</v>
      </c>
      <c r="E14" s="198">
        <v>378</v>
      </c>
      <c r="F14" s="22">
        <f t="shared" si="0"/>
        <v>800</v>
      </c>
      <c r="G14" s="43">
        <v>3</v>
      </c>
      <c r="H14" s="44">
        <v>2</v>
      </c>
      <c r="I14" s="44">
        <v>0</v>
      </c>
      <c r="J14" s="44">
        <v>1</v>
      </c>
      <c r="K14" s="44">
        <v>0</v>
      </c>
      <c r="L14" s="44">
        <v>1</v>
      </c>
      <c r="M14" s="45">
        <v>0</v>
      </c>
      <c r="N14" s="46">
        <v>0</v>
      </c>
    </row>
    <row r="15" spans="1:15" ht="19.8">
      <c r="A15" s="222" t="s">
        <v>117</v>
      </c>
      <c r="B15" s="197">
        <v>17</v>
      </c>
      <c r="C15" s="198">
        <v>665</v>
      </c>
      <c r="D15" s="198">
        <v>678</v>
      </c>
      <c r="E15" s="198">
        <v>763</v>
      </c>
      <c r="F15" s="22">
        <f t="shared" si="0"/>
        <v>1441</v>
      </c>
      <c r="G15" s="43">
        <v>6</v>
      </c>
      <c r="H15" s="44">
        <v>7</v>
      </c>
      <c r="I15" s="44">
        <v>0</v>
      </c>
      <c r="J15" s="44">
        <v>2</v>
      </c>
      <c r="K15" s="44">
        <v>0</v>
      </c>
      <c r="L15" s="44">
        <v>0</v>
      </c>
      <c r="M15" s="45">
        <v>0</v>
      </c>
      <c r="N15" s="46">
        <v>0</v>
      </c>
    </row>
    <row r="16" spans="1:15" ht="19.8">
      <c r="A16" s="222" t="s">
        <v>118</v>
      </c>
      <c r="B16" s="197">
        <v>14</v>
      </c>
      <c r="C16" s="198">
        <v>404</v>
      </c>
      <c r="D16" s="198">
        <v>409</v>
      </c>
      <c r="E16" s="198">
        <v>402</v>
      </c>
      <c r="F16" s="22">
        <f t="shared" si="0"/>
        <v>811</v>
      </c>
      <c r="G16" s="43">
        <v>0</v>
      </c>
      <c r="H16" s="44">
        <v>7</v>
      </c>
      <c r="I16" s="44">
        <v>0</v>
      </c>
      <c r="J16" s="44">
        <v>0</v>
      </c>
      <c r="K16" s="44">
        <v>0</v>
      </c>
      <c r="L16" s="44">
        <v>0</v>
      </c>
      <c r="M16" s="45">
        <v>0</v>
      </c>
      <c r="N16" s="46">
        <v>0</v>
      </c>
    </row>
    <row r="17" spans="1:16" ht="19.8">
      <c r="A17" s="222" t="s">
        <v>119</v>
      </c>
      <c r="B17" s="197">
        <v>22</v>
      </c>
      <c r="C17" s="198">
        <v>1072</v>
      </c>
      <c r="D17" s="198">
        <v>1211</v>
      </c>
      <c r="E17" s="198">
        <v>1285</v>
      </c>
      <c r="F17" s="22">
        <f t="shared" si="0"/>
        <v>2496</v>
      </c>
      <c r="G17" s="43">
        <v>23</v>
      </c>
      <c r="H17" s="44">
        <v>18</v>
      </c>
      <c r="I17" s="44">
        <v>0</v>
      </c>
      <c r="J17" s="44">
        <v>4</v>
      </c>
      <c r="K17" s="44">
        <v>2</v>
      </c>
      <c r="L17" s="44">
        <v>0</v>
      </c>
      <c r="M17" s="45">
        <v>0</v>
      </c>
      <c r="N17" s="46">
        <v>0</v>
      </c>
    </row>
    <row r="18" spans="1:16" ht="19.8">
      <c r="A18" s="222" t="s">
        <v>120</v>
      </c>
      <c r="B18" s="197">
        <v>20</v>
      </c>
      <c r="C18" s="198">
        <v>1453</v>
      </c>
      <c r="D18" s="198">
        <v>1671</v>
      </c>
      <c r="E18" s="198">
        <v>1835</v>
      </c>
      <c r="F18" s="22">
        <f t="shared" si="0"/>
        <v>3506</v>
      </c>
      <c r="G18" s="43">
        <v>32</v>
      </c>
      <c r="H18" s="44">
        <v>22</v>
      </c>
      <c r="I18" s="44">
        <v>9</v>
      </c>
      <c r="J18" s="44">
        <v>3</v>
      </c>
      <c r="K18" s="44">
        <v>2</v>
      </c>
      <c r="L18" s="44">
        <v>0</v>
      </c>
      <c r="M18" s="45">
        <v>0</v>
      </c>
      <c r="N18" s="46">
        <v>1</v>
      </c>
    </row>
    <row r="19" spans="1:16" ht="19.8">
      <c r="A19" s="222" t="s">
        <v>121</v>
      </c>
      <c r="B19" s="197">
        <v>22</v>
      </c>
      <c r="C19" s="198">
        <v>1128</v>
      </c>
      <c r="D19" s="198">
        <v>1340</v>
      </c>
      <c r="E19" s="198">
        <v>1436</v>
      </c>
      <c r="F19" s="22">
        <f t="shared" si="0"/>
        <v>2776</v>
      </c>
      <c r="G19" s="43">
        <v>23</v>
      </c>
      <c r="H19" s="44">
        <v>16</v>
      </c>
      <c r="I19" s="44">
        <v>4</v>
      </c>
      <c r="J19" s="44">
        <v>4</v>
      </c>
      <c r="K19" s="44">
        <v>1</v>
      </c>
      <c r="L19" s="44">
        <v>1</v>
      </c>
      <c r="M19" s="45">
        <v>1</v>
      </c>
      <c r="N19" s="46">
        <v>1</v>
      </c>
    </row>
    <row r="20" spans="1:16" ht="19.8">
      <c r="A20" s="222" t="s">
        <v>122</v>
      </c>
      <c r="B20" s="197">
        <v>19</v>
      </c>
      <c r="C20" s="198">
        <v>789</v>
      </c>
      <c r="D20" s="198">
        <v>894</v>
      </c>
      <c r="E20" s="198">
        <v>1030</v>
      </c>
      <c r="F20" s="22">
        <f t="shared" si="0"/>
        <v>1924</v>
      </c>
      <c r="G20" s="43">
        <v>12</v>
      </c>
      <c r="H20" s="44">
        <v>14</v>
      </c>
      <c r="I20" s="44">
        <v>4</v>
      </c>
      <c r="J20" s="44">
        <v>6</v>
      </c>
      <c r="K20" s="44">
        <v>1</v>
      </c>
      <c r="L20" s="44">
        <v>1</v>
      </c>
      <c r="M20" s="45">
        <v>2</v>
      </c>
      <c r="N20" s="46">
        <v>0</v>
      </c>
    </row>
    <row r="21" spans="1:16" ht="19.8">
      <c r="A21" s="222" t="s">
        <v>123</v>
      </c>
      <c r="B21" s="197">
        <v>21</v>
      </c>
      <c r="C21" s="198">
        <v>1582</v>
      </c>
      <c r="D21" s="198">
        <v>1843</v>
      </c>
      <c r="E21" s="198">
        <v>2153</v>
      </c>
      <c r="F21" s="22">
        <f t="shared" si="0"/>
        <v>3996</v>
      </c>
      <c r="G21" s="43">
        <v>9</v>
      </c>
      <c r="H21" s="44">
        <v>24</v>
      </c>
      <c r="I21" s="44">
        <v>8</v>
      </c>
      <c r="J21" s="44">
        <v>0</v>
      </c>
      <c r="K21" s="44">
        <v>3</v>
      </c>
      <c r="L21" s="44">
        <v>0</v>
      </c>
      <c r="M21" s="45">
        <v>0</v>
      </c>
      <c r="N21" s="46">
        <v>0</v>
      </c>
    </row>
    <row r="22" spans="1:16" ht="19.8">
      <c r="A22" s="222" t="s">
        <v>124</v>
      </c>
      <c r="B22" s="197">
        <v>11</v>
      </c>
      <c r="C22" s="198">
        <v>753</v>
      </c>
      <c r="D22" s="198">
        <v>686</v>
      </c>
      <c r="E22" s="198">
        <v>783</v>
      </c>
      <c r="F22" s="22">
        <f t="shared" si="0"/>
        <v>1469</v>
      </c>
      <c r="G22" s="43">
        <v>10</v>
      </c>
      <c r="H22" s="44">
        <v>5</v>
      </c>
      <c r="I22" s="44">
        <v>1</v>
      </c>
      <c r="J22" s="44">
        <v>1</v>
      </c>
      <c r="K22" s="44">
        <v>1</v>
      </c>
      <c r="L22" s="44">
        <v>1</v>
      </c>
      <c r="M22" s="45">
        <v>0</v>
      </c>
      <c r="N22" s="46">
        <v>0</v>
      </c>
      <c r="O22" s="35"/>
      <c r="P22" s="35"/>
    </row>
    <row r="23" spans="1:16" ht="19.8">
      <c r="A23" s="222" t="s">
        <v>125</v>
      </c>
      <c r="B23" s="197">
        <v>12</v>
      </c>
      <c r="C23" s="198">
        <v>570</v>
      </c>
      <c r="D23" s="198">
        <v>603</v>
      </c>
      <c r="E23" s="198">
        <v>626</v>
      </c>
      <c r="F23" s="22">
        <f t="shared" si="0"/>
        <v>1229</v>
      </c>
      <c r="G23" s="43">
        <v>7</v>
      </c>
      <c r="H23" s="44">
        <v>10</v>
      </c>
      <c r="I23" s="44">
        <v>1</v>
      </c>
      <c r="J23" s="44">
        <v>4</v>
      </c>
      <c r="K23" s="44">
        <v>1</v>
      </c>
      <c r="L23" s="44">
        <v>0</v>
      </c>
      <c r="M23" s="45">
        <v>1</v>
      </c>
      <c r="N23" s="46">
        <v>0</v>
      </c>
    </row>
    <row r="24" spans="1:16" ht="19.8">
      <c r="A24" s="222" t="s">
        <v>126</v>
      </c>
      <c r="B24" s="197">
        <v>12</v>
      </c>
      <c r="C24" s="198">
        <v>439</v>
      </c>
      <c r="D24" s="198">
        <v>455</v>
      </c>
      <c r="E24" s="198">
        <v>433</v>
      </c>
      <c r="F24" s="22">
        <f t="shared" si="0"/>
        <v>888</v>
      </c>
      <c r="G24" s="43">
        <v>1</v>
      </c>
      <c r="H24" s="44">
        <v>2</v>
      </c>
      <c r="I24" s="44">
        <v>0</v>
      </c>
      <c r="J24" s="44">
        <v>4</v>
      </c>
      <c r="K24" s="44">
        <v>0</v>
      </c>
      <c r="L24" s="44">
        <v>2</v>
      </c>
      <c r="M24" s="45">
        <v>0</v>
      </c>
      <c r="N24" s="46">
        <v>0</v>
      </c>
    </row>
    <row r="25" spans="1:16" ht="19.8">
      <c r="A25" s="222" t="s">
        <v>127</v>
      </c>
      <c r="B25" s="197">
        <v>12</v>
      </c>
      <c r="C25" s="198">
        <v>552</v>
      </c>
      <c r="D25" s="198">
        <v>522</v>
      </c>
      <c r="E25" s="198">
        <v>597</v>
      </c>
      <c r="F25" s="22">
        <f t="shared" si="0"/>
        <v>1119</v>
      </c>
      <c r="G25" s="43">
        <v>12</v>
      </c>
      <c r="H25" s="44">
        <v>14</v>
      </c>
      <c r="I25" s="44">
        <v>0</v>
      </c>
      <c r="J25" s="44">
        <v>0</v>
      </c>
      <c r="K25" s="44">
        <v>0</v>
      </c>
      <c r="L25" s="44">
        <v>0</v>
      </c>
      <c r="M25" s="45">
        <v>0</v>
      </c>
      <c r="N25" s="46">
        <v>0</v>
      </c>
    </row>
    <row r="26" spans="1:16" ht="19.8">
      <c r="A26" s="222" t="s">
        <v>128</v>
      </c>
      <c r="B26" s="197">
        <v>22</v>
      </c>
      <c r="C26" s="198">
        <v>976</v>
      </c>
      <c r="D26" s="198">
        <v>1053</v>
      </c>
      <c r="E26" s="198">
        <v>1060</v>
      </c>
      <c r="F26" s="22">
        <f t="shared" si="0"/>
        <v>2113</v>
      </c>
      <c r="G26" s="43">
        <v>10</v>
      </c>
      <c r="H26" s="44">
        <v>9</v>
      </c>
      <c r="I26" s="44">
        <v>2</v>
      </c>
      <c r="J26" s="44">
        <v>3</v>
      </c>
      <c r="K26" s="44">
        <v>1</v>
      </c>
      <c r="L26" s="44">
        <v>4</v>
      </c>
      <c r="M26" s="45">
        <v>0</v>
      </c>
      <c r="N26" s="46">
        <v>0</v>
      </c>
    </row>
    <row r="27" spans="1:16" ht="19.8">
      <c r="A27" s="222" t="s">
        <v>129</v>
      </c>
      <c r="B27" s="197">
        <v>24</v>
      </c>
      <c r="C27" s="198">
        <v>1588</v>
      </c>
      <c r="D27" s="198">
        <v>1570</v>
      </c>
      <c r="E27" s="198">
        <v>1622</v>
      </c>
      <c r="F27" s="22">
        <f t="shared" si="0"/>
        <v>3192</v>
      </c>
      <c r="G27" s="43">
        <v>20</v>
      </c>
      <c r="H27" s="44">
        <v>20</v>
      </c>
      <c r="I27" s="44">
        <v>11</v>
      </c>
      <c r="J27" s="44">
        <v>10</v>
      </c>
      <c r="K27" s="44">
        <v>1</v>
      </c>
      <c r="L27" s="44">
        <v>4</v>
      </c>
      <c r="M27" s="45">
        <v>1</v>
      </c>
      <c r="N27" s="46">
        <v>0</v>
      </c>
    </row>
    <row r="28" spans="1:16" ht="19.8">
      <c r="A28" s="222" t="s">
        <v>130</v>
      </c>
      <c r="B28" s="197">
        <v>10</v>
      </c>
      <c r="C28" s="198">
        <v>365</v>
      </c>
      <c r="D28" s="198">
        <v>382</v>
      </c>
      <c r="E28" s="198">
        <v>381</v>
      </c>
      <c r="F28" s="22">
        <f t="shared" si="0"/>
        <v>763</v>
      </c>
      <c r="G28" s="43">
        <v>2</v>
      </c>
      <c r="H28" s="44">
        <v>11</v>
      </c>
      <c r="I28" s="44">
        <v>3</v>
      </c>
      <c r="J28" s="44">
        <v>0</v>
      </c>
      <c r="K28" s="44">
        <v>0</v>
      </c>
      <c r="L28" s="44">
        <v>1</v>
      </c>
      <c r="M28" s="45">
        <v>0</v>
      </c>
      <c r="N28" s="46">
        <v>0</v>
      </c>
    </row>
    <row r="29" spans="1:16" ht="19.8">
      <c r="A29" s="222" t="s">
        <v>131</v>
      </c>
      <c r="B29" s="197">
        <v>13</v>
      </c>
      <c r="C29" s="198">
        <v>516</v>
      </c>
      <c r="D29" s="198">
        <v>530</v>
      </c>
      <c r="E29" s="198">
        <v>591</v>
      </c>
      <c r="F29" s="22">
        <f t="shared" si="0"/>
        <v>1121</v>
      </c>
      <c r="G29" s="43">
        <v>4</v>
      </c>
      <c r="H29" s="44">
        <v>4</v>
      </c>
      <c r="I29" s="44">
        <v>0</v>
      </c>
      <c r="J29" s="44">
        <v>1</v>
      </c>
      <c r="K29" s="44">
        <v>0</v>
      </c>
      <c r="L29" s="44">
        <v>0</v>
      </c>
      <c r="M29" s="45">
        <v>0</v>
      </c>
      <c r="N29" s="46">
        <v>0</v>
      </c>
    </row>
    <row r="30" spans="1:16" ht="19.8">
      <c r="A30" s="222" t="s">
        <v>132</v>
      </c>
      <c r="B30" s="197">
        <v>10</v>
      </c>
      <c r="C30" s="198">
        <v>570</v>
      </c>
      <c r="D30" s="198">
        <v>523</v>
      </c>
      <c r="E30" s="198">
        <v>532</v>
      </c>
      <c r="F30" s="22">
        <f t="shared" si="0"/>
        <v>1055</v>
      </c>
      <c r="G30" s="43">
        <v>11</v>
      </c>
      <c r="H30" s="44">
        <v>3</v>
      </c>
      <c r="I30" s="44">
        <v>1</v>
      </c>
      <c r="J30" s="44">
        <v>1</v>
      </c>
      <c r="K30" s="44">
        <v>1</v>
      </c>
      <c r="L30" s="44">
        <v>1</v>
      </c>
      <c r="M30" s="45">
        <v>1</v>
      </c>
      <c r="N30" s="46">
        <v>0</v>
      </c>
    </row>
    <row r="31" spans="1:16" ht="19.8">
      <c r="A31" s="222" t="s">
        <v>133</v>
      </c>
      <c r="B31" s="197">
        <v>10</v>
      </c>
      <c r="C31" s="198">
        <v>523</v>
      </c>
      <c r="D31" s="198">
        <v>498</v>
      </c>
      <c r="E31" s="198">
        <v>545</v>
      </c>
      <c r="F31" s="22">
        <f t="shared" si="0"/>
        <v>1043</v>
      </c>
      <c r="G31" s="43">
        <v>14</v>
      </c>
      <c r="H31" s="44">
        <v>6</v>
      </c>
      <c r="I31" s="44">
        <v>0</v>
      </c>
      <c r="J31" s="44">
        <v>1</v>
      </c>
      <c r="K31" s="44">
        <v>0</v>
      </c>
      <c r="L31" s="44">
        <v>0</v>
      </c>
      <c r="M31" s="45">
        <v>0</v>
      </c>
      <c r="N31" s="46">
        <v>0</v>
      </c>
    </row>
    <row r="32" spans="1:16" ht="19.8">
      <c r="A32" s="222" t="s">
        <v>134</v>
      </c>
      <c r="B32" s="197">
        <v>12</v>
      </c>
      <c r="C32" s="198">
        <v>494</v>
      </c>
      <c r="D32" s="198">
        <v>502</v>
      </c>
      <c r="E32" s="198">
        <v>505</v>
      </c>
      <c r="F32" s="22">
        <f t="shared" si="0"/>
        <v>1007</v>
      </c>
      <c r="G32" s="43">
        <v>15</v>
      </c>
      <c r="H32" s="44">
        <v>13</v>
      </c>
      <c r="I32" s="44">
        <v>5</v>
      </c>
      <c r="J32" s="44">
        <v>3</v>
      </c>
      <c r="K32" s="44">
        <v>0</v>
      </c>
      <c r="L32" s="44">
        <v>2</v>
      </c>
      <c r="M32" s="45">
        <v>0</v>
      </c>
      <c r="N32" s="46">
        <v>0</v>
      </c>
    </row>
    <row r="33" spans="1:15" ht="19.8">
      <c r="A33" s="222" t="s">
        <v>135</v>
      </c>
      <c r="B33" s="197">
        <v>13</v>
      </c>
      <c r="C33" s="198">
        <v>429</v>
      </c>
      <c r="D33" s="198">
        <v>422</v>
      </c>
      <c r="E33" s="198">
        <v>416</v>
      </c>
      <c r="F33" s="22">
        <f t="shared" si="0"/>
        <v>838</v>
      </c>
      <c r="G33" s="43">
        <v>2</v>
      </c>
      <c r="H33" s="44">
        <v>8</v>
      </c>
      <c r="I33" s="44">
        <v>0</v>
      </c>
      <c r="J33" s="44">
        <v>0</v>
      </c>
      <c r="K33" s="44">
        <v>0</v>
      </c>
      <c r="L33" s="44">
        <v>1</v>
      </c>
      <c r="M33" s="45">
        <v>0</v>
      </c>
      <c r="N33" s="46">
        <v>0</v>
      </c>
    </row>
    <row r="34" spans="1:15" ht="19.8">
      <c r="A34" s="222" t="s">
        <v>136</v>
      </c>
      <c r="B34" s="197">
        <v>11</v>
      </c>
      <c r="C34" s="198">
        <v>371</v>
      </c>
      <c r="D34" s="198">
        <v>371</v>
      </c>
      <c r="E34" s="198">
        <v>399</v>
      </c>
      <c r="F34" s="22">
        <f t="shared" si="0"/>
        <v>770</v>
      </c>
      <c r="G34" s="43">
        <v>1</v>
      </c>
      <c r="H34" s="44">
        <v>4</v>
      </c>
      <c r="I34" s="44">
        <v>0</v>
      </c>
      <c r="J34" s="44">
        <v>1</v>
      </c>
      <c r="K34" s="44">
        <v>0</v>
      </c>
      <c r="L34" s="44">
        <v>0</v>
      </c>
      <c r="M34" s="45">
        <v>0</v>
      </c>
      <c r="N34" s="46">
        <v>0</v>
      </c>
    </row>
    <row r="35" spans="1:15" ht="19.8">
      <c r="A35" s="222" t="s">
        <v>137</v>
      </c>
      <c r="B35" s="197">
        <v>6</v>
      </c>
      <c r="C35" s="198">
        <v>355</v>
      </c>
      <c r="D35" s="198">
        <v>376</v>
      </c>
      <c r="E35" s="198">
        <v>408</v>
      </c>
      <c r="F35" s="22">
        <f t="shared" si="0"/>
        <v>784</v>
      </c>
      <c r="G35" s="43">
        <v>0</v>
      </c>
      <c r="H35" s="44">
        <v>2</v>
      </c>
      <c r="I35" s="44">
        <v>0</v>
      </c>
      <c r="J35" s="44">
        <v>2</v>
      </c>
      <c r="K35" s="44">
        <v>0</v>
      </c>
      <c r="L35" s="44">
        <v>1</v>
      </c>
      <c r="M35" s="45">
        <v>0</v>
      </c>
      <c r="N35" s="46">
        <v>0</v>
      </c>
    </row>
    <row r="36" spans="1:15" ht="19.8">
      <c r="A36" s="222" t="s">
        <v>138</v>
      </c>
      <c r="B36" s="197">
        <v>16</v>
      </c>
      <c r="C36" s="198">
        <v>619</v>
      </c>
      <c r="D36" s="198">
        <v>616</v>
      </c>
      <c r="E36" s="198">
        <v>633</v>
      </c>
      <c r="F36" s="22">
        <f t="shared" si="0"/>
        <v>1249</v>
      </c>
      <c r="G36" s="43">
        <v>1</v>
      </c>
      <c r="H36" s="44">
        <v>14</v>
      </c>
      <c r="I36" s="44">
        <v>1</v>
      </c>
      <c r="J36" s="44">
        <v>2</v>
      </c>
      <c r="K36" s="44">
        <v>0</v>
      </c>
      <c r="L36" s="44">
        <v>0</v>
      </c>
      <c r="M36" s="45">
        <v>1</v>
      </c>
      <c r="N36" s="46">
        <v>1</v>
      </c>
    </row>
    <row r="37" spans="1:15" ht="19.8">
      <c r="A37" s="221" t="s">
        <v>139</v>
      </c>
      <c r="B37" s="22">
        <f t="shared" ref="B37:N37" si="1">SUM(B5:B36)</f>
        <v>453</v>
      </c>
      <c r="C37" s="22">
        <f t="shared" si="1"/>
        <v>23163</v>
      </c>
      <c r="D37" s="22">
        <f t="shared" si="1"/>
        <v>24100</v>
      </c>
      <c r="E37" s="22">
        <f t="shared" si="1"/>
        <v>26155</v>
      </c>
      <c r="F37" s="22">
        <f t="shared" si="1"/>
        <v>50255</v>
      </c>
      <c r="G37" s="22">
        <f t="shared" si="1"/>
        <v>266</v>
      </c>
      <c r="H37" s="22">
        <f t="shared" si="1"/>
        <v>369</v>
      </c>
      <c r="I37" s="22">
        <f t="shared" si="1"/>
        <v>64</v>
      </c>
      <c r="J37" s="22">
        <f t="shared" si="1"/>
        <v>64</v>
      </c>
      <c r="K37" s="22">
        <f t="shared" si="1"/>
        <v>18</v>
      </c>
      <c r="L37" s="22">
        <f t="shared" si="1"/>
        <v>33</v>
      </c>
      <c r="M37" s="23">
        <f t="shared" si="1"/>
        <v>11</v>
      </c>
      <c r="N37" s="26">
        <f t="shared" si="1"/>
        <v>6</v>
      </c>
    </row>
    <row r="38" spans="1:15" s="3" customFormat="1" ht="26.25" customHeight="1">
      <c r="A38" s="238" t="s">
        <v>34</v>
      </c>
      <c r="B38" s="239"/>
      <c r="C38" s="61">
        <f>C37</f>
        <v>23163</v>
      </c>
      <c r="D38" s="61" t="s">
        <v>35</v>
      </c>
      <c r="E38" s="61" t="s">
        <v>36</v>
      </c>
      <c r="F38" s="61"/>
      <c r="G38" s="61">
        <f>F37</f>
        <v>50255</v>
      </c>
      <c r="H38" s="61" t="s">
        <v>37</v>
      </c>
      <c r="I38" s="61"/>
      <c r="J38" s="61"/>
      <c r="K38" s="61" t="s">
        <v>102</v>
      </c>
      <c r="L38" s="61"/>
      <c r="M38" s="68"/>
      <c r="N38" s="69"/>
      <c r="O38" s="15"/>
    </row>
    <row r="39" spans="1:15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1582</v>
      </c>
      <c r="F39" s="146">
        <f>MAX(F5:F36)</f>
        <v>3996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5" s="3" customFormat="1" ht="26.25" customHeight="1">
      <c r="A40" s="238" t="s">
        <v>106</v>
      </c>
      <c r="B40" s="239"/>
      <c r="C40" s="152" t="str">
        <f ca="1">INDIRECT(H40,TRUE)</f>
        <v>德政</v>
      </c>
      <c r="D40" s="153" t="s">
        <v>91</v>
      </c>
      <c r="E40" s="147">
        <f>MIN(C5:C36)</f>
        <v>342</v>
      </c>
      <c r="F40" s="148">
        <f>MIN(F5:F36)</f>
        <v>697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5" s="4" customFormat="1" ht="24.9" customHeight="1">
      <c r="A41" s="246" t="s">
        <v>38</v>
      </c>
      <c r="B41" s="247"/>
      <c r="C41" s="234">
        <f>SUM(G41:G42)</f>
        <v>222</v>
      </c>
      <c r="D41" s="236" t="s">
        <v>37</v>
      </c>
      <c r="E41" s="201" t="s">
        <v>39</v>
      </c>
      <c r="F41" s="88"/>
      <c r="G41" s="88">
        <v>107</v>
      </c>
      <c r="H41" s="88" t="s">
        <v>37</v>
      </c>
      <c r="I41" s="88"/>
      <c r="J41" s="88"/>
      <c r="K41" s="81"/>
      <c r="L41" s="81"/>
      <c r="M41" s="82"/>
      <c r="N41" s="83"/>
      <c r="O41" s="16"/>
    </row>
    <row r="42" spans="1:15" s="5" customFormat="1" ht="24.9" customHeight="1">
      <c r="A42" s="248"/>
      <c r="B42" s="249"/>
      <c r="C42" s="235"/>
      <c r="D42" s="237"/>
      <c r="E42" s="89" t="s">
        <v>40</v>
      </c>
      <c r="F42" s="89"/>
      <c r="G42" s="89">
        <v>115</v>
      </c>
      <c r="H42" s="89" t="s">
        <v>37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6" t="s">
        <v>17</v>
      </c>
      <c r="B43" s="250"/>
      <c r="C43" s="253">
        <f>K37</f>
        <v>18</v>
      </c>
      <c r="D43" s="253" t="s">
        <v>10</v>
      </c>
      <c r="E43" s="207" t="s">
        <v>173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51"/>
      <c r="B44" s="252"/>
      <c r="C44" s="254"/>
      <c r="D44" s="254"/>
      <c r="E44" s="70" t="s">
        <v>142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41</v>
      </c>
      <c r="B45" s="239"/>
      <c r="C45" s="61">
        <f>L37</f>
        <v>33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11</v>
      </c>
      <c r="D46" s="61" t="s">
        <v>42</v>
      </c>
      <c r="E46" s="61" t="s">
        <v>174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44" t="s">
        <v>152</v>
      </c>
      <c r="B47" s="245"/>
      <c r="C47" s="61">
        <f>N37</f>
        <v>6</v>
      </c>
      <c r="D47" s="61" t="s">
        <v>42</v>
      </c>
      <c r="E47" s="61" t="s">
        <v>141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104</v>
      </c>
      <c r="B48" s="239"/>
      <c r="C48" s="61">
        <f>G37</f>
        <v>266</v>
      </c>
      <c r="D48" s="72" t="s">
        <v>37</v>
      </c>
      <c r="E48" s="61" t="s">
        <v>43</v>
      </c>
      <c r="F48" s="61"/>
      <c r="G48" s="61">
        <f>H37</f>
        <v>369</v>
      </c>
      <c r="H48" s="72" t="s">
        <v>37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C37-'11003'!C37</f>
        <v>-19</v>
      </c>
      <c r="D49" s="223" t="str">
        <f>IF(E49&gt;0,"男增加","男減少")</f>
        <v>男減少</v>
      </c>
      <c r="E49" s="74">
        <f>D37-'11003'!D37</f>
        <v>-50</v>
      </c>
      <c r="F49" s="75" t="str">
        <f>IF(G49&gt;0,"女增加","女減少")</f>
        <v>女減少</v>
      </c>
      <c r="G49" s="74">
        <f>E37-'11003'!E37</f>
        <v>-68</v>
      </c>
      <c r="H49" s="76"/>
      <c r="I49" s="243" t="str">
        <f>IF(K49&gt;0,"總人口數增加","總人口數減少")</f>
        <v>總人口數減少</v>
      </c>
      <c r="J49" s="243"/>
      <c r="K49" s="74">
        <f>F37-'11003'!F37</f>
        <v>-118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  <mergeCell ref="I49:J49"/>
    <mergeCell ref="L3:L4"/>
    <mergeCell ref="A47:B47"/>
    <mergeCell ref="A41:B42"/>
    <mergeCell ref="A45:B45"/>
    <mergeCell ref="A46:B46"/>
    <mergeCell ref="A43:B44"/>
    <mergeCell ref="C43:C44"/>
    <mergeCell ref="D43:D44"/>
    <mergeCell ref="A48:B48"/>
    <mergeCell ref="A40:B40"/>
    <mergeCell ref="C41:C42"/>
    <mergeCell ref="D41:D42"/>
    <mergeCell ref="A38:B38"/>
    <mergeCell ref="A39:B39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157</v>
      </c>
      <c r="L2" s="260"/>
      <c r="M2" s="260"/>
      <c r="N2" s="260"/>
    </row>
    <row r="3" spans="1:14" ht="19.8">
      <c r="A3" s="261" t="s">
        <v>83</v>
      </c>
      <c r="B3" s="262" t="s">
        <v>84</v>
      </c>
      <c r="C3" s="262" t="s">
        <v>25</v>
      </c>
      <c r="D3" s="193" t="s">
        <v>10</v>
      </c>
      <c r="E3" s="194" t="s">
        <v>96</v>
      </c>
      <c r="F3" s="195" t="s">
        <v>97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147</v>
      </c>
      <c r="N3" s="264" t="s">
        <v>149</v>
      </c>
    </row>
    <row r="4" spans="1:14" s="40" customFormat="1" ht="19.8">
      <c r="A4" s="241"/>
      <c r="B4" s="233"/>
      <c r="C4" s="233"/>
      <c r="D4" s="21" t="s">
        <v>32</v>
      </c>
      <c r="E4" s="21" t="s">
        <v>33</v>
      </c>
      <c r="F4" s="21" t="s">
        <v>86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2" t="s">
        <v>107</v>
      </c>
      <c r="B5" s="196">
        <v>15</v>
      </c>
      <c r="C5" s="198">
        <v>955</v>
      </c>
      <c r="D5" s="198">
        <v>923</v>
      </c>
      <c r="E5" s="198">
        <v>1012</v>
      </c>
      <c r="F5" s="22">
        <f t="shared" ref="F5:F36" si="0">SUM(D5:E5)</f>
        <v>1935</v>
      </c>
      <c r="G5" s="43">
        <v>7</v>
      </c>
      <c r="H5" s="44">
        <v>6</v>
      </c>
      <c r="I5" s="44">
        <v>1</v>
      </c>
      <c r="J5" s="44">
        <v>0</v>
      </c>
      <c r="K5" s="44">
        <v>1</v>
      </c>
      <c r="L5" s="44">
        <v>1</v>
      </c>
      <c r="M5" s="45">
        <v>1</v>
      </c>
      <c r="N5" s="46">
        <v>0</v>
      </c>
    </row>
    <row r="6" spans="1:14" ht="19.8">
      <c r="A6" s="222" t="s">
        <v>108</v>
      </c>
      <c r="B6" s="197">
        <v>11</v>
      </c>
      <c r="C6" s="198">
        <v>576</v>
      </c>
      <c r="D6" s="198">
        <v>532</v>
      </c>
      <c r="E6" s="198">
        <v>589</v>
      </c>
      <c r="F6" s="22">
        <f t="shared" si="0"/>
        <v>1121</v>
      </c>
      <c r="G6" s="43">
        <v>2</v>
      </c>
      <c r="H6" s="44">
        <v>10</v>
      </c>
      <c r="I6" s="44">
        <v>1</v>
      </c>
      <c r="J6" s="44">
        <v>1</v>
      </c>
      <c r="K6" s="44">
        <v>0</v>
      </c>
      <c r="L6" s="44">
        <v>1</v>
      </c>
      <c r="M6" s="45">
        <v>0</v>
      </c>
      <c r="N6" s="46">
        <v>0</v>
      </c>
    </row>
    <row r="7" spans="1:14" ht="19.8">
      <c r="A7" s="222" t="s">
        <v>109</v>
      </c>
      <c r="B7" s="197">
        <v>17</v>
      </c>
      <c r="C7" s="198">
        <v>1505</v>
      </c>
      <c r="D7" s="198">
        <v>1537</v>
      </c>
      <c r="E7" s="198">
        <v>1845</v>
      </c>
      <c r="F7" s="22">
        <f t="shared" si="0"/>
        <v>3382</v>
      </c>
      <c r="G7" s="43">
        <v>16</v>
      </c>
      <c r="H7" s="44">
        <v>24</v>
      </c>
      <c r="I7" s="44">
        <v>16</v>
      </c>
      <c r="J7" s="44">
        <v>19</v>
      </c>
      <c r="K7" s="44">
        <v>1</v>
      </c>
      <c r="L7" s="44">
        <v>3</v>
      </c>
      <c r="M7" s="45">
        <v>2</v>
      </c>
      <c r="N7" s="46">
        <v>0</v>
      </c>
    </row>
    <row r="8" spans="1:14" ht="19.8">
      <c r="A8" s="222" t="s">
        <v>110</v>
      </c>
      <c r="B8" s="197">
        <v>15</v>
      </c>
      <c r="C8" s="198">
        <v>540</v>
      </c>
      <c r="D8" s="198">
        <v>543</v>
      </c>
      <c r="E8" s="198">
        <v>596</v>
      </c>
      <c r="F8" s="22">
        <f t="shared" si="0"/>
        <v>1139</v>
      </c>
      <c r="G8" s="43">
        <v>4</v>
      </c>
      <c r="H8" s="44">
        <v>4</v>
      </c>
      <c r="I8" s="44">
        <v>0</v>
      </c>
      <c r="J8" s="44">
        <v>0</v>
      </c>
      <c r="K8" s="44">
        <v>0</v>
      </c>
      <c r="L8" s="44">
        <v>0</v>
      </c>
      <c r="M8" s="45">
        <v>1</v>
      </c>
      <c r="N8" s="46">
        <v>0</v>
      </c>
    </row>
    <row r="9" spans="1:14" ht="19.8">
      <c r="A9" s="222" t="s">
        <v>111</v>
      </c>
      <c r="B9" s="197">
        <v>17</v>
      </c>
      <c r="C9" s="198">
        <v>683</v>
      </c>
      <c r="D9" s="198">
        <v>668</v>
      </c>
      <c r="E9" s="198">
        <v>739</v>
      </c>
      <c r="F9" s="22">
        <f t="shared" si="0"/>
        <v>1407</v>
      </c>
      <c r="G9" s="43">
        <v>3</v>
      </c>
      <c r="H9" s="44">
        <v>3</v>
      </c>
      <c r="I9" s="44">
        <v>0</v>
      </c>
      <c r="J9" s="44">
        <v>0</v>
      </c>
      <c r="K9" s="44">
        <v>0</v>
      </c>
      <c r="L9" s="44">
        <v>3</v>
      </c>
      <c r="M9" s="45">
        <v>0</v>
      </c>
      <c r="N9" s="46">
        <v>0</v>
      </c>
    </row>
    <row r="10" spans="1:14" ht="19.8">
      <c r="A10" s="222" t="s">
        <v>112</v>
      </c>
      <c r="B10" s="197">
        <v>7</v>
      </c>
      <c r="C10" s="198">
        <v>343</v>
      </c>
      <c r="D10" s="198">
        <v>331</v>
      </c>
      <c r="E10" s="198">
        <v>366</v>
      </c>
      <c r="F10" s="22">
        <f t="shared" si="0"/>
        <v>697</v>
      </c>
      <c r="G10" s="43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5">
        <v>0</v>
      </c>
      <c r="N10" s="46">
        <v>0</v>
      </c>
    </row>
    <row r="11" spans="1:14" ht="19.8">
      <c r="A11" s="222" t="s">
        <v>113</v>
      </c>
      <c r="B11" s="197">
        <v>7</v>
      </c>
      <c r="C11" s="198">
        <v>581</v>
      </c>
      <c r="D11" s="198">
        <v>487</v>
      </c>
      <c r="E11" s="198">
        <v>594</v>
      </c>
      <c r="F11" s="22">
        <f t="shared" si="0"/>
        <v>1081</v>
      </c>
      <c r="G11" s="43">
        <v>4</v>
      </c>
      <c r="H11" s="44">
        <v>9</v>
      </c>
      <c r="I11" s="44">
        <v>0</v>
      </c>
      <c r="J11" s="44">
        <v>0</v>
      </c>
      <c r="K11" s="44">
        <v>0</v>
      </c>
      <c r="L11" s="44">
        <v>1</v>
      </c>
      <c r="M11" s="45">
        <v>0</v>
      </c>
      <c r="N11" s="46">
        <v>0</v>
      </c>
    </row>
    <row r="12" spans="1:14" ht="19.8">
      <c r="A12" s="222" t="s">
        <v>114</v>
      </c>
      <c r="B12" s="197">
        <v>15</v>
      </c>
      <c r="C12" s="198">
        <v>937</v>
      </c>
      <c r="D12" s="198">
        <v>993</v>
      </c>
      <c r="E12" s="198">
        <v>1067</v>
      </c>
      <c r="F12" s="22">
        <f t="shared" si="0"/>
        <v>2060</v>
      </c>
      <c r="G12" s="43">
        <v>5</v>
      </c>
      <c r="H12" s="44">
        <v>16</v>
      </c>
      <c r="I12" s="44">
        <v>4</v>
      </c>
      <c r="J12" s="44">
        <v>7</v>
      </c>
      <c r="K12" s="44">
        <v>1</v>
      </c>
      <c r="L12" s="44">
        <v>2</v>
      </c>
      <c r="M12" s="45">
        <v>1</v>
      </c>
      <c r="N12" s="46">
        <v>0</v>
      </c>
    </row>
    <row r="13" spans="1:14" ht="19.8">
      <c r="A13" s="222" t="s">
        <v>115</v>
      </c>
      <c r="B13" s="197">
        <v>12</v>
      </c>
      <c r="C13" s="198">
        <v>459</v>
      </c>
      <c r="D13" s="198">
        <v>486</v>
      </c>
      <c r="E13" s="198">
        <v>503</v>
      </c>
      <c r="F13" s="22">
        <f t="shared" si="0"/>
        <v>989</v>
      </c>
      <c r="G13" s="43">
        <v>1</v>
      </c>
      <c r="H13" s="44">
        <v>12</v>
      </c>
      <c r="I13" s="44">
        <v>2</v>
      </c>
      <c r="J13" s="44">
        <v>3</v>
      </c>
      <c r="K13" s="44">
        <v>2</v>
      </c>
      <c r="L13" s="44">
        <v>0</v>
      </c>
      <c r="M13" s="45">
        <v>0</v>
      </c>
      <c r="N13" s="46">
        <v>0</v>
      </c>
    </row>
    <row r="14" spans="1:14" ht="19.8">
      <c r="A14" s="222" t="s">
        <v>116</v>
      </c>
      <c r="B14" s="197">
        <v>8</v>
      </c>
      <c r="C14" s="198">
        <v>360</v>
      </c>
      <c r="D14" s="198">
        <v>422</v>
      </c>
      <c r="E14" s="198">
        <v>378</v>
      </c>
      <c r="F14" s="22">
        <f t="shared" si="0"/>
        <v>800</v>
      </c>
      <c r="G14" s="43">
        <v>1</v>
      </c>
      <c r="H14" s="44">
        <v>2</v>
      </c>
      <c r="I14" s="44">
        <v>1</v>
      </c>
      <c r="J14" s="44">
        <v>0</v>
      </c>
      <c r="K14" s="44">
        <v>2</v>
      </c>
      <c r="L14" s="44">
        <v>2</v>
      </c>
      <c r="M14" s="45">
        <v>0</v>
      </c>
      <c r="N14" s="46">
        <v>1</v>
      </c>
    </row>
    <row r="15" spans="1:14" ht="19.8">
      <c r="A15" s="222" t="s">
        <v>117</v>
      </c>
      <c r="B15" s="197">
        <v>17</v>
      </c>
      <c r="C15" s="198">
        <v>665</v>
      </c>
      <c r="D15" s="198">
        <v>673</v>
      </c>
      <c r="E15" s="198">
        <v>754</v>
      </c>
      <c r="F15" s="22">
        <f t="shared" si="0"/>
        <v>1427</v>
      </c>
      <c r="G15" s="43">
        <v>1</v>
      </c>
      <c r="H15" s="44">
        <v>13</v>
      </c>
      <c r="I15" s="44">
        <v>1</v>
      </c>
      <c r="J15" s="44">
        <v>3</v>
      </c>
      <c r="K15" s="44">
        <v>0</v>
      </c>
      <c r="L15" s="44">
        <v>0</v>
      </c>
      <c r="M15" s="45">
        <v>1</v>
      </c>
      <c r="N15" s="46">
        <v>0</v>
      </c>
    </row>
    <row r="16" spans="1:14" ht="19.8">
      <c r="A16" s="222" t="s">
        <v>118</v>
      </c>
      <c r="B16" s="197">
        <v>14</v>
      </c>
      <c r="C16" s="198">
        <v>402</v>
      </c>
      <c r="D16" s="198">
        <v>409</v>
      </c>
      <c r="E16" s="198">
        <v>399</v>
      </c>
      <c r="F16" s="22">
        <f t="shared" si="0"/>
        <v>808</v>
      </c>
      <c r="G16" s="43">
        <v>0</v>
      </c>
      <c r="H16" s="44">
        <v>3</v>
      </c>
      <c r="I16" s="44">
        <v>0</v>
      </c>
      <c r="J16" s="44">
        <v>1</v>
      </c>
      <c r="K16" s="44">
        <v>1</v>
      </c>
      <c r="L16" s="44">
        <v>0</v>
      </c>
      <c r="M16" s="45">
        <v>0</v>
      </c>
      <c r="N16" s="46">
        <v>0</v>
      </c>
    </row>
    <row r="17" spans="1:14" ht="19.8">
      <c r="A17" s="222" t="s">
        <v>119</v>
      </c>
      <c r="B17" s="197">
        <v>22</v>
      </c>
      <c r="C17" s="198">
        <v>1082</v>
      </c>
      <c r="D17" s="198">
        <v>1214</v>
      </c>
      <c r="E17" s="198">
        <v>1293</v>
      </c>
      <c r="F17" s="22">
        <f t="shared" si="0"/>
        <v>2507</v>
      </c>
      <c r="G17" s="43">
        <v>19</v>
      </c>
      <c r="H17" s="44">
        <v>8</v>
      </c>
      <c r="I17" s="44">
        <v>4</v>
      </c>
      <c r="J17" s="44">
        <v>2</v>
      </c>
      <c r="K17" s="44">
        <v>0</v>
      </c>
      <c r="L17" s="44">
        <v>2</v>
      </c>
      <c r="M17" s="45">
        <v>1</v>
      </c>
      <c r="N17" s="46">
        <v>0</v>
      </c>
    </row>
    <row r="18" spans="1:14" ht="19.8">
      <c r="A18" s="222" t="s">
        <v>120</v>
      </c>
      <c r="B18" s="197">
        <v>20</v>
      </c>
      <c r="C18" s="198">
        <v>1454</v>
      </c>
      <c r="D18" s="198">
        <v>1677</v>
      </c>
      <c r="E18" s="198">
        <v>1837</v>
      </c>
      <c r="F18" s="22">
        <f t="shared" si="0"/>
        <v>3514</v>
      </c>
      <c r="G18" s="43">
        <v>20</v>
      </c>
      <c r="H18" s="44">
        <v>15</v>
      </c>
      <c r="I18" s="44">
        <v>6</v>
      </c>
      <c r="J18" s="44">
        <v>4</v>
      </c>
      <c r="K18" s="44">
        <v>2</v>
      </c>
      <c r="L18" s="44">
        <v>1</v>
      </c>
      <c r="M18" s="45">
        <v>2</v>
      </c>
      <c r="N18" s="46">
        <v>1</v>
      </c>
    </row>
    <row r="19" spans="1:14" ht="19.8">
      <c r="A19" s="222" t="s">
        <v>121</v>
      </c>
      <c r="B19" s="197">
        <v>22</v>
      </c>
      <c r="C19" s="198">
        <v>1127</v>
      </c>
      <c r="D19" s="198">
        <v>1337</v>
      </c>
      <c r="E19" s="198">
        <v>1440</v>
      </c>
      <c r="F19" s="22">
        <f t="shared" si="0"/>
        <v>2777</v>
      </c>
      <c r="G19" s="43">
        <v>16</v>
      </c>
      <c r="H19" s="44">
        <v>12</v>
      </c>
      <c r="I19" s="44">
        <v>2</v>
      </c>
      <c r="J19" s="44">
        <v>5</v>
      </c>
      <c r="K19" s="44">
        <v>0</v>
      </c>
      <c r="L19" s="44">
        <v>0</v>
      </c>
      <c r="M19" s="45">
        <v>1</v>
      </c>
      <c r="N19" s="46">
        <v>0</v>
      </c>
    </row>
    <row r="20" spans="1:14" ht="19.8">
      <c r="A20" s="222" t="s">
        <v>122</v>
      </c>
      <c r="B20" s="197">
        <v>19</v>
      </c>
      <c r="C20" s="198">
        <v>788</v>
      </c>
      <c r="D20" s="198">
        <v>897</v>
      </c>
      <c r="E20" s="198">
        <v>1027</v>
      </c>
      <c r="F20" s="22">
        <f t="shared" si="0"/>
        <v>1924</v>
      </c>
      <c r="G20" s="43">
        <v>6</v>
      </c>
      <c r="H20" s="44">
        <v>6</v>
      </c>
      <c r="I20" s="44">
        <v>3</v>
      </c>
      <c r="J20" s="44">
        <v>0</v>
      </c>
      <c r="K20" s="44">
        <v>0</v>
      </c>
      <c r="L20" s="44">
        <v>3</v>
      </c>
      <c r="M20" s="45">
        <v>0</v>
      </c>
      <c r="N20" s="46">
        <v>0</v>
      </c>
    </row>
    <row r="21" spans="1:14" ht="19.8">
      <c r="A21" s="222" t="s">
        <v>123</v>
      </c>
      <c r="B21" s="197">
        <v>21</v>
      </c>
      <c r="C21" s="198">
        <v>1580</v>
      </c>
      <c r="D21" s="198">
        <v>1837</v>
      </c>
      <c r="E21" s="198">
        <v>2152</v>
      </c>
      <c r="F21" s="22">
        <f t="shared" si="0"/>
        <v>3989</v>
      </c>
      <c r="G21" s="43">
        <v>4</v>
      </c>
      <c r="H21" s="44">
        <v>13</v>
      </c>
      <c r="I21" s="44">
        <v>0</v>
      </c>
      <c r="J21" s="44">
        <v>1</v>
      </c>
      <c r="K21" s="44">
        <v>4</v>
      </c>
      <c r="L21" s="44">
        <v>1</v>
      </c>
      <c r="M21" s="45">
        <v>2</v>
      </c>
      <c r="N21" s="46">
        <v>1</v>
      </c>
    </row>
    <row r="22" spans="1:14" ht="19.8">
      <c r="A22" s="222" t="s">
        <v>124</v>
      </c>
      <c r="B22" s="197">
        <v>11</v>
      </c>
      <c r="C22" s="198">
        <v>747</v>
      </c>
      <c r="D22" s="198">
        <v>680</v>
      </c>
      <c r="E22" s="198">
        <v>775</v>
      </c>
      <c r="F22" s="22">
        <f t="shared" si="0"/>
        <v>1455</v>
      </c>
      <c r="G22" s="43">
        <v>6</v>
      </c>
      <c r="H22" s="44">
        <v>17</v>
      </c>
      <c r="I22" s="44">
        <v>0</v>
      </c>
      <c r="J22" s="44">
        <v>4</v>
      </c>
      <c r="K22" s="44">
        <v>2</v>
      </c>
      <c r="L22" s="44">
        <v>1</v>
      </c>
      <c r="M22" s="45">
        <v>1</v>
      </c>
      <c r="N22" s="46">
        <v>0</v>
      </c>
    </row>
    <row r="23" spans="1:14" ht="19.8">
      <c r="A23" s="222" t="s">
        <v>125</v>
      </c>
      <c r="B23" s="197">
        <v>12</v>
      </c>
      <c r="C23" s="198">
        <v>570</v>
      </c>
      <c r="D23" s="198">
        <v>600</v>
      </c>
      <c r="E23" s="198">
        <v>626</v>
      </c>
      <c r="F23" s="22">
        <f t="shared" si="0"/>
        <v>1226</v>
      </c>
      <c r="G23" s="43">
        <v>8</v>
      </c>
      <c r="H23" s="44">
        <v>12</v>
      </c>
      <c r="I23" s="44">
        <v>5</v>
      </c>
      <c r="J23" s="44">
        <v>2</v>
      </c>
      <c r="K23" s="44">
        <v>0</v>
      </c>
      <c r="L23" s="44">
        <v>2</v>
      </c>
      <c r="M23" s="45">
        <v>0</v>
      </c>
      <c r="N23" s="46">
        <v>0</v>
      </c>
    </row>
    <row r="24" spans="1:14" ht="19.8">
      <c r="A24" s="222" t="s">
        <v>126</v>
      </c>
      <c r="B24" s="197">
        <v>12</v>
      </c>
      <c r="C24" s="198">
        <v>436</v>
      </c>
      <c r="D24" s="198">
        <v>447</v>
      </c>
      <c r="E24" s="198">
        <v>427</v>
      </c>
      <c r="F24" s="22">
        <f t="shared" si="0"/>
        <v>874</v>
      </c>
      <c r="G24" s="43">
        <v>1</v>
      </c>
      <c r="H24" s="44">
        <v>11</v>
      </c>
      <c r="I24" s="44">
        <v>0</v>
      </c>
      <c r="J24" s="44">
        <v>3</v>
      </c>
      <c r="K24" s="44">
        <v>0</v>
      </c>
      <c r="L24" s="44">
        <v>1</v>
      </c>
      <c r="M24" s="45">
        <v>0</v>
      </c>
      <c r="N24" s="46">
        <v>0</v>
      </c>
    </row>
    <row r="25" spans="1:14" ht="19.8">
      <c r="A25" s="222" t="s">
        <v>127</v>
      </c>
      <c r="B25" s="197">
        <v>12</v>
      </c>
      <c r="C25" s="198">
        <v>552</v>
      </c>
      <c r="D25" s="198">
        <v>521</v>
      </c>
      <c r="E25" s="198">
        <v>590</v>
      </c>
      <c r="F25" s="22">
        <f t="shared" si="0"/>
        <v>1111</v>
      </c>
      <c r="G25" s="43">
        <v>7</v>
      </c>
      <c r="H25" s="44">
        <v>13</v>
      </c>
      <c r="I25" s="44">
        <v>0</v>
      </c>
      <c r="J25" s="44">
        <v>1</v>
      </c>
      <c r="K25" s="44">
        <v>0</v>
      </c>
      <c r="L25" s="44">
        <v>1</v>
      </c>
      <c r="M25" s="45">
        <v>1</v>
      </c>
      <c r="N25" s="46">
        <v>0</v>
      </c>
    </row>
    <row r="26" spans="1:14" ht="19.8">
      <c r="A26" s="222" t="s">
        <v>128</v>
      </c>
      <c r="B26" s="197">
        <v>22</v>
      </c>
      <c r="C26" s="198">
        <v>980</v>
      </c>
      <c r="D26" s="198">
        <v>1055</v>
      </c>
      <c r="E26" s="198">
        <v>1060</v>
      </c>
      <c r="F26" s="22">
        <f t="shared" si="0"/>
        <v>2115</v>
      </c>
      <c r="G26" s="43">
        <v>11</v>
      </c>
      <c r="H26" s="44">
        <v>12</v>
      </c>
      <c r="I26" s="44">
        <v>3</v>
      </c>
      <c r="J26" s="44">
        <v>1</v>
      </c>
      <c r="K26" s="44">
        <v>1</v>
      </c>
      <c r="L26" s="44">
        <v>0</v>
      </c>
      <c r="M26" s="45">
        <v>0</v>
      </c>
      <c r="N26" s="46">
        <v>0</v>
      </c>
    </row>
    <row r="27" spans="1:14" ht="19.8">
      <c r="A27" s="222" t="s">
        <v>129</v>
      </c>
      <c r="B27" s="197">
        <v>24</v>
      </c>
      <c r="C27" s="198">
        <v>1585</v>
      </c>
      <c r="D27" s="198">
        <v>1566</v>
      </c>
      <c r="E27" s="198">
        <v>1619</v>
      </c>
      <c r="F27" s="22">
        <f t="shared" si="0"/>
        <v>3185</v>
      </c>
      <c r="G27" s="43">
        <v>14</v>
      </c>
      <c r="H27" s="44">
        <v>26</v>
      </c>
      <c r="I27" s="44">
        <v>14</v>
      </c>
      <c r="J27" s="44">
        <v>9</v>
      </c>
      <c r="K27" s="44">
        <v>2</v>
      </c>
      <c r="L27" s="44">
        <v>2</v>
      </c>
      <c r="M27" s="45">
        <v>0</v>
      </c>
      <c r="N27" s="46">
        <v>0</v>
      </c>
    </row>
    <row r="28" spans="1:14" ht="19.8">
      <c r="A28" s="222" t="s">
        <v>130</v>
      </c>
      <c r="B28" s="197">
        <v>10</v>
      </c>
      <c r="C28" s="198">
        <v>364</v>
      </c>
      <c r="D28" s="198">
        <v>381</v>
      </c>
      <c r="E28" s="198">
        <v>379</v>
      </c>
      <c r="F28" s="22">
        <f t="shared" si="0"/>
        <v>760</v>
      </c>
      <c r="G28" s="43">
        <v>4</v>
      </c>
      <c r="H28" s="44">
        <v>6</v>
      </c>
      <c r="I28" s="44">
        <v>0</v>
      </c>
      <c r="J28" s="44">
        <v>0</v>
      </c>
      <c r="K28" s="44">
        <v>0</v>
      </c>
      <c r="L28" s="44">
        <v>1</v>
      </c>
      <c r="M28" s="45">
        <v>0</v>
      </c>
      <c r="N28" s="46">
        <v>0</v>
      </c>
    </row>
    <row r="29" spans="1:14" ht="19.8">
      <c r="A29" s="222" t="s">
        <v>131</v>
      </c>
      <c r="B29" s="197">
        <v>13</v>
      </c>
      <c r="C29" s="198">
        <v>517</v>
      </c>
      <c r="D29" s="198">
        <v>532</v>
      </c>
      <c r="E29" s="198">
        <v>591</v>
      </c>
      <c r="F29" s="22">
        <f t="shared" si="0"/>
        <v>1123</v>
      </c>
      <c r="G29" s="43">
        <v>3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5">
        <v>0</v>
      </c>
      <c r="N29" s="46">
        <v>0</v>
      </c>
    </row>
    <row r="30" spans="1:14" ht="19.8">
      <c r="A30" s="222" t="s">
        <v>132</v>
      </c>
      <c r="B30" s="197">
        <v>10</v>
      </c>
      <c r="C30" s="198">
        <v>570</v>
      </c>
      <c r="D30" s="198">
        <v>521</v>
      </c>
      <c r="E30" s="198">
        <v>531</v>
      </c>
      <c r="F30" s="22">
        <f t="shared" si="0"/>
        <v>1052</v>
      </c>
      <c r="G30" s="43">
        <v>6</v>
      </c>
      <c r="H30" s="44">
        <v>9</v>
      </c>
      <c r="I30" s="44">
        <v>0</v>
      </c>
      <c r="J30" s="44">
        <v>0</v>
      </c>
      <c r="K30" s="44">
        <v>0</v>
      </c>
      <c r="L30" s="44">
        <v>0</v>
      </c>
      <c r="M30" s="45">
        <v>1</v>
      </c>
      <c r="N30" s="46">
        <v>0</v>
      </c>
    </row>
    <row r="31" spans="1:14" ht="19.8">
      <c r="A31" s="222" t="s">
        <v>133</v>
      </c>
      <c r="B31" s="197">
        <v>10</v>
      </c>
      <c r="C31" s="198">
        <v>521</v>
      </c>
      <c r="D31" s="198">
        <v>496</v>
      </c>
      <c r="E31" s="198">
        <v>544</v>
      </c>
      <c r="F31" s="22">
        <f t="shared" si="0"/>
        <v>1040</v>
      </c>
      <c r="G31" s="43">
        <v>7</v>
      </c>
      <c r="H31" s="44">
        <v>10</v>
      </c>
      <c r="I31" s="44">
        <v>1</v>
      </c>
      <c r="J31" s="44">
        <v>0</v>
      </c>
      <c r="K31" s="44">
        <v>0</v>
      </c>
      <c r="L31" s="44">
        <v>1</v>
      </c>
      <c r="M31" s="45">
        <v>2</v>
      </c>
      <c r="N31" s="46">
        <v>0</v>
      </c>
    </row>
    <row r="32" spans="1:14" ht="19.8">
      <c r="A32" s="222" t="s">
        <v>134</v>
      </c>
      <c r="B32" s="197">
        <v>12</v>
      </c>
      <c r="C32" s="198">
        <v>496</v>
      </c>
      <c r="D32" s="198">
        <v>499</v>
      </c>
      <c r="E32" s="198">
        <v>506</v>
      </c>
      <c r="F32" s="22">
        <f t="shared" si="0"/>
        <v>1005</v>
      </c>
      <c r="G32" s="43">
        <v>4</v>
      </c>
      <c r="H32" s="44">
        <v>6</v>
      </c>
      <c r="I32" s="44">
        <v>0</v>
      </c>
      <c r="J32" s="44">
        <v>0</v>
      </c>
      <c r="K32" s="44">
        <v>0</v>
      </c>
      <c r="L32" s="44">
        <v>0</v>
      </c>
      <c r="M32" s="45">
        <v>0</v>
      </c>
      <c r="N32" s="46">
        <v>0</v>
      </c>
    </row>
    <row r="33" spans="1:14" ht="19.8">
      <c r="A33" s="222" t="s">
        <v>135</v>
      </c>
      <c r="B33" s="197">
        <v>13</v>
      </c>
      <c r="C33" s="198">
        <v>431</v>
      </c>
      <c r="D33" s="198">
        <v>421</v>
      </c>
      <c r="E33" s="198">
        <v>420</v>
      </c>
      <c r="F33" s="22">
        <f t="shared" si="0"/>
        <v>841</v>
      </c>
      <c r="G33" s="43">
        <v>5</v>
      </c>
      <c r="H33" s="44">
        <v>2</v>
      </c>
      <c r="I33" s="44">
        <v>0</v>
      </c>
      <c r="J33" s="44">
        <v>0</v>
      </c>
      <c r="K33" s="44">
        <v>0</v>
      </c>
      <c r="L33" s="44">
        <v>0</v>
      </c>
      <c r="M33" s="45">
        <v>1</v>
      </c>
      <c r="N33" s="46">
        <v>1</v>
      </c>
    </row>
    <row r="34" spans="1:14" ht="19.8">
      <c r="A34" s="222" t="s">
        <v>136</v>
      </c>
      <c r="B34" s="197">
        <v>11</v>
      </c>
      <c r="C34" s="198">
        <v>368</v>
      </c>
      <c r="D34" s="198">
        <v>367</v>
      </c>
      <c r="E34" s="198">
        <v>397</v>
      </c>
      <c r="F34" s="22">
        <f t="shared" si="0"/>
        <v>764</v>
      </c>
      <c r="G34" s="43">
        <v>0</v>
      </c>
      <c r="H34" s="44">
        <v>6</v>
      </c>
      <c r="I34" s="44">
        <v>0</v>
      </c>
      <c r="J34" s="44">
        <v>1</v>
      </c>
      <c r="K34" s="44">
        <v>1</v>
      </c>
      <c r="L34" s="44">
        <v>0</v>
      </c>
      <c r="M34" s="45">
        <v>0</v>
      </c>
      <c r="N34" s="46">
        <v>0</v>
      </c>
    </row>
    <row r="35" spans="1:14" ht="19.8">
      <c r="A35" s="222" t="s">
        <v>137</v>
      </c>
      <c r="B35" s="197">
        <v>6</v>
      </c>
      <c r="C35" s="198">
        <v>355</v>
      </c>
      <c r="D35" s="198">
        <v>376</v>
      </c>
      <c r="E35" s="198">
        <v>409</v>
      </c>
      <c r="F35" s="22">
        <f t="shared" si="0"/>
        <v>785</v>
      </c>
      <c r="G35" s="43">
        <v>3</v>
      </c>
      <c r="H35" s="44">
        <v>4</v>
      </c>
      <c r="I35" s="44">
        <v>4</v>
      </c>
      <c r="J35" s="44">
        <v>1</v>
      </c>
      <c r="K35" s="44">
        <v>0</v>
      </c>
      <c r="L35" s="44">
        <v>1</v>
      </c>
      <c r="M35" s="45">
        <v>0</v>
      </c>
      <c r="N35" s="46">
        <v>0</v>
      </c>
    </row>
    <row r="36" spans="1:14" ht="19.8">
      <c r="A36" s="222" t="s">
        <v>138</v>
      </c>
      <c r="B36" s="197">
        <v>16</v>
      </c>
      <c r="C36" s="198">
        <v>622</v>
      </c>
      <c r="D36" s="198">
        <v>613</v>
      </c>
      <c r="E36" s="198">
        <v>630</v>
      </c>
      <c r="F36" s="22">
        <f t="shared" si="0"/>
        <v>1243</v>
      </c>
      <c r="G36" s="43">
        <v>4</v>
      </c>
      <c r="H36" s="44">
        <v>8</v>
      </c>
      <c r="I36" s="44">
        <v>0</v>
      </c>
      <c r="J36" s="44">
        <v>0</v>
      </c>
      <c r="K36" s="44">
        <v>0</v>
      </c>
      <c r="L36" s="44">
        <v>2</v>
      </c>
      <c r="M36" s="45">
        <v>1</v>
      </c>
      <c r="N36" s="46">
        <v>1</v>
      </c>
    </row>
    <row r="37" spans="1:14" ht="19.8">
      <c r="A37" s="221" t="s">
        <v>139</v>
      </c>
      <c r="B37" s="22">
        <f t="shared" ref="B37:N37" si="1">SUM(B5:B36)</f>
        <v>453</v>
      </c>
      <c r="C37" s="22">
        <f t="shared" si="1"/>
        <v>23151</v>
      </c>
      <c r="D37" s="22">
        <f t="shared" si="1"/>
        <v>24041</v>
      </c>
      <c r="E37" s="22">
        <f t="shared" si="1"/>
        <v>26095</v>
      </c>
      <c r="F37" s="22">
        <f t="shared" si="1"/>
        <v>50136</v>
      </c>
      <c r="G37" s="22">
        <f t="shared" si="1"/>
        <v>193</v>
      </c>
      <c r="H37" s="22">
        <f t="shared" si="1"/>
        <v>299</v>
      </c>
      <c r="I37" s="22">
        <f t="shared" si="1"/>
        <v>68</v>
      </c>
      <c r="J37" s="22">
        <f t="shared" si="1"/>
        <v>68</v>
      </c>
      <c r="K37" s="22">
        <f t="shared" si="1"/>
        <v>20</v>
      </c>
      <c r="L37" s="22">
        <f t="shared" si="1"/>
        <v>33</v>
      </c>
      <c r="M37" s="23">
        <f t="shared" si="1"/>
        <v>19</v>
      </c>
      <c r="N37" s="26">
        <f t="shared" si="1"/>
        <v>5</v>
      </c>
    </row>
    <row r="38" spans="1:14" s="3" customFormat="1" ht="26.25" customHeight="1">
      <c r="A38" s="238" t="s">
        <v>34</v>
      </c>
      <c r="B38" s="239"/>
      <c r="C38" s="61">
        <f>C37</f>
        <v>23151</v>
      </c>
      <c r="D38" s="61" t="s">
        <v>35</v>
      </c>
      <c r="E38" s="61" t="s">
        <v>36</v>
      </c>
      <c r="F38" s="61"/>
      <c r="G38" s="61">
        <f>F37</f>
        <v>50136</v>
      </c>
      <c r="H38" s="61" t="s">
        <v>37</v>
      </c>
      <c r="I38" s="61"/>
      <c r="J38" s="61"/>
      <c r="K38" s="61" t="s">
        <v>102</v>
      </c>
      <c r="L38" s="61"/>
      <c r="M38" s="68"/>
      <c r="N38" s="69"/>
    </row>
    <row r="39" spans="1:14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1580</v>
      </c>
      <c r="F39" s="146">
        <f>MAX(F5:F36)</f>
        <v>3989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106</v>
      </c>
      <c r="B40" s="239"/>
      <c r="C40" s="154" t="str">
        <f ca="1">INDIRECT(H40,TRUE)</f>
        <v>德政</v>
      </c>
      <c r="D40" s="155" t="s">
        <v>91</v>
      </c>
      <c r="E40" s="147">
        <f>MIN(C5:C36)</f>
        <v>343</v>
      </c>
      <c r="F40" s="148">
        <f>MIN(F5:F36)</f>
        <v>697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6" t="s">
        <v>38</v>
      </c>
      <c r="B41" s="247"/>
      <c r="C41" s="234">
        <f>G41+G42</f>
        <v>215</v>
      </c>
      <c r="D41" s="236" t="s">
        <v>37</v>
      </c>
      <c r="E41" s="201" t="s">
        <v>39</v>
      </c>
      <c r="F41" s="88"/>
      <c r="G41" s="88">
        <v>102</v>
      </c>
      <c r="H41" s="88" t="s">
        <v>37</v>
      </c>
      <c r="I41" s="88"/>
      <c r="J41" s="88"/>
      <c r="K41" s="81"/>
      <c r="L41" s="81"/>
      <c r="M41" s="82"/>
      <c r="N41" s="83"/>
    </row>
    <row r="42" spans="1:14" s="3" customFormat="1" ht="24.9" customHeight="1">
      <c r="A42" s="248"/>
      <c r="B42" s="249"/>
      <c r="C42" s="235"/>
      <c r="D42" s="237"/>
      <c r="E42" s="89" t="s">
        <v>40</v>
      </c>
      <c r="F42" s="89"/>
      <c r="G42" s="89">
        <v>113</v>
      </c>
      <c r="H42" s="89" t="s">
        <v>37</v>
      </c>
      <c r="I42" s="89"/>
      <c r="J42" s="89"/>
      <c r="K42" s="90"/>
      <c r="L42" s="90"/>
      <c r="M42" s="91"/>
      <c r="N42" s="92"/>
    </row>
    <row r="43" spans="1:14" s="3" customFormat="1" ht="24.9" customHeight="1">
      <c r="A43" s="246" t="s">
        <v>17</v>
      </c>
      <c r="B43" s="250"/>
      <c r="C43" s="253">
        <f>K37</f>
        <v>20</v>
      </c>
      <c r="D43" s="253" t="s">
        <v>10</v>
      </c>
      <c r="E43" s="207" t="s">
        <v>100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51"/>
      <c r="B44" s="252"/>
      <c r="C44" s="254"/>
      <c r="D44" s="254"/>
      <c r="E44" s="207" t="s">
        <v>101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4" customFormat="1" ht="26.25" customHeight="1">
      <c r="A45" s="238" t="s">
        <v>41</v>
      </c>
      <c r="B45" s="239"/>
      <c r="C45" s="61">
        <f>L37</f>
        <v>33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4" customFormat="1" ht="26.25" customHeight="1">
      <c r="A46" s="238" t="s">
        <v>14</v>
      </c>
      <c r="B46" s="239"/>
      <c r="C46" s="61">
        <f>M37</f>
        <v>19</v>
      </c>
      <c r="D46" s="61" t="s">
        <v>42</v>
      </c>
      <c r="E46" s="61" t="s">
        <v>141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4" customFormat="1" ht="26.25" customHeight="1">
      <c r="A47" s="244" t="s">
        <v>151</v>
      </c>
      <c r="B47" s="245"/>
      <c r="C47" s="61">
        <f>N37</f>
        <v>5</v>
      </c>
      <c r="D47" s="61" t="s">
        <v>42</v>
      </c>
      <c r="E47" s="61" t="s">
        <v>141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4" customFormat="1" ht="26.25" customHeight="1">
      <c r="A48" s="238" t="s">
        <v>104</v>
      </c>
      <c r="B48" s="239"/>
      <c r="C48" s="61">
        <f>G37</f>
        <v>193</v>
      </c>
      <c r="D48" s="72" t="s">
        <v>37</v>
      </c>
      <c r="E48" s="61" t="s">
        <v>43</v>
      </c>
      <c r="F48" s="61"/>
      <c r="G48" s="61">
        <f>H37</f>
        <v>299</v>
      </c>
      <c r="H48" s="72" t="s">
        <v>37</v>
      </c>
      <c r="I48" s="61"/>
      <c r="J48" s="61"/>
      <c r="K48" s="63"/>
      <c r="L48" s="63"/>
      <c r="M48" s="64"/>
      <c r="N48" s="65"/>
    </row>
    <row r="49" spans="1:14" s="42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C37-'11004'!C37</f>
        <v>-12</v>
      </c>
      <c r="D49" s="156" t="str">
        <f>IF(E49&gt;0,"男增加","男減少")</f>
        <v>男減少</v>
      </c>
      <c r="E49" s="74">
        <f>D37-'11004'!D37</f>
        <v>-59</v>
      </c>
      <c r="F49" s="75" t="str">
        <f>IF(G49&gt;0,"女增加","女減少")</f>
        <v>女減少</v>
      </c>
      <c r="G49" s="74">
        <f>E37-'11004'!E37</f>
        <v>-60</v>
      </c>
      <c r="H49" s="76"/>
      <c r="I49" s="243" t="str">
        <f>IF(K49&gt;0,"總人口數增加","總人口數減少")</f>
        <v>總人口數減少</v>
      </c>
      <c r="J49" s="243"/>
      <c r="K49" s="74">
        <f>F37-'11004'!F37</f>
        <v>-119</v>
      </c>
      <c r="L49" s="76"/>
      <c r="M49" s="77"/>
      <c r="N49" s="78"/>
    </row>
    <row r="50" spans="1:14">
      <c r="C50" s="41"/>
      <c r="L50" s="41"/>
    </row>
    <row r="51" spans="1:14">
      <c r="L51" s="41"/>
    </row>
    <row r="52" spans="1:14">
      <c r="L52" s="41"/>
    </row>
    <row r="53" spans="1:14">
      <c r="L53" s="41"/>
    </row>
    <row r="54" spans="1:14">
      <c r="L54" s="41"/>
    </row>
    <row r="55" spans="1:14">
      <c r="L55" s="41"/>
    </row>
    <row r="56" spans="1:14">
      <c r="L56" s="41"/>
    </row>
    <row r="57" spans="1:14">
      <c r="L57" s="41"/>
    </row>
    <row r="58" spans="1:14">
      <c r="L58" s="41"/>
    </row>
    <row r="59" spans="1:14">
      <c r="L59" s="41"/>
    </row>
    <row r="60" spans="1:14">
      <c r="L60" s="41"/>
    </row>
  </sheetData>
  <mergeCells count="28">
    <mergeCell ref="M3:M4"/>
    <mergeCell ref="N3:N4"/>
    <mergeCell ref="A39:B39"/>
    <mergeCell ref="A40:B40"/>
    <mergeCell ref="A43:B44"/>
    <mergeCell ref="C43:C44"/>
    <mergeCell ref="D43:D44"/>
    <mergeCell ref="A46:B46"/>
    <mergeCell ref="A38:B38"/>
    <mergeCell ref="A3:A4"/>
    <mergeCell ref="K3:K4"/>
    <mergeCell ref="L3:L4"/>
    <mergeCell ref="A48:B48"/>
    <mergeCell ref="A49:B49"/>
    <mergeCell ref="I49:J49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7:B47"/>
    <mergeCell ref="A41:B42"/>
    <mergeCell ref="A45:B45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158</v>
      </c>
      <c r="L2" s="260"/>
      <c r="M2" s="260"/>
      <c r="N2" s="260"/>
    </row>
    <row r="3" spans="1:14" ht="19.8">
      <c r="A3" s="261" t="s">
        <v>83</v>
      </c>
      <c r="B3" s="262" t="s">
        <v>84</v>
      </c>
      <c r="C3" s="262" t="s">
        <v>25</v>
      </c>
      <c r="D3" s="193" t="s">
        <v>10</v>
      </c>
      <c r="E3" s="194" t="s">
        <v>96</v>
      </c>
      <c r="F3" s="195" t="s">
        <v>97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147</v>
      </c>
      <c r="N3" s="264" t="s">
        <v>149</v>
      </c>
    </row>
    <row r="4" spans="1:14" s="1" customFormat="1" ht="19.8">
      <c r="A4" s="241"/>
      <c r="B4" s="233"/>
      <c r="C4" s="233"/>
      <c r="D4" s="21" t="s">
        <v>32</v>
      </c>
      <c r="E4" s="21" t="s">
        <v>33</v>
      </c>
      <c r="F4" s="21" t="s">
        <v>87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2" t="s">
        <v>107</v>
      </c>
      <c r="B5" s="196">
        <v>15</v>
      </c>
      <c r="C5" s="198">
        <v>953</v>
      </c>
      <c r="D5" s="198">
        <v>916</v>
      </c>
      <c r="E5" s="198">
        <v>1005</v>
      </c>
      <c r="F5" s="22">
        <f t="shared" ref="F5:F36" si="0">SUM(D5:E5)</f>
        <v>1921</v>
      </c>
      <c r="G5" s="43">
        <v>2</v>
      </c>
      <c r="H5" s="44">
        <v>16</v>
      </c>
      <c r="I5" s="44">
        <v>3</v>
      </c>
      <c r="J5" s="44">
        <v>0</v>
      </c>
      <c r="K5" s="44">
        <v>0</v>
      </c>
      <c r="L5" s="44">
        <v>3</v>
      </c>
      <c r="M5" s="45">
        <v>0</v>
      </c>
      <c r="N5" s="46">
        <v>0</v>
      </c>
    </row>
    <row r="6" spans="1:14" ht="19.8">
      <c r="A6" s="222" t="s">
        <v>108</v>
      </c>
      <c r="B6" s="197">
        <v>11</v>
      </c>
      <c r="C6" s="198">
        <v>575</v>
      </c>
      <c r="D6" s="198">
        <v>529</v>
      </c>
      <c r="E6" s="198">
        <v>587</v>
      </c>
      <c r="F6" s="22">
        <f t="shared" si="0"/>
        <v>1116</v>
      </c>
      <c r="G6" s="43">
        <v>1</v>
      </c>
      <c r="H6" s="44">
        <v>5</v>
      </c>
      <c r="I6" s="44">
        <v>0</v>
      </c>
      <c r="J6" s="44">
        <v>1</v>
      </c>
      <c r="K6" s="44">
        <v>0</v>
      </c>
      <c r="L6" s="44">
        <v>0</v>
      </c>
      <c r="M6" s="45">
        <v>1</v>
      </c>
      <c r="N6" s="46">
        <v>0</v>
      </c>
    </row>
    <row r="7" spans="1:14" ht="19.8">
      <c r="A7" s="222" t="s">
        <v>109</v>
      </c>
      <c r="B7" s="197">
        <v>17</v>
      </c>
      <c r="C7" s="198">
        <v>1502</v>
      </c>
      <c r="D7" s="198">
        <v>1529</v>
      </c>
      <c r="E7" s="198">
        <v>1836</v>
      </c>
      <c r="F7" s="22">
        <f t="shared" si="0"/>
        <v>3365</v>
      </c>
      <c r="G7" s="43">
        <v>6</v>
      </c>
      <c r="H7" s="44">
        <v>21</v>
      </c>
      <c r="I7" s="44">
        <v>3</v>
      </c>
      <c r="J7" s="44">
        <v>6</v>
      </c>
      <c r="K7" s="44">
        <v>1</v>
      </c>
      <c r="L7" s="44">
        <v>0</v>
      </c>
      <c r="M7" s="45">
        <v>1</v>
      </c>
      <c r="N7" s="46">
        <v>0</v>
      </c>
    </row>
    <row r="8" spans="1:14" ht="19.8">
      <c r="A8" s="222" t="s">
        <v>110</v>
      </c>
      <c r="B8" s="197">
        <v>15</v>
      </c>
      <c r="C8" s="198">
        <v>540</v>
      </c>
      <c r="D8" s="198">
        <v>544</v>
      </c>
      <c r="E8" s="198">
        <v>588</v>
      </c>
      <c r="F8" s="22">
        <f t="shared" si="0"/>
        <v>1132</v>
      </c>
      <c r="G8" s="43">
        <v>1</v>
      </c>
      <c r="H8" s="44">
        <v>7</v>
      </c>
      <c r="I8" s="44">
        <v>2</v>
      </c>
      <c r="J8" s="44">
        <v>1</v>
      </c>
      <c r="K8" s="44">
        <v>1</v>
      </c>
      <c r="L8" s="44">
        <v>3</v>
      </c>
      <c r="M8" s="45">
        <v>0</v>
      </c>
      <c r="N8" s="46">
        <v>0</v>
      </c>
    </row>
    <row r="9" spans="1:14" ht="19.8">
      <c r="A9" s="222" t="s">
        <v>111</v>
      </c>
      <c r="B9" s="197">
        <v>17</v>
      </c>
      <c r="C9" s="198">
        <v>683</v>
      </c>
      <c r="D9" s="198">
        <v>667</v>
      </c>
      <c r="E9" s="198">
        <v>741</v>
      </c>
      <c r="F9" s="22">
        <f t="shared" si="0"/>
        <v>1408</v>
      </c>
      <c r="G9" s="43">
        <v>7</v>
      </c>
      <c r="H9" s="44">
        <v>6</v>
      </c>
      <c r="I9" s="44">
        <v>3</v>
      </c>
      <c r="J9" s="44">
        <v>3</v>
      </c>
      <c r="K9" s="44">
        <v>1</v>
      </c>
      <c r="L9" s="44">
        <v>1</v>
      </c>
      <c r="M9" s="45">
        <v>0</v>
      </c>
      <c r="N9" s="46">
        <v>0</v>
      </c>
    </row>
    <row r="10" spans="1:14" ht="19.8">
      <c r="A10" s="222" t="s">
        <v>112</v>
      </c>
      <c r="B10" s="197">
        <v>7</v>
      </c>
      <c r="C10" s="198">
        <v>343</v>
      </c>
      <c r="D10" s="198">
        <v>331</v>
      </c>
      <c r="E10" s="198">
        <v>368</v>
      </c>
      <c r="F10" s="22">
        <f t="shared" si="0"/>
        <v>699</v>
      </c>
      <c r="G10" s="43">
        <v>4</v>
      </c>
      <c r="H10" s="44">
        <v>1</v>
      </c>
      <c r="I10" s="44">
        <v>0</v>
      </c>
      <c r="J10" s="44">
        <v>1</v>
      </c>
      <c r="K10" s="44">
        <v>0</v>
      </c>
      <c r="L10" s="44">
        <v>0</v>
      </c>
      <c r="M10" s="45">
        <v>1</v>
      </c>
      <c r="N10" s="46">
        <v>1</v>
      </c>
    </row>
    <row r="11" spans="1:14" ht="19.8">
      <c r="A11" s="222" t="s">
        <v>113</v>
      </c>
      <c r="B11" s="197">
        <v>7</v>
      </c>
      <c r="C11" s="198">
        <v>583</v>
      </c>
      <c r="D11" s="198">
        <v>487</v>
      </c>
      <c r="E11" s="198">
        <v>590</v>
      </c>
      <c r="F11" s="22">
        <f t="shared" si="0"/>
        <v>1077</v>
      </c>
      <c r="G11" s="43">
        <v>10</v>
      </c>
      <c r="H11" s="44">
        <v>13</v>
      </c>
      <c r="I11" s="44">
        <v>3</v>
      </c>
      <c r="J11" s="44">
        <v>3</v>
      </c>
      <c r="K11" s="44">
        <v>0</v>
      </c>
      <c r="L11" s="44">
        <v>1</v>
      </c>
      <c r="M11" s="45">
        <v>0</v>
      </c>
      <c r="N11" s="46">
        <v>0</v>
      </c>
    </row>
    <row r="12" spans="1:14" ht="19.8">
      <c r="A12" s="222" t="s">
        <v>114</v>
      </c>
      <c r="B12" s="197">
        <v>15</v>
      </c>
      <c r="C12" s="198">
        <v>934</v>
      </c>
      <c r="D12" s="198">
        <v>985</v>
      </c>
      <c r="E12" s="198">
        <v>1063</v>
      </c>
      <c r="F12" s="22">
        <f t="shared" si="0"/>
        <v>2048</v>
      </c>
      <c r="G12" s="43">
        <v>2</v>
      </c>
      <c r="H12" s="44">
        <v>12</v>
      </c>
      <c r="I12" s="44">
        <v>1</v>
      </c>
      <c r="J12" s="44">
        <v>1</v>
      </c>
      <c r="K12" s="44">
        <v>0</v>
      </c>
      <c r="L12" s="44">
        <v>2</v>
      </c>
      <c r="M12" s="45">
        <v>0</v>
      </c>
      <c r="N12" s="46">
        <v>1</v>
      </c>
    </row>
    <row r="13" spans="1:14" ht="19.8">
      <c r="A13" s="222" t="s">
        <v>115</v>
      </c>
      <c r="B13" s="197">
        <v>12</v>
      </c>
      <c r="C13" s="198">
        <v>459</v>
      </c>
      <c r="D13" s="198">
        <v>487</v>
      </c>
      <c r="E13" s="198">
        <v>502</v>
      </c>
      <c r="F13" s="22">
        <f t="shared" si="0"/>
        <v>989</v>
      </c>
      <c r="G13" s="43">
        <v>3</v>
      </c>
      <c r="H13" s="44">
        <v>3</v>
      </c>
      <c r="I13" s="44">
        <v>0</v>
      </c>
      <c r="J13" s="44">
        <v>0</v>
      </c>
      <c r="K13" s="44">
        <v>0</v>
      </c>
      <c r="L13" s="44">
        <v>0</v>
      </c>
      <c r="M13" s="45">
        <v>1</v>
      </c>
      <c r="N13" s="46">
        <v>0</v>
      </c>
    </row>
    <row r="14" spans="1:14" ht="19.8">
      <c r="A14" s="222" t="s">
        <v>116</v>
      </c>
      <c r="B14" s="197">
        <v>8</v>
      </c>
      <c r="C14" s="198">
        <v>359</v>
      </c>
      <c r="D14" s="198">
        <v>419</v>
      </c>
      <c r="E14" s="198">
        <v>377</v>
      </c>
      <c r="F14" s="22">
        <f t="shared" si="0"/>
        <v>796</v>
      </c>
      <c r="G14" s="43">
        <v>2</v>
      </c>
      <c r="H14" s="44">
        <v>0</v>
      </c>
      <c r="I14" s="44">
        <v>0</v>
      </c>
      <c r="J14" s="44">
        <v>6</v>
      </c>
      <c r="K14" s="44">
        <v>1</v>
      </c>
      <c r="L14" s="44">
        <v>1</v>
      </c>
      <c r="M14" s="45">
        <v>0</v>
      </c>
      <c r="N14" s="46">
        <v>0</v>
      </c>
    </row>
    <row r="15" spans="1:14" ht="19.8">
      <c r="A15" s="222" t="s">
        <v>117</v>
      </c>
      <c r="B15" s="197">
        <v>17</v>
      </c>
      <c r="C15" s="198">
        <v>666</v>
      </c>
      <c r="D15" s="198">
        <v>678</v>
      </c>
      <c r="E15" s="198">
        <v>750</v>
      </c>
      <c r="F15" s="22">
        <f t="shared" si="0"/>
        <v>1428</v>
      </c>
      <c r="G15" s="43">
        <v>6</v>
      </c>
      <c r="H15" s="44">
        <v>4</v>
      </c>
      <c r="I15" s="44">
        <v>0</v>
      </c>
      <c r="J15" s="44">
        <v>1</v>
      </c>
      <c r="K15" s="44">
        <v>1</v>
      </c>
      <c r="L15" s="44">
        <v>1</v>
      </c>
      <c r="M15" s="45">
        <v>0</v>
      </c>
      <c r="N15" s="46">
        <v>0</v>
      </c>
    </row>
    <row r="16" spans="1:14" ht="19.8">
      <c r="A16" s="222" t="s">
        <v>118</v>
      </c>
      <c r="B16" s="197">
        <v>14</v>
      </c>
      <c r="C16" s="198">
        <v>401</v>
      </c>
      <c r="D16" s="198">
        <v>413</v>
      </c>
      <c r="E16" s="198">
        <v>400</v>
      </c>
      <c r="F16" s="22">
        <f t="shared" si="0"/>
        <v>813</v>
      </c>
      <c r="G16" s="43">
        <v>4</v>
      </c>
      <c r="H16" s="44">
        <v>6</v>
      </c>
      <c r="I16" s="44">
        <v>4</v>
      </c>
      <c r="J16" s="44">
        <v>0</v>
      </c>
      <c r="K16" s="44">
        <v>3</v>
      </c>
      <c r="L16" s="44">
        <v>0</v>
      </c>
      <c r="M16" s="45">
        <v>0</v>
      </c>
      <c r="N16" s="46">
        <v>0</v>
      </c>
    </row>
    <row r="17" spans="1:14" ht="19.8">
      <c r="A17" s="222" t="s">
        <v>119</v>
      </c>
      <c r="B17" s="197">
        <v>22</v>
      </c>
      <c r="C17" s="198">
        <v>1083</v>
      </c>
      <c r="D17" s="198">
        <v>1217</v>
      </c>
      <c r="E17" s="198">
        <v>1296</v>
      </c>
      <c r="F17" s="22">
        <f t="shared" si="0"/>
        <v>2513</v>
      </c>
      <c r="G17" s="43">
        <v>22</v>
      </c>
      <c r="H17" s="44">
        <v>15</v>
      </c>
      <c r="I17" s="44">
        <v>0</v>
      </c>
      <c r="J17" s="44">
        <v>2</v>
      </c>
      <c r="K17" s="44">
        <v>1</v>
      </c>
      <c r="L17" s="44">
        <v>0</v>
      </c>
      <c r="M17" s="45">
        <v>2</v>
      </c>
      <c r="N17" s="46">
        <v>1</v>
      </c>
    </row>
    <row r="18" spans="1:14" ht="19.8">
      <c r="A18" s="222" t="s">
        <v>120</v>
      </c>
      <c r="B18" s="197">
        <v>20</v>
      </c>
      <c r="C18" s="198">
        <v>1458</v>
      </c>
      <c r="D18" s="198">
        <v>1684</v>
      </c>
      <c r="E18" s="198">
        <v>1833</v>
      </c>
      <c r="F18" s="22">
        <f t="shared" si="0"/>
        <v>3517</v>
      </c>
      <c r="G18" s="43">
        <v>23</v>
      </c>
      <c r="H18" s="44">
        <v>23</v>
      </c>
      <c r="I18" s="44">
        <v>10</v>
      </c>
      <c r="J18" s="44">
        <v>7</v>
      </c>
      <c r="K18" s="44">
        <v>1</v>
      </c>
      <c r="L18" s="44">
        <v>1</v>
      </c>
      <c r="M18" s="45">
        <v>1</v>
      </c>
      <c r="N18" s="46">
        <v>1</v>
      </c>
    </row>
    <row r="19" spans="1:14" ht="19.8">
      <c r="A19" s="222" t="s">
        <v>121</v>
      </c>
      <c r="B19" s="197">
        <v>22</v>
      </c>
      <c r="C19" s="198">
        <v>1124</v>
      </c>
      <c r="D19" s="198">
        <v>1333</v>
      </c>
      <c r="E19" s="198">
        <v>1430</v>
      </c>
      <c r="F19" s="22">
        <f t="shared" si="0"/>
        <v>2763</v>
      </c>
      <c r="G19" s="43">
        <v>6</v>
      </c>
      <c r="H19" s="44">
        <v>14</v>
      </c>
      <c r="I19" s="44">
        <v>6</v>
      </c>
      <c r="J19" s="44">
        <v>10</v>
      </c>
      <c r="K19" s="44">
        <v>0</v>
      </c>
      <c r="L19" s="44">
        <v>2</v>
      </c>
      <c r="M19" s="45">
        <v>1</v>
      </c>
      <c r="N19" s="46">
        <v>0</v>
      </c>
    </row>
    <row r="20" spans="1:14" ht="19.8">
      <c r="A20" s="222" t="s">
        <v>122</v>
      </c>
      <c r="B20" s="197">
        <v>19</v>
      </c>
      <c r="C20" s="198">
        <v>787</v>
      </c>
      <c r="D20" s="198">
        <v>897</v>
      </c>
      <c r="E20" s="198">
        <v>1026</v>
      </c>
      <c r="F20" s="22">
        <f t="shared" si="0"/>
        <v>1923</v>
      </c>
      <c r="G20" s="43">
        <v>2</v>
      </c>
      <c r="H20" s="44">
        <v>4</v>
      </c>
      <c r="I20" s="44">
        <v>3</v>
      </c>
      <c r="J20" s="44">
        <v>1</v>
      </c>
      <c r="K20" s="44">
        <v>1</v>
      </c>
      <c r="L20" s="44">
        <v>2</v>
      </c>
      <c r="M20" s="45">
        <v>1</v>
      </c>
      <c r="N20" s="46">
        <v>0</v>
      </c>
    </row>
    <row r="21" spans="1:14" ht="19.8">
      <c r="A21" s="222" t="s">
        <v>123</v>
      </c>
      <c r="B21" s="197">
        <v>21</v>
      </c>
      <c r="C21" s="198">
        <v>1583</v>
      </c>
      <c r="D21" s="198">
        <v>1836</v>
      </c>
      <c r="E21" s="198">
        <v>2151</v>
      </c>
      <c r="F21" s="22">
        <f t="shared" si="0"/>
        <v>3987</v>
      </c>
      <c r="G21" s="43">
        <v>18</v>
      </c>
      <c r="H21" s="44">
        <v>14</v>
      </c>
      <c r="I21" s="44">
        <v>6</v>
      </c>
      <c r="J21" s="44">
        <v>10</v>
      </c>
      <c r="K21" s="44">
        <v>0</v>
      </c>
      <c r="L21" s="44">
        <v>2</v>
      </c>
      <c r="M21" s="45">
        <v>0</v>
      </c>
      <c r="N21" s="46">
        <v>0</v>
      </c>
    </row>
    <row r="22" spans="1:14" ht="19.8">
      <c r="A22" s="222" t="s">
        <v>124</v>
      </c>
      <c r="B22" s="197">
        <v>11</v>
      </c>
      <c r="C22" s="198">
        <v>744</v>
      </c>
      <c r="D22" s="198">
        <v>678</v>
      </c>
      <c r="E22" s="198">
        <v>771</v>
      </c>
      <c r="F22" s="22">
        <f t="shared" si="0"/>
        <v>1449</v>
      </c>
      <c r="G22" s="43">
        <v>3</v>
      </c>
      <c r="H22" s="44">
        <v>6</v>
      </c>
      <c r="I22" s="44">
        <v>2</v>
      </c>
      <c r="J22" s="44">
        <v>6</v>
      </c>
      <c r="K22" s="44">
        <v>1</v>
      </c>
      <c r="L22" s="44">
        <v>0</v>
      </c>
      <c r="M22" s="45">
        <v>0</v>
      </c>
      <c r="N22" s="46">
        <v>0</v>
      </c>
    </row>
    <row r="23" spans="1:14" ht="19.8">
      <c r="A23" s="222" t="s">
        <v>125</v>
      </c>
      <c r="B23" s="197">
        <v>12</v>
      </c>
      <c r="C23" s="198">
        <v>568</v>
      </c>
      <c r="D23" s="198">
        <v>600</v>
      </c>
      <c r="E23" s="198">
        <v>624</v>
      </c>
      <c r="F23" s="22">
        <f t="shared" si="0"/>
        <v>1224</v>
      </c>
      <c r="G23" s="43">
        <v>4</v>
      </c>
      <c r="H23" s="44">
        <v>7</v>
      </c>
      <c r="I23" s="44">
        <v>2</v>
      </c>
      <c r="J23" s="44">
        <v>2</v>
      </c>
      <c r="K23" s="44">
        <v>1</v>
      </c>
      <c r="L23" s="44">
        <v>0</v>
      </c>
      <c r="M23" s="45">
        <v>0</v>
      </c>
      <c r="N23" s="46">
        <v>0</v>
      </c>
    </row>
    <row r="24" spans="1:14" ht="19.8">
      <c r="A24" s="222" t="s">
        <v>126</v>
      </c>
      <c r="B24" s="197">
        <v>12</v>
      </c>
      <c r="C24" s="198">
        <v>438</v>
      </c>
      <c r="D24" s="198">
        <v>449</v>
      </c>
      <c r="E24" s="198">
        <v>428</v>
      </c>
      <c r="F24" s="22">
        <f t="shared" si="0"/>
        <v>877</v>
      </c>
      <c r="G24" s="43">
        <v>4</v>
      </c>
      <c r="H24" s="44">
        <v>2</v>
      </c>
      <c r="I24" s="44">
        <v>1</v>
      </c>
      <c r="J24" s="44">
        <v>0</v>
      </c>
      <c r="K24" s="44">
        <v>0</v>
      </c>
      <c r="L24" s="44">
        <v>0</v>
      </c>
      <c r="M24" s="45">
        <v>1</v>
      </c>
      <c r="N24" s="46">
        <v>0</v>
      </c>
    </row>
    <row r="25" spans="1:14" ht="19.8">
      <c r="A25" s="222" t="s">
        <v>127</v>
      </c>
      <c r="B25" s="197">
        <v>12</v>
      </c>
      <c r="C25" s="198">
        <v>552</v>
      </c>
      <c r="D25" s="198">
        <v>526</v>
      </c>
      <c r="E25" s="198">
        <v>588</v>
      </c>
      <c r="F25" s="22">
        <f t="shared" si="0"/>
        <v>1114</v>
      </c>
      <c r="G25" s="43">
        <v>6</v>
      </c>
      <c r="H25" s="44">
        <v>8</v>
      </c>
      <c r="I25" s="44">
        <v>7</v>
      </c>
      <c r="J25" s="44">
        <v>2</v>
      </c>
      <c r="K25" s="44">
        <v>2</v>
      </c>
      <c r="L25" s="44">
        <v>2</v>
      </c>
      <c r="M25" s="45">
        <v>3</v>
      </c>
      <c r="N25" s="46">
        <v>1</v>
      </c>
    </row>
    <row r="26" spans="1:14" ht="19.8">
      <c r="A26" s="222" t="s">
        <v>128</v>
      </c>
      <c r="B26" s="197">
        <v>22</v>
      </c>
      <c r="C26" s="198">
        <v>978</v>
      </c>
      <c r="D26" s="198">
        <v>1055</v>
      </c>
      <c r="E26" s="198">
        <v>1057</v>
      </c>
      <c r="F26" s="22">
        <f t="shared" si="0"/>
        <v>2112</v>
      </c>
      <c r="G26" s="43">
        <v>2</v>
      </c>
      <c r="H26" s="44">
        <v>7</v>
      </c>
      <c r="I26" s="44">
        <v>2</v>
      </c>
      <c r="J26" s="44">
        <v>0</v>
      </c>
      <c r="K26" s="44">
        <v>0</v>
      </c>
      <c r="L26" s="44">
        <v>0</v>
      </c>
      <c r="M26" s="45">
        <v>1</v>
      </c>
      <c r="N26" s="46">
        <v>0</v>
      </c>
    </row>
    <row r="27" spans="1:14" ht="19.8">
      <c r="A27" s="222" t="s">
        <v>129</v>
      </c>
      <c r="B27" s="197">
        <v>24</v>
      </c>
      <c r="C27" s="198">
        <v>1590</v>
      </c>
      <c r="D27" s="198">
        <v>1572</v>
      </c>
      <c r="E27" s="198">
        <v>1613</v>
      </c>
      <c r="F27" s="22">
        <f t="shared" si="0"/>
        <v>3185</v>
      </c>
      <c r="G27" s="43">
        <v>10</v>
      </c>
      <c r="H27" s="44">
        <v>25</v>
      </c>
      <c r="I27" s="44">
        <v>17</v>
      </c>
      <c r="J27" s="44">
        <v>2</v>
      </c>
      <c r="K27" s="44">
        <v>2</v>
      </c>
      <c r="L27" s="44">
        <v>2</v>
      </c>
      <c r="M27" s="45">
        <v>1</v>
      </c>
      <c r="N27" s="46">
        <v>2</v>
      </c>
    </row>
    <row r="28" spans="1:14" ht="19.8">
      <c r="A28" s="222" t="s">
        <v>130</v>
      </c>
      <c r="B28" s="197">
        <v>10</v>
      </c>
      <c r="C28" s="198">
        <v>363</v>
      </c>
      <c r="D28" s="198">
        <v>380</v>
      </c>
      <c r="E28" s="198">
        <v>378</v>
      </c>
      <c r="F28" s="22">
        <f t="shared" si="0"/>
        <v>758</v>
      </c>
      <c r="G28" s="43">
        <v>0</v>
      </c>
      <c r="H28" s="44">
        <v>1</v>
      </c>
      <c r="I28" s="44">
        <v>1</v>
      </c>
      <c r="J28" s="44">
        <v>1</v>
      </c>
      <c r="K28" s="44">
        <v>0</v>
      </c>
      <c r="L28" s="44">
        <v>1</v>
      </c>
      <c r="M28" s="45">
        <v>0</v>
      </c>
      <c r="N28" s="46">
        <v>0</v>
      </c>
    </row>
    <row r="29" spans="1:14" ht="19.8">
      <c r="A29" s="222" t="s">
        <v>131</v>
      </c>
      <c r="B29" s="197">
        <v>13</v>
      </c>
      <c r="C29" s="198">
        <v>515</v>
      </c>
      <c r="D29" s="198">
        <v>527</v>
      </c>
      <c r="E29" s="198">
        <v>593</v>
      </c>
      <c r="F29" s="22">
        <f t="shared" si="0"/>
        <v>1120</v>
      </c>
      <c r="G29" s="43">
        <v>2</v>
      </c>
      <c r="H29" s="44">
        <v>6</v>
      </c>
      <c r="I29" s="44">
        <v>0</v>
      </c>
      <c r="J29" s="44">
        <v>0</v>
      </c>
      <c r="K29" s="44">
        <v>1</v>
      </c>
      <c r="L29" s="44">
        <v>0</v>
      </c>
      <c r="M29" s="45">
        <v>0</v>
      </c>
      <c r="N29" s="46">
        <v>0</v>
      </c>
    </row>
    <row r="30" spans="1:14" ht="19.8">
      <c r="A30" s="222" t="s">
        <v>132</v>
      </c>
      <c r="B30" s="197">
        <v>10</v>
      </c>
      <c r="C30" s="198">
        <v>568</v>
      </c>
      <c r="D30" s="198">
        <v>520</v>
      </c>
      <c r="E30" s="198">
        <v>532</v>
      </c>
      <c r="F30" s="22">
        <f t="shared" si="0"/>
        <v>1052</v>
      </c>
      <c r="G30" s="43">
        <v>8</v>
      </c>
      <c r="H30" s="44">
        <v>8</v>
      </c>
      <c r="I30" s="44">
        <v>4</v>
      </c>
      <c r="J30" s="44">
        <v>3</v>
      </c>
      <c r="K30" s="44">
        <v>0</v>
      </c>
      <c r="L30" s="44">
        <v>1</v>
      </c>
      <c r="M30" s="45">
        <v>0</v>
      </c>
      <c r="N30" s="46">
        <v>0</v>
      </c>
    </row>
    <row r="31" spans="1:14" ht="19.8">
      <c r="A31" s="222" t="s">
        <v>133</v>
      </c>
      <c r="B31" s="197">
        <v>10</v>
      </c>
      <c r="C31" s="198">
        <v>524</v>
      </c>
      <c r="D31" s="198">
        <v>496</v>
      </c>
      <c r="E31" s="198">
        <v>546</v>
      </c>
      <c r="F31" s="22">
        <f t="shared" si="0"/>
        <v>1042</v>
      </c>
      <c r="G31" s="43">
        <v>6</v>
      </c>
      <c r="H31" s="44">
        <v>3</v>
      </c>
      <c r="I31" s="44">
        <v>1</v>
      </c>
      <c r="J31" s="44">
        <v>1</v>
      </c>
      <c r="K31" s="44">
        <v>0</v>
      </c>
      <c r="L31" s="44">
        <v>1</v>
      </c>
      <c r="M31" s="45">
        <v>0</v>
      </c>
      <c r="N31" s="46">
        <v>0</v>
      </c>
    </row>
    <row r="32" spans="1:14" ht="19.8">
      <c r="A32" s="222" t="s">
        <v>134</v>
      </c>
      <c r="B32" s="197">
        <v>12</v>
      </c>
      <c r="C32" s="198">
        <v>496</v>
      </c>
      <c r="D32" s="198">
        <v>500</v>
      </c>
      <c r="E32" s="198">
        <v>505</v>
      </c>
      <c r="F32" s="22">
        <f t="shared" si="0"/>
        <v>1005</v>
      </c>
      <c r="G32" s="43">
        <v>7</v>
      </c>
      <c r="H32" s="44">
        <v>7</v>
      </c>
      <c r="I32" s="44">
        <v>0</v>
      </c>
      <c r="J32" s="44">
        <v>0</v>
      </c>
      <c r="K32" s="44">
        <v>1</v>
      </c>
      <c r="L32" s="45">
        <v>1</v>
      </c>
      <c r="M32" s="45">
        <v>0</v>
      </c>
      <c r="N32" s="46">
        <v>0</v>
      </c>
    </row>
    <row r="33" spans="1:14" ht="19.8">
      <c r="A33" s="222" t="s">
        <v>135</v>
      </c>
      <c r="B33" s="197">
        <v>13</v>
      </c>
      <c r="C33" s="198">
        <v>431</v>
      </c>
      <c r="D33" s="198">
        <v>419</v>
      </c>
      <c r="E33" s="198">
        <v>418</v>
      </c>
      <c r="F33" s="22">
        <f t="shared" si="0"/>
        <v>837</v>
      </c>
      <c r="G33" s="43">
        <v>5</v>
      </c>
      <c r="H33" s="44">
        <v>3</v>
      </c>
      <c r="I33" s="44">
        <v>0</v>
      </c>
      <c r="J33" s="44">
        <v>6</v>
      </c>
      <c r="K33" s="44">
        <v>0</v>
      </c>
      <c r="L33" s="45">
        <v>0</v>
      </c>
      <c r="M33" s="45">
        <v>0</v>
      </c>
      <c r="N33" s="46">
        <v>0</v>
      </c>
    </row>
    <row r="34" spans="1:14" ht="19.8">
      <c r="A34" s="222" t="s">
        <v>136</v>
      </c>
      <c r="B34" s="197">
        <v>11</v>
      </c>
      <c r="C34" s="198">
        <v>368</v>
      </c>
      <c r="D34" s="198">
        <v>367</v>
      </c>
      <c r="E34" s="198">
        <v>391</v>
      </c>
      <c r="F34" s="22">
        <f t="shared" si="0"/>
        <v>758</v>
      </c>
      <c r="G34" s="43">
        <v>3</v>
      </c>
      <c r="H34" s="44">
        <v>5</v>
      </c>
      <c r="I34" s="44">
        <v>0</v>
      </c>
      <c r="J34" s="44">
        <v>2</v>
      </c>
      <c r="K34" s="44">
        <v>0</v>
      </c>
      <c r="L34" s="45">
        <v>2</v>
      </c>
      <c r="M34" s="45">
        <v>0</v>
      </c>
      <c r="N34" s="46">
        <v>1</v>
      </c>
    </row>
    <row r="35" spans="1:14" ht="19.8">
      <c r="A35" s="222" t="s">
        <v>137</v>
      </c>
      <c r="B35" s="197">
        <v>6</v>
      </c>
      <c r="C35" s="198">
        <v>351</v>
      </c>
      <c r="D35" s="198">
        <v>373</v>
      </c>
      <c r="E35" s="198">
        <v>405</v>
      </c>
      <c r="F35" s="22">
        <f t="shared" si="0"/>
        <v>778</v>
      </c>
      <c r="G35" s="43">
        <v>0</v>
      </c>
      <c r="H35" s="44">
        <v>6</v>
      </c>
      <c r="I35" s="44">
        <v>0</v>
      </c>
      <c r="J35" s="44">
        <v>1</v>
      </c>
      <c r="K35" s="44">
        <v>0</v>
      </c>
      <c r="L35" s="45">
        <v>0</v>
      </c>
      <c r="M35" s="45">
        <v>0</v>
      </c>
      <c r="N35" s="46">
        <v>0</v>
      </c>
    </row>
    <row r="36" spans="1:14" ht="19.8">
      <c r="A36" s="222" t="s">
        <v>138</v>
      </c>
      <c r="B36" s="197">
        <v>16</v>
      </c>
      <c r="C36" s="198">
        <v>620</v>
      </c>
      <c r="D36" s="198">
        <v>611</v>
      </c>
      <c r="E36" s="198">
        <v>629</v>
      </c>
      <c r="F36" s="22">
        <f t="shared" si="0"/>
        <v>1240</v>
      </c>
      <c r="G36" s="43">
        <v>7</v>
      </c>
      <c r="H36" s="44">
        <v>7</v>
      </c>
      <c r="I36" s="44">
        <v>1</v>
      </c>
      <c r="J36" s="44">
        <v>3</v>
      </c>
      <c r="K36" s="44">
        <v>0</v>
      </c>
      <c r="L36" s="45">
        <v>1</v>
      </c>
      <c r="M36" s="45">
        <v>0</v>
      </c>
      <c r="N36" s="46">
        <v>0</v>
      </c>
    </row>
    <row r="37" spans="1:14" ht="19.8">
      <c r="A37" s="221" t="s">
        <v>139</v>
      </c>
      <c r="B37" s="22">
        <f t="shared" ref="B37:N37" si="1">SUM(B5:B36)</f>
        <v>453</v>
      </c>
      <c r="C37" s="22">
        <f t="shared" si="1"/>
        <v>23139</v>
      </c>
      <c r="D37" s="22">
        <f t="shared" si="1"/>
        <v>24025</v>
      </c>
      <c r="E37" s="22">
        <f t="shared" si="1"/>
        <v>26021</v>
      </c>
      <c r="F37" s="22">
        <f t="shared" si="1"/>
        <v>50046</v>
      </c>
      <c r="G37" s="22">
        <f t="shared" si="1"/>
        <v>186</v>
      </c>
      <c r="H37" s="22">
        <f t="shared" si="1"/>
        <v>265</v>
      </c>
      <c r="I37" s="22">
        <f t="shared" si="1"/>
        <v>82</v>
      </c>
      <c r="J37" s="22">
        <f t="shared" si="1"/>
        <v>82</v>
      </c>
      <c r="K37" s="22">
        <f t="shared" si="1"/>
        <v>19</v>
      </c>
      <c r="L37" s="22">
        <f t="shared" si="1"/>
        <v>30</v>
      </c>
      <c r="M37" s="23">
        <f t="shared" si="1"/>
        <v>15</v>
      </c>
      <c r="N37" s="26">
        <f t="shared" si="1"/>
        <v>8</v>
      </c>
    </row>
    <row r="38" spans="1:14" s="3" customFormat="1" ht="26.25" customHeight="1">
      <c r="A38" s="238" t="s">
        <v>34</v>
      </c>
      <c r="B38" s="239"/>
      <c r="C38" s="61">
        <f>C37</f>
        <v>23139</v>
      </c>
      <c r="D38" s="61" t="s">
        <v>35</v>
      </c>
      <c r="E38" s="61" t="s">
        <v>36</v>
      </c>
      <c r="F38" s="61"/>
      <c r="G38" s="61">
        <f>F37</f>
        <v>50046</v>
      </c>
      <c r="H38" s="61" t="s">
        <v>37</v>
      </c>
      <c r="I38" s="61"/>
      <c r="J38" s="61"/>
      <c r="K38" s="61" t="s">
        <v>102</v>
      </c>
      <c r="L38" s="61"/>
      <c r="M38" s="68"/>
      <c r="N38" s="69"/>
    </row>
    <row r="39" spans="1:14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1583</v>
      </c>
      <c r="F39" s="146">
        <f>MAX(F5:F36)</f>
        <v>3987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106</v>
      </c>
      <c r="B40" s="239"/>
      <c r="C40" s="158" t="str">
        <f ca="1">INDIRECT(H40,TRUE)</f>
        <v>德政</v>
      </c>
      <c r="D40" s="159" t="s">
        <v>91</v>
      </c>
      <c r="E40" s="147">
        <f>MIN(C5:C36)</f>
        <v>343</v>
      </c>
      <c r="F40" s="148">
        <f>MIN(F5:F36)</f>
        <v>699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6" t="s">
        <v>38</v>
      </c>
      <c r="B41" s="247"/>
      <c r="C41" s="234">
        <f>SUM(G41:G42)</f>
        <v>212</v>
      </c>
      <c r="D41" s="236" t="s">
        <v>37</v>
      </c>
      <c r="E41" s="201" t="s">
        <v>39</v>
      </c>
      <c r="F41" s="88"/>
      <c r="G41" s="88">
        <v>101</v>
      </c>
      <c r="H41" s="88" t="s">
        <v>37</v>
      </c>
      <c r="I41" s="88"/>
      <c r="J41" s="88"/>
      <c r="K41" s="81"/>
      <c r="L41" s="81"/>
      <c r="M41" s="82"/>
      <c r="N41" s="83"/>
    </row>
    <row r="42" spans="1:14" s="5" customFormat="1" ht="24.9" customHeight="1">
      <c r="A42" s="248"/>
      <c r="B42" s="249"/>
      <c r="C42" s="235"/>
      <c r="D42" s="237"/>
      <c r="E42" s="89" t="s">
        <v>40</v>
      </c>
      <c r="F42" s="89"/>
      <c r="G42" s="89">
        <v>111</v>
      </c>
      <c r="H42" s="89" t="s">
        <v>37</v>
      </c>
      <c r="I42" s="89"/>
      <c r="J42" s="89"/>
      <c r="K42" s="90"/>
      <c r="L42" s="90"/>
      <c r="M42" s="91"/>
      <c r="N42" s="92"/>
    </row>
    <row r="43" spans="1:14" s="5" customFormat="1" ht="24.9" customHeight="1">
      <c r="A43" s="246" t="s">
        <v>17</v>
      </c>
      <c r="B43" s="250"/>
      <c r="C43" s="253">
        <f>K37</f>
        <v>19</v>
      </c>
      <c r="D43" s="253" t="s">
        <v>10</v>
      </c>
      <c r="E43" s="207" t="s">
        <v>173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51"/>
      <c r="B44" s="252"/>
      <c r="C44" s="254"/>
      <c r="D44" s="254"/>
      <c r="E44" s="207" t="s">
        <v>101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7" customFormat="1" ht="26.25" customHeight="1">
      <c r="A45" s="238" t="s">
        <v>41</v>
      </c>
      <c r="B45" s="239"/>
      <c r="C45" s="61">
        <f>L37</f>
        <v>30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8" customFormat="1" ht="26.25" customHeight="1">
      <c r="A46" s="238" t="s">
        <v>14</v>
      </c>
      <c r="B46" s="239"/>
      <c r="C46" s="61">
        <f>M37</f>
        <v>15</v>
      </c>
      <c r="D46" s="61" t="s">
        <v>42</v>
      </c>
      <c r="E46" s="61" t="s">
        <v>141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9" customFormat="1" ht="26.25" customHeight="1">
      <c r="A47" s="244" t="s">
        <v>151</v>
      </c>
      <c r="B47" s="245"/>
      <c r="C47" s="61">
        <f>N37</f>
        <v>8</v>
      </c>
      <c r="D47" s="61" t="s">
        <v>42</v>
      </c>
      <c r="E47" s="61" t="s">
        <v>141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7" customFormat="1" ht="26.25" customHeight="1">
      <c r="A48" s="238" t="s">
        <v>104</v>
      </c>
      <c r="B48" s="239"/>
      <c r="C48" s="61">
        <f>G37</f>
        <v>186</v>
      </c>
      <c r="D48" s="72" t="s">
        <v>37</v>
      </c>
      <c r="E48" s="61" t="s">
        <v>43</v>
      </c>
      <c r="F48" s="61"/>
      <c r="G48" s="61">
        <f>H37</f>
        <v>265</v>
      </c>
      <c r="H48" s="72" t="s">
        <v>37</v>
      </c>
      <c r="I48" s="61"/>
      <c r="J48" s="61"/>
      <c r="K48" s="63"/>
      <c r="L48" s="63"/>
      <c r="M48" s="64"/>
      <c r="N48" s="65"/>
    </row>
    <row r="49" spans="1:14" s="10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C37-'11005'!C37</f>
        <v>-12</v>
      </c>
      <c r="D49" s="157" t="str">
        <f>IF(E49&gt;0,"男增加","男減少")</f>
        <v>男減少</v>
      </c>
      <c r="E49" s="74">
        <f>D37-'11005'!D37</f>
        <v>-16</v>
      </c>
      <c r="F49" s="75" t="str">
        <f>IF(G49&gt;0,"女增加","女減少")</f>
        <v>女減少</v>
      </c>
      <c r="G49" s="74">
        <f>E37-'11005'!E37</f>
        <v>-74</v>
      </c>
      <c r="H49" s="76"/>
      <c r="I49" s="243" t="str">
        <f>IF(K49&gt;0,"總人口數增加","總人口數減少")</f>
        <v>總人口數減少</v>
      </c>
      <c r="J49" s="243"/>
      <c r="K49" s="74">
        <f>F37-'11005'!F37</f>
        <v>-90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  <mergeCell ref="C3:C4"/>
    <mergeCell ref="A49:B49"/>
    <mergeCell ref="I49:J49"/>
    <mergeCell ref="A47:B47"/>
    <mergeCell ref="A45:B45"/>
    <mergeCell ref="A46:B46"/>
    <mergeCell ref="A39:B39"/>
    <mergeCell ref="A40:B40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159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25</v>
      </c>
      <c r="D3" s="193" t="s">
        <v>10</v>
      </c>
      <c r="E3" s="194" t="s">
        <v>96</v>
      </c>
      <c r="F3" s="195" t="s">
        <v>97</v>
      </c>
      <c r="G3" s="270" t="s">
        <v>26</v>
      </c>
      <c r="H3" s="270" t="s">
        <v>27</v>
      </c>
      <c r="I3" s="270" t="s">
        <v>28</v>
      </c>
      <c r="J3" s="270" t="s">
        <v>29</v>
      </c>
      <c r="K3" s="270" t="s">
        <v>30</v>
      </c>
      <c r="L3" s="270" t="s">
        <v>31</v>
      </c>
      <c r="M3" s="279" t="s">
        <v>160</v>
      </c>
      <c r="N3" s="281" t="s">
        <v>149</v>
      </c>
    </row>
    <row r="4" spans="1:14" s="163" customFormat="1" ht="19.8">
      <c r="A4" s="278"/>
      <c r="B4" s="271"/>
      <c r="C4" s="271"/>
      <c r="D4" s="50" t="s">
        <v>32</v>
      </c>
      <c r="E4" s="50" t="s">
        <v>33</v>
      </c>
      <c r="F4" s="50" t="s">
        <v>88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107</v>
      </c>
      <c r="B5" s="51">
        <v>15</v>
      </c>
      <c r="C5" s="56">
        <v>952</v>
      </c>
      <c r="D5" s="56">
        <v>908</v>
      </c>
      <c r="E5" s="186">
        <v>1005</v>
      </c>
      <c r="F5" s="51">
        <f>SUM(D5:E5)</f>
        <v>1913</v>
      </c>
      <c r="G5" s="57">
        <v>10</v>
      </c>
      <c r="H5" s="58">
        <v>15</v>
      </c>
      <c r="I5" s="58">
        <v>0</v>
      </c>
      <c r="J5" s="58">
        <v>0</v>
      </c>
      <c r="K5" s="58">
        <v>1</v>
      </c>
      <c r="L5" s="58">
        <v>4</v>
      </c>
      <c r="M5" s="59">
        <v>0</v>
      </c>
      <c r="N5" s="60">
        <v>0</v>
      </c>
    </row>
    <row r="6" spans="1:14" ht="19.8">
      <c r="A6" s="222" t="s">
        <v>108</v>
      </c>
      <c r="B6" s="51">
        <v>11</v>
      </c>
      <c r="C6" s="56">
        <v>575</v>
      </c>
      <c r="D6" s="56">
        <v>532</v>
      </c>
      <c r="E6" s="186">
        <v>582</v>
      </c>
      <c r="F6" s="51">
        <f t="shared" ref="F6:F36" si="0">SUM(D6:E6)</f>
        <v>1114</v>
      </c>
      <c r="G6" s="57">
        <v>5</v>
      </c>
      <c r="H6" s="58">
        <v>7</v>
      </c>
      <c r="I6" s="58">
        <v>0</v>
      </c>
      <c r="J6" s="58">
        <v>1</v>
      </c>
      <c r="K6" s="58">
        <v>1</v>
      </c>
      <c r="L6" s="58">
        <v>0</v>
      </c>
      <c r="M6" s="59">
        <v>0</v>
      </c>
      <c r="N6" s="60">
        <v>0</v>
      </c>
    </row>
    <row r="7" spans="1:14" ht="19.8">
      <c r="A7" s="222" t="s">
        <v>109</v>
      </c>
      <c r="B7" s="51">
        <v>17</v>
      </c>
      <c r="C7" s="56">
        <v>1496</v>
      </c>
      <c r="D7" s="56">
        <v>1522</v>
      </c>
      <c r="E7" s="186">
        <v>1822</v>
      </c>
      <c r="F7" s="51">
        <f t="shared" si="0"/>
        <v>3344</v>
      </c>
      <c r="G7" s="57">
        <v>12</v>
      </c>
      <c r="H7" s="58">
        <v>28</v>
      </c>
      <c r="I7" s="58">
        <v>0</v>
      </c>
      <c r="J7" s="58">
        <v>4</v>
      </c>
      <c r="K7" s="58">
        <v>1</v>
      </c>
      <c r="L7" s="58">
        <v>2</v>
      </c>
      <c r="M7" s="59">
        <v>0</v>
      </c>
      <c r="N7" s="60">
        <v>1</v>
      </c>
    </row>
    <row r="8" spans="1:14" ht="19.8">
      <c r="A8" s="222" t="s">
        <v>110</v>
      </c>
      <c r="B8" s="51">
        <v>15</v>
      </c>
      <c r="C8" s="56">
        <v>543</v>
      </c>
      <c r="D8" s="56">
        <v>544</v>
      </c>
      <c r="E8" s="186">
        <v>592</v>
      </c>
      <c r="F8" s="51">
        <f t="shared" si="0"/>
        <v>1136</v>
      </c>
      <c r="G8" s="57">
        <v>8</v>
      </c>
      <c r="H8" s="58">
        <v>4</v>
      </c>
      <c r="I8" s="58">
        <v>0</v>
      </c>
      <c r="J8" s="58">
        <v>0</v>
      </c>
      <c r="K8" s="58">
        <v>0</v>
      </c>
      <c r="L8" s="58">
        <v>0</v>
      </c>
      <c r="M8" s="59">
        <v>1</v>
      </c>
      <c r="N8" s="60">
        <v>0</v>
      </c>
    </row>
    <row r="9" spans="1:14" ht="19.8">
      <c r="A9" s="222" t="s">
        <v>111</v>
      </c>
      <c r="B9" s="51">
        <v>17</v>
      </c>
      <c r="C9" s="56">
        <v>677</v>
      </c>
      <c r="D9" s="56">
        <v>659</v>
      </c>
      <c r="E9" s="186">
        <v>740</v>
      </c>
      <c r="F9" s="51">
        <f t="shared" si="0"/>
        <v>1399</v>
      </c>
      <c r="G9" s="57">
        <v>4</v>
      </c>
      <c r="H9" s="58">
        <v>12</v>
      </c>
      <c r="I9" s="58">
        <v>1</v>
      </c>
      <c r="J9" s="58">
        <v>0</v>
      </c>
      <c r="K9" s="58">
        <v>1</v>
      </c>
      <c r="L9" s="58">
        <v>3</v>
      </c>
      <c r="M9" s="59">
        <v>0</v>
      </c>
      <c r="N9" s="60">
        <v>1</v>
      </c>
    </row>
    <row r="10" spans="1:14" ht="19.8">
      <c r="A10" s="222" t="s">
        <v>112</v>
      </c>
      <c r="B10" s="51">
        <v>7</v>
      </c>
      <c r="C10" s="56">
        <v>343</v>
      </c>
      <c r="D10" s="56">
        <v>330</v>
      </c>
      <c r="E10" s="186">
        <v>367</v>
      </c>
      <c r="F10" s="51">
        <f t="shared" si="0"/>
        <v>697</v>
      </c>
      <c r="G10" s="57">
        <v>0</v>
      </c>
      <c r="H10" s="58">
        <v>2</v>
      </c>
      <c r="I10" s="58">
        <v>0</v>
      </c>
      <c r="J10" s="58">
        <v>0</v>
      </c>
      <c r="K10" s="58">
        <v>1</v>
      </c>
      <c r="L10" s="58">
        <v>1</v>
      </c>
      <c r="M10" s="59">
        <v>0</v>
      </c>
      <c r="N10" s="60">
        <v>0</v>
      </c>
    </row>
    <row r="11" spans="1:14" ht="19.8">
      <c r="A11" s="222" t="s">
        <v>113</v>
      </c>
      <c r="B11" s="51">
        <v>7</v>
      </c>
      <c r="C11" s="56">
        <v>584</v>
      </c>
      <c r="D11" s="56">
        <v>486</v>
      </c>
      <c r="E11" s="186">
        <v>590</v>
      </c>
      <c r="F11" s="51">
        <f t="shared" si="0"/>
        <v>1076</v>
      </c>
      <c r="G11" s="57">
        <v>5</v>
      </c>
      <c r="H11" s="58">
        <v>10</v>
      </c>
      <c r="I11" s="58">
        <v>4</v>
      </c>
      <c r="J11" s="58">
        <v>0</v>
      </c>
      <c r="K11" s="58">
        <v>0</v>
      </c>
      <c r="L11" s="58">
        <v>0</v>
      </c>
      <c r="M11" s="59">
        <v>0</v>
      </c>
      <c r="N11" s="60">
        <v>0</v>
      </c>
    </row>
    <row r="12" spans="1:14" ht="19.8">
      <c r="A12" s="222" t="s">
        <v>114</v>
      </c>
      <c r="B12" s="51">
        <v>15</v>
      </c>
      <c r="C12" s="56">
        <v>934</v>
      </c>
      <c r="D12" s="56">
        <v>987</v>
      </c>
      <c r="E12" s="186">
        <v>1060</v>
      </c>
      <c r="F12" s="51">
        <f t="shared" si="0"/>
        <v>2047</v>
      </c>
      <c r="G12" s="57">
        <v>5</v>
      </c>
      <c r="H12" s="58">
        <v>6</v>
      </c>
      <c r="I12" s="58">
        <v>3</v>
      </c>
      <c r="J12" s="58">
        <v>2</v>
      </c>
      <c r="K12" s="58">
        <v>0</v>
      </c>
      <c r="L12" s="58">
        <v>1</v>
      </c>
      <c r="M12" s="59">
        <v>0</v>
      </c>
      <c r="N12" s="60">
        <v>0</v>
      </c>
    </row>
    <row r="13" spans="1:14" ht="19.8">
      <c r="A13" s="222" t="s">
        <v>115</v>
      </c>
      <c r="B13" s="51">
        <v>12</v>
      </c>
      <c r="C13" s="56">
        <v>460</v>
      </c>
      <c r="D13" s="56">
        <v>484</v>
      </c>
      <c r="E13" s="186">
        <v>507</v>
      </c>
      <c r="F13" s="51">
        <f t="shared" si="0"/>
        <v>991</v>
      </c>
      <c r="G13" s="56">
        <v>6</v>
      </c>
      <c r="H13" s="58">
        <v>7</v>
      </c>
      <c r="I13" s="58">
        <v>5</v>
      </c>
      <c r="J13" s="58">
        <v>2</v>
      </c>
      <c r="K13" s="58">
        <v>0</v>
      </c>
      <c r="L13" s="58">
        <v>0</v>
      </c>
      <c r="M13" s="59">
        <v>0</v>
      </c>
      <c r="N13" s="60">
        <v>0</v>
      </c>
    </row>
    <row r="14" spans="1:14" ht="19.8">
      <c r="A14" s="222" t="s">
        <v>116</v>
      </c>
      <c r="B14" s="51">
        <v>8</v>
      </c>
      <c r="C14" s="56">
        <v>356</v>
      </c>
      <c r="D14" s="56">
        <v>417</v>
      </c>
      <c r="E14" s="186">
        <v>370</v>
      </c>
      <c r="F14" s="51">
        <f t="shared" si="0"/>
        <v>787</v>
      </c>
      <c r="G14" s="56">
        <v>4</v>
      </c>
      <c r="H14" s="58">
        <v>11</v>
      </c>
      <c r="I14" s="58">
        <v>1</v>
      </c>
      <c r="J14" s="58">
        <v>3</v>
      </c>
      <c r="K14" s="58">
        <v>0</v>
      </c>
      <c r="L14" s="58">
        <v>0</v>
      </c>
      <c r="M14" s="59">
        <v>0</v>
      </c>
      <c r="N14" s="60">
        <v>1</v>
      </c>
    </row>
    <row r="15" spans="1:14" ht="19.8">
      <c r="A15" s="222" t="s">
        <v>117</v>
      </c>
      <c r="B15" s="51">
        <v>17</v>
      </c>
      <c r="C15" s="56">
        <v>665</v>
      </c>
      <c r="D15" s="56">
        <v>680</v>
      </c>
      <c r="E15" s="186">
        <v>751</v>
      </c>
      <c r="F15" s="51">
        <f t="shared" si="0"/>
        <v>1431</v>
      </c>
      <c r="G15" s="56">
        <v>9</v>
      </c>
      <c r="H15" s="58">
        <v>7</v>
      </c>
      <c r="I15" s="58">
        <v>3</v>
      </c>
      <c r="J15" s="58">
        <v>2</v>
      </c>
      <c r="K15" s="58">
        <v>0</v>
      </c>
      <c r="L15" s="58">
        <v>0</v>
      </c>
      <c r="M15" s="59">
        <v>0</v>
      </c>
      <c r="N15" s="60">
        <v>0</v>
      </c>
    </row>
    <row r="16" spans="1:14" ht="19.8">
      <c r="A16" s="222" t="s">
        <v>118</v>
      </c>
      <c r="B16" s="51">
        <v>14</v>
      </c>
      <c r="C16" s="56">
        <v>404</v>
      </c>
      <c r="D16" s="56">
        <v>412</v>
      </c>
      <c r="E16" s="186">
        <v>401</v>
      </c>
      <c r="F16" s="51">
        <f t="shared" si="0"/>
        <v>813</v>
      </c>
      <c r="G16" s="56">
        <v>2</v>
      </c>
      <c r="H16" s="58">
        <v>2</v>
      </c>
      <c r="I16" s="58">
        <v>1</v>
      </c>
      <c r="J16" s="58">
        <v>0</v>
      </c>
      <c r="K16" s="58">
        <v>1</v>
      </c>
      <c r="L16" s="58">
        <v>2</v>
      </c>
      <c r="M16" s="59">
        <v>0</v>
      </c>
      <c r="N16" s="60">
        <v>0</v>
      </c>
    </row>
    <row r="17" spans="1:14" ht="19.8">
      <c r="A17" s="222" t="s">
        <v>119</v>
      </c>
      <c r="B17" s="51">
        <v>22</v>
      </c>
      <c r="C17" s="56">
        <v>1086</v>
      </c>
      <c r="D17" s="56">
        <v>1213</v>
      </c>
      <c r="E17" s="186">
        <v>1293</v>
      </c>
      <c r="F17" s="51">
        <f t="shared" si="0"/>
        <v>2506</v>
      </c>
      <c r="G17" s="56">
        <v>5</v>
      </c>
      <c r="H17" s="58">
        <v>12</v>
      </c>
      <c r="I17" s="58">
        <v>4</v>
      </c>
      <c r="J17" s="58">
        <v>4</v>
      </c>
      <c r="K17" s="58">
        <v>0</v>
      </c>
      <c r="L17" s="58">
        <v>0</v>
      </c>
      <c r="M17" s="59">
        <v>2</v>
      </c>
      <c r="N17" s="60">
        <v>1</v>
      </c>
    </row>
    <row r="18" spans="1:14" ht="19.8">
      <c r="A18" s="222" t="s">
        <v>120</v>
      </c>
      <c r="B18" s="51">
        <v>20</v>
      </c>
      <c r="C18" s="56">
        <v>1461</v>
      </c>
      <c r="D18" s="56">
        <v>1673</v>
      </c>
      <c r="E18" s="186">
        <v>1834</v>
      </c>
      <c r="F18" s="51">
        <f t="shared" si="0"/>
        <v>3507</v>
      </c>
      <c r="G18" s="56">
        <v>27</v>
      </c>
      <c r="H18" s="58">
        <v>31</v>
      </c>
      <c r="I18" s="58">
        <v>5</v>
      </c>
      <c r="J18" s="58">
        <v>10</v>
      </c>
      <c r="K18" s="58">
        <v>1</v>
      </c>
      <c r="L18" s="58">
        <v>2</v>
      </c>
      <c r="M18" s="59">
        <v>1</v>
      </c>
      <c r="N18" s="60">
        <v>0</v>
      </c>
    </row>
    <row r="19" spans="1:14" ht="19.8">
      <c r="A19" s="222" t="s">
        <v>121</v>
      </c>
      <c r="B19" s="51">
        <v>22</v>
      </c>
      <c r="C19" s="56">
        <v>1125</v>
      </c>
      <c r="D19" s="56">
        <v>1325</v>
      </c>
      <c r="E19" s="186">
        <v>1426</v>
      </c>
      <c r="F19" s="51">
        <f t="shared" si="0"/>
        <v>2751</v>
      </c>
      <c r="G19" s="56">
        <v>22</v>
      </c>
      <c r="H19" s="58">
        <v>33</v>
      </c>
      <c r="I19" s="58">
        <v>2</v>
      </c>
      <c r="J19" s="58">
        <v>4</v>
      </c>
      <c r="K19" s="58">
        <v>2</v>
      </c>
      <c r="L19" s="58">
        <v>1</v>
      </c>
      <c r="M19" s="59">
        <v>2</v>
      </c>
      <c r="N19" s="60">
        <v>1</v>
      </c>
    </row>
    <row r="20" spans="1:14" ht="19.8">
      <c r="A20" s="222" t="s">
        <v>122</v>
      </c>
      <c r="B20" s="51">
        <v>19</v>
      </c>
      <c r="C20" s="56">
        <v>787</v>
      </c>
      <c r="D20" s="56">
        <v>892</v>
      </c>
      <c r="E20" s="186">
        <v>1026</v>
      </c>
      <c r="F20" s="51">
        <f t="shared" si="0"/>
        <v>1918</v>
      </c>
      <c r="G20" s="56">
        <v>7</v>
      </c>
      <c r="H20" s="58">
        <v>9</v>
      </c>
      <c r="I20" s="58">
        <v>2</v>
      </c>
      <c r="J20" s="58">
        <v>5</v>
      </c>
      <c r="K20" s="58">
        <v>2</v>
      </c>
      <c r="L20" s="58">
        <v>2</v>
      </c>
      <c r="M20" s="59">
        <v>2</v>
      </c>
      <c r="N20" s="60">
        <v>0</v>
      </c>
    </row>
    <row r="21" spans="1:14" ht="19.8">
      <c r="A21" s="222" t="s">
        <v>123</v>
      </c>
      <c r="B21" s="51">
        <v>21</v>
      </c>
      <c r="C21" s="56">
        <v>1581</v>
      </c>
      <c r="D21" s="56">
        <v>1829</v>
      </c>
      <c r="E21" s="186">
        <v>2144</v>
      </c>
      <c r="F21" s="51">
        <f t="shared" si="0"/>
        <v>3973</v>
      </c>
      <c r="G21" s="56">
        <v>16</v>
      </c>
      <c r="H21" s="58">
        <v>25</v>
      </c>
      <c r="I21" s="58">
        <v>6</v>
      </c>
      <c r="J21" s="58">
        <v>11</v>
      </c>
      <c r="K21" s="58">
        <v>1</v>
      </c>
      <c r="L21" s="58">
        <v>1</v>
      </c>
      <c r="M21" s="59">
        <v>1</v>
      </c>
      <c r="N21" s="60">
        <v>1</v>
      </c>
    </row>
    <row r="22" spans="1:14" ht="19.8">
      <c r="A22" s="222" t="s">
        <v>124</v>
      </c>
      <c r="B22" s="51">
        <v>11</v>
      </c>
      <c r="C22" s="56">
        <v>741</v>
      </c>
      <c r="D22" s="56">
        <v>679</v>
      </c>
      <c r="E22" s="186">
        <v>764</v>
      </c>
      <c r="F22" s="51">
        <f t="shared" si="0"/>
        <v>1443</v>
      </c>
      <c r="G22" s="57">
        <v>9</v>
      </c>
      <c r="H22" s="58">
        <v>12</v>
      </c>
      <c r="I22" s="58">
        <v>2</v>
      </c>
      <c r="J22" s="58">
        <v>2</v>
      </c>
      <c r="K22" s="58">
        <v>0</v>
      </c>
      <c r="L22" s="58">
        <v>3</v>
      </c>
      <c r="M22" s="59">
        <v>0</v>
      </c>
      <c r="N22" s="60">
        <v>1</v>
      </c>
    </row>
    <row r="23" spans="1:14" ht="19.8">
      <c r="A23" s="222" t="s">
        <v>125</v>
      </c>
      <c r="B23" s="51">
        <v>12</v>
      </c>
      <c r="C23" s="56">
        <v>569</v>
      </c>
      <c r="D23" s="56">
        <v>595</v>
      </c>
      <c r="E23" s="186">
        <v>618</v>
      </c>
      <c r="F23" s="51">
        <f t="shared" si="0"/>
        <v>1213</v>
      </c>
      <c r="G23" s="57">
        <v>4</v>
      </c>
      <c r="H23" s="58">
        <v>14</v>
      </c>
      <c r="I23" s="58">
        <v>3</v>
      </c>
      <c r="J23" s="58">
        <v>3</v>
      </c>
      <c r="K23" s="58">
        <v>1</v>
      </c>
      <c r="L23" s="58">
        <v>2</v>
      </c>
      <c r="M23" s="59">
        <v>0</v>
      </c>
      <c r="N23" s="60">
        <v>0</v>
      </c>
    </row>
    <row r="24" spans="1:14" ht="19.8">
      <c r="A24" s="222" t="s">
        <v>126</v>
      </c>
      <c r="B24" s="51">
        <v>12</v>
      </c>
      <c r="C24" s="56">
        <v>438</v>
      </c>
      <c r="D24" s="56">
        <v>448</v>
      </c>
      <c r="E24" s="186">
        <v>424</v>
      </c>
      <c r="F24" s="51">
        <f t="shared" si="0"/>
        <v>872</v>
      </c>
      <c r="G24" s="57">
        <v>2</v>
      </c>
      <c r="H24" s="58">
        <v>8</v>
      </c>
      <c r="I24" s="58">
        <v>3</v>
      </c>
      <c r="J24" s="58">
        <v>1</v>
      </c>
      <c r="K24" s="58">
        <v>0</v>
      </c>
      <c r="L24" s="58">
        <v>1</v>
      </c>
      <c r="M24" s="59">
        <v>0</v>
      </c>
      <c r="N24" s="60">
        <v>0</v>
      </c>
    </row>
    <row r="25" spans="1:14" ht="19.8">
      <c r="A25" s="222" t="s">
        <v>127</v>
      </c>
      <c r="B25" s="51">
        <v>12</v>
      </c>
      <c r="C25" s="56">
        <v>553</v>
      </c>
      <c r="D25" s="56">
        <v>529</v>
      </c>
      <c r="E25" s="186">
        <v>586</v>
      </c>
      <c r="F25" s="51">
        <f t="shared" si="0"/>
        <v>1115</v>
      </c>
      <c r="G25" s="57">
        <v>11</v>
      </c>
      <c r="H25" s="58">
        <v>7</v>
      </c>
      <c r="I25" s="58">
        <v>2</v>
      </c>
      <c r="J25" s="58">
        <v>5</v>
      </c>
      <c r="K25" s="58">
        <v>0</v>
      </c>
      <c r="L25" s="58">
        <v>0</v>
      </c>
      <c r="M25" s="59">
        <v>0</v>
      </c>
      <c r="N25" s="60">
        <v>2</v>
      </c>
    </row>
    <row r="26" spans="1:14" ht="19.8">
      <c r="A26" s="222" t="s">
        <v>128</v>
      </c>
      <c r="B26" s="51">
        <v>22</v>
      </c>
      <c r="C26" s="56">
        <v>978</v>
      </c>
      <c r="D26" s="56">
        <v>1054</v>
      </c>
      <c r="E26" s="186">
        <v>1060</v>
      </c>
      <c r="F26" s="51">
        <f t="shared" si="0"/>
        <v>2114</v>
      </c>
      <c r="G26" s="57">
        <v>6</v>
      </c>
      <c r="H26" s="58">
        <v>10</v>
      </c>
      <c r="I26" s="58">
        <v>8</v>
      </c>
      <c r="J26" s="58">
        <v>3</v>
      </c>
      <c r="K26" s="58">
        <v>2</v>
      </c>
      <c r="L26" s="58">
        <v>1</v>
      </c>
      <c r="M26" s="59">
        <v>2</v>
      </c>
      <c r="N26" s="60">
        <v>1</v>
      </c>
    </row>
    <row r="27" spans="1:14" ht="19.8">
      <c r="A27" s="222" t="s">
        <v>129</v>
      </c>
      <c r="B27" s="51">
        <v>24</v>
      </c>
      <c r="C27" s="56">
        <v>1578</v>
      </c>
      <c r="D27" s="56">
        <v>1566</v>
      </c>
      <c r="E27" s="186">
        <v>1607</v>
      </c>
      <c r="F27" s="51">
        <f t="shared" si="0"/>
        <v>3173</v>
      </c>
      <c r="G27" s="57">
        <v>21</v>
      </c>
      <c r="H27" s="58">
        <v>31</v>
      </c>
      <c r="I27" s="58">
        <v>11</v>
      </c>
      <c r="J27" s="58">
        <v>9</v>
      </c>
      <c r="K27" s="58">
        <v>0</v>
      </c>
      <c r="L27" s="58">
        <v>4</v>
      </c>
      <c r="M27" s="59">
        <v>2</v>
      </c>
      <c r="N27" s="60">
        <v>2</v>
      </c>
    </row>
    <row r="28" spans="1:14" ht="19.8">
      <c r="A28" s="222" t="s">
        <v>130</v>
      </c>
      <c r="B28" s="51">
        <v>10</v>
      </c>
      <c r="C28" s="56">
        <v>364</v>
      </c>
      <c r="D28" s="56">
        <v>379</v>
      </c>
      <c r="E28" s="186">
        <v>377</v>
      </c>
      <c r="F28" s="51">
        <f t="shared" si="0"/>
        <v>756</v>
      </c>
      <c r="G28" s="57">
        <v>5</v>
      </c>
      <c r="H28" s="58">
        <v>7</v>
      </c>
      <c r="I28" s="58">
        <v>0</v>
      </c>
      <c r="J28" s="58">
        <v>0</v>
      </c>
      <c r="K28" s="58">
        <v>0</v>
      </c>
      <c r="L28" s="58">
        <v>0</v>
      </c>
      <c r="M28" s="59">
        <v>0</v>
      </c>
      <c r="N28" s="60">
        <v>0</v>
      </c>
    </row>
    <row r="29" spans="1:14" ht="19.8">
      <c r="A29" s="222" t="s">
        <v>131</v>
      </c>
      <c r="B29" s="51">
        <v>13</v>
      </c>
      <c r="C29" s="56">
        <v>517</v>
      </c>
      <c r="D29" s="56">
        <v>525</v>
      </c>
      <c r="E29" s="186">
        <v>591</v>
      </c>
      <c r="F29" s="51">
        <f t="shared" si="0"/>
        <v>1116</v>
      </c>
      <c r="G29" s="57">
        <v>6</v>
      </c>
      <c r="H29" s="58">
        <v>7</v>
      </c>
      <c r="I29" s="58">
        <v>0</v>
      </c>
      <c r="J29" s="58">
        <v>0</v>
      </c>
      <c r="K29" s="58">
        <v>0</v>
      </c>
      <c r="L29" s="58">
        <v>3</v>
      </c>
      <c r="M29" s="59">
        <v>0</v>
      </c>
      <c r="N29" s="60">
        <v>0</v>
      </c>
    </row>
    <row r="30" spans="1:14" ht="19.8">
      <c r="A30" s="222" t="s">
        <v>132</v>
      </c>
      <c r="B30" s="51">
        <v>10</v>
      </c>
      <c r="C30" s="56">
        <v>571</v>
      </c>
      <c r="D30" s="56">
        <v>521</v>
      </c>
      <c r="E30" s="186">
        <v>532</v>
      </c>
      <c r="F30" s="51">
        <f t="shared" si="0"/>
        <v>1053</v>
      </c>
      <c r="G30" s="57">
        <v>8</v>
      </c>
      <c r="H30" s="58">
        <v>8</v>
      </c>
      <c r="I30" s="58">
        <v>5</v>
      </c>
      <c r="J30" s="58">
        <v>2</v>
      </c>
      <c r="K30" s="58">
        <v>0</v>
      </c>
      <c r="L30" s="58">
        <v>2</v>
      </c>
      <c r="M30" s="59">
        <v>0</v>
      </c>
      <c r="N30" s="60">
        <v>0</v>
      </c>
    </row>
    <row r="31" spans="1:14" ht="19.8">
      <c r="A31" s="222" t="s">
        <v>133</v>
      </c>
      <c r="B31" s="51">
        <v>10</v>
      </c>
      <c r="C31" s="56">
        <v>524</v>
      </c>
      <c r="D31" s="56">
        <v>496</v>
      </c>
      <c r="E31" s="186">
        <v>544</v>
      </c>
      <c r="F31" s="51">
        <f t="shared" si="0"/>
        <v>1040</v>
      </c>
      <c r="G31" s="57">
        <v>2</v>
      </c>
      <c r="H31" s="58">
        <v>2</v>
      </c>
      <c r="I31" s="58">
        <v>0</v>
      </c>
      <c r="J31" s="58">
        <v>0</v>
      </c>
      <c r="K31" s="58">
        <v>0</v>
      </c>
      <c r="L31" s="58">
        <v>2</v>
      </c>
      <c r="M31" s="59">
        <v>1</v>
      </c>
      <c r="N31" s="60">
        <v>0</v>
      </c>
    </row>
    <row r="32" spans="1:14" ht="19.8">
      <c r="A32" s="222" t="s">
        <v>134</v>
      </c>
      <c r="B32" s="51">
        <v>12</v>
      </c>
      <c r="C32" s="56">
        <v>496</v>
      </c>
      <c r="D32" s="56">
        <v>502</v>
      </c>
      <c r="E32" s="186">
        <v>503</v>
      </c>
      <c r="F32" s="51">
        <f t="shared" si="0"/>
        <v>1005</v>
      </c>
      <c r="G32" s="57">
        <v>4</v>
      </c>
      <c r="H32" s="58">
        <v>3</v>
      </c>
      <c r="I32" s="58">
        <v>0</v>
      </c>
      <c r="J32" s="58">
        <v>0</v>
      </c>
      <c r="K32" s="58">
        <v>0</v>
      </c>
      <c r="L32" s="58">
        <v>1</v>
      </c>
      <c r="M32" s="59">
        <v>0</v>
      </c>
      <c r="N32" s="60">
        <v>0</v>
      </c>
    </row>
    <row r="33" spans="1:14" ht="19.8">
      <c r="A33" s="222" t="s">
        <v>135</v>
      </c>
      <c r="B33" s="51">
        <v>13</v>
      </c>
      <c r="C33" s="56">
        <v>433</v>
      </c>
      <c r="D33" s="56">
        <v>421</v>
      </c>
      <c r="E33" s="186">
        <v>416</v>
      </c>
      <c r="F33" s="51">
        <f t="shared" si="0"/>
        <v>837</v>
      </c>
      <c r="G33" s="57">
        <v>5</v>
      </c>
      <c r="H33" s="58">
        <v>6</v>
      </c>
      <c r="I33" s="58">
        <v>3</v>
      </c>
      <c r="J33" s="58">
        <v>2</v>
      </c>
      <c r="K33" s="58">
        <v>1</v>
      </c>
      <c r="L33" s="58">
        <v>1</v>
      </c>
      <c r="M33" s="59">
        <v>1</v>
      </c>
      <c r="N33" s="60">
        <v>0</v>
      </c>
    </row>
    <row r="34" spans="1:14" ht="19.8">
      <c r="A34" s="222" t="s">
        <v>136</v>
      </c>
      <c r="B34" s="51">
        <v>11</v>
      </c>
      <c r="C34" s="56">
        <v>372</v>
      </c>
      <c r="D34" s="56">
        <v>370</v>
      </c>
      <c r="E34" s="186">
        <v>395</v>
      </c>
      <c r="F34" s="51">
        <f t="shared" si="0"/>
        <v>765</v>
      </c>
      <c r="G34" s="57">
        <v>7</v>
      </c>
      <c r="H34" s="58">
        <v>2</v>
      </c>
      <c r="I34" s="58">
        <v>3</v>
      </c>
      <c r="J34" s="58">
        <v>1</v>
      </c>
      <c r="K34" s="58">
        <v>0</v>
      </c>
      <c r="L34" s="58">
        <v>0</v>
      </c>
      <c r="M34" s="59">
        <v>0</v>
      </c>
      <c r="N34" s="60">
        <v>0</v>
      </c>
    </row>
    <row r="35" spans="1:14" ht="19.8">
      <c r="A35" s="222" t="s">
        <v>137</v>
      </c>
      <c r="B35" s="51">
        <v>6</v>
      </c>
      <c r="C35" s="56">
        <v>351</v>
      </c>
      <c r="D35" s="56">
        <v>372</v>
      </c>
      <c r="E35" s="186">
        <v>404</v>
      </c>
      <c r="F35" s="51">
        <f t="shared" si="0"/>
        <v>776</v>
      </c>
      <c r="G35" s="57">
        <v>0</v>
      </c>
      <c r="H35" s="58">
        <v>2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60">
        <v>0</v>
      </c>
    </row>
    <row r="36" spans="1:14" ht="19.8">
      <c r="A36" s="222" t="s">
        <v>138</v>
      </c>
      <c r="B36" s="51">
        <v>16</v>
      </c>
      <c r="C36" s="56">
        <v>618</v>
      </c>
      <c r="D36" s="56">
        <v>614</v>
      </c>
      <c r="E36" s="186">
        <v>630</v>
      </c>
      <c r="F36" s="51">
        <f t="shared" si="0"/>
        <v>1244</v>
      </c>
      <c r="G36" s="57">
        <v>12</v>
      </c>
      <c r="H36" s="58">
        <v>6</v>
      </c>
      <c r="I36" s="58">
        <v>0</v>
      </c>
      <c r="J36" s="58">
        <v>1</v>
      </c>
      <c r="K36" s="58">
        <v>0</v>
      </c>
      <c r="L36" s="58">
        <v>1</v>
      </c>
      <c r="M36" s="59">
        <v>0</v>
      </c>
      <c r="N36" s="60">
        <v>0</v>
      </c>
    </row>
    <row r="37" spans="1:14" ht="19.8">
      <c r="A37" s="221" t="s">
        <v>139</v>
      </c>
      <c r="B37" s="51">
        <f t="shared" ref="B37:N37" si="1">SUM(B5:B36)</f>
        <v>453</v>
      </c>
      <c r="C37" s="51">
        <f t="shared" si="1"/>
        <v>23132</v>
      </c>
      <c r="D37" s="51">
        <f t="shared" si="1"/>
        <v>23964</v>
      </c>
      <c r="E37" s="51">
        <f t="shared" si="1"/>
        <v>25961</v>
      </c>
      <c r="F37" s="51">
        <f t="shared" si="1"/>
        <v>49925</v>
      </c>
      <c r="G37" s="51">
        <f t="shared" si="1"/>
        <v>249</v>
      </c>
      <c r="H37" s="51">
        <f t="shared" si="1"/>
        <v>346</v>
      </c>
      <c r="I37" s="51">
        <f t="shared" si="1"/>
        <v>77</v>
      </c>
      <c r="J37" s="51">
        <f t="shared" si="1"/>
        <v>77</v>
      </c>
      <c r="K37" s="51">
        <f t="shared" si="1"/>
        <v>16</v>
      </c>
      <c r="L37" s="51">
        <f t="shared" si="1"/>
        <v>40</v>
      </c>
      <c r="M37" s="52">
        <f t="shared" si="1"/>
        <v>15</v>
      </c>
      <c r="N37" s="54">
        <f t="shared" si="1"/>
        <v>12</v>
      </c>
    </row>
    <row r="38" spans="1:14" s="164" customFormat="1" ht="26.25" customHeight="1">
      <c r="A38" s="274" t="s">
        <v>34</v>
      </c>
      <c r="B38" s="275"/>
      <c r="C38" s="93">
        <f>C37</f>
        <v>23132</v>
      </c>
      <c r="D38" s="93" t="s">
        <v>35</v>
      </c>
      <c r="E38" s="93" t="s">
        <v>36</v>
      </c>
      <c r="F38" s="93"/>
      <c r="G38" s="93">
        <f>F37</f>
        <v>49925</v>
      </c>
      <c r="H38" s="93" t="s">
        <v>37</v>
      </c>
      <c r="I38" s="93"/>
      <c r="J38" s="93"/>
      <c r="K38" s="93" t="s">
        <v>93</v>
      </c>
      <c r="L38" s="93"/>
      <c r="M38" s="94"/>
      <c r="N38" s="95"/>
    </row>
    <row r="39" spans="1:14" s="164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f>MAX(C5:C36)</f>
        <v>1581</v>
      </c>
      <c r="F39" s="146">
        <f>MAX(F5:F36)</f>
        <v>3973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8" t="s">
        <v>106</v>
      </c>
      <c r="B40" s="239"/>
      <c r="C40" s="160" t="str">
        <f ca="1">INDIRECT(H40,TRUE)</f>
        <v>德政</v>
      </c>
      <c r="D40" s="161" t="s">
        <v>91</v>
      </c>
      <c r="E40" s="147">
        <f>MIN(C5:C36)</f>
        <v>343</v>
      </c>
      <c r="F40" s="148">
        <f>MIN(F5:F36)</f>
        <v>697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83" t="s">
        <v>11</v>
      </c>
      <c r="B41" s="284"/>
      <c r="C41" s="287">
        <f>SUM(G41,G42)</f>
        <v>215</v>
      </c>
      <c r="D41" s="289" t="s">
        <v>10</v>
      </c>
      <c r="E41" s="80" t="s">
        <v>12</v>
      </c>
      <c r="F41" s="80"/>
      <c r="G41" s="80">
        <v>102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85"/>
      <c r="B42" s="286"/>
      <c r="C42" s="288"/>
      <c r="D42" s="290"/>
      <c r="E42" s="84" t="s">
        <v>13</v>
      </c>
      <c r="F42" s="84"/>
      <c r="G42" s="84">
        <v>113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6" t="s">
        <v>17</v>
      </c>
      <c r="B43" s="250"/>
      <c r="C43" s="253">
        <f>K37</f>
        <v>16</v>
      </c>
      <c r="D43" s="253" t="s">
        <v>10</v>
      </c>
      <c r="E43" s="207" t="s">
        <v>175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65"/>
      <c r="B44" s="266"/>
      <c r="C44" s="267"/>
      <c r="D44" s="267"/>
      <c r="E44" s="207" t="s">
        <v>176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74" t="s">
        <v>41</v>
      </c>
      <c r="B45" s="275"/>
      <c r="C45" s="93">
        <f>L37</f>
        <v>40</v>
      </c>
      <c r="D45" s="93" t="s">
        <v>37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169" customFormat="1" ht="26.25" customHeight="1">
      <c r="A46" s="274" t="s">
        <v>14</v>
      </c>
      <c r="B46" s="275"/>
      <c r="C46" s="93">
        <f>M37</f>
        <v>15</v>
      </c>
      <c r="D46" s="93" t="s">
        <v>42</v>
      </c>
      <c r="E46" s="93" t="s">
        <v>174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170" customFormat="1" ht="26.25" customHeight="1">
      <c r="A47" s="272" t="s">
        <v>151</v>
      </c>
      <c r="B47" s="273"/>
      <c r="C47" s="93">
        <f>N37</f>
        <v>12</v>
      </c>
      <c r="D47" s="93" t="s">
        <v>42</v>
      </c>
      <c r="E47" s="93" t="s">
        <v>168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168" customFormat="1" ht="26.25" customHeight="1">
      <c r="A48" s="238" t="s">
        <v>104</v>
      </c>
      <c r="B48" s="239"/>
      <c r="C48" s="93">
        <f>G37</f>
        <v>249</v>
      </c>
      <c r="D48" s="107" t="s">
        <v>37</v>
      </c>
      <c r="E48" s="93" t="s">
        <v>43</v>
      </c>
      <c r="F48" s="93"/>
      <c r="G48" s="93">
        <f>H37</f>
        <v>346</v>
      </c>
      <c r="H48" s="107" t="s">
        <v>37</v>
      </c>
      <c r="I48" s="93"/>
      <c r="J48" s="93"/>
      <c r="K48" s="104"/>
      <c r="L48" s="104"/>
      <c r="M48" s="105"/>
      <c r="N48" s="106"/>
    </row>
    <row r="49" spans="1:14" s="171" customFormat="1" ht="26.25" customHeight="1" thickBot="1">
      <c r="A49" s="268" t="str">
        <f>IF(C49&gt;0," 本月戶數增加","本月戶數減少")</f>
        <v>本月戶數減少</v>
      </c>
      <c r="B49" s="269"/>
      <c r="C49" s="108">
        <f>C37-'11006'!C37</f>
        <v>-7</v>
      </c>
      <c r="D49" s="162" t="str">
        <f>IF(E49&gt;0,"男增加","男減少")</f>
        <v>男減少</v>
      </c>
      <c r="E49" s="110">
        <f>D37-'11006'!D37</f>
        <v>-61</v>
      </c>
      <c r="F49" s="111" t="str">
        <f>IF(G49&gt;0,"女增加","女減少")</f>
        <v>女減少</v>
      </c>
      <c r="G49" s="110">
        <f>E37-'11006'!E37</f>
        <v>-60</v>
      </c>
      <c r="H49" s="112"/>
      <c r="I49" s="269" t="str">
        <f>IF(K49&gt;0,"總人口數增加","總人口數減少")</f>
        <v>總人口數減少</v>
      </c>
      <c r="J49" s="269"/>
      <c r="K49" s="110">
        <f>F37-'11006'!F37</f>
        <v>-121</v>
      </c>
      <c r="L49" s="112"/>
      <c r="M49" s="113"/>
      <c r="N49" s="114"/>
    </row>
    <row r="50" spans="1:14">
      <c r="C50" s="172"/>
      <c r="L50" s="172"/>
    </row>
    <row r="51" spans="1:14">
      <c r="L51" s="172"/>
    </row>
    <row r="52" spans="1:14">
      <c r="L52" s="172"/>
    </row>
    <row r="53" spans="1:14">
      <c r="L53" s="172"/>
    </row>
    <row r="54" spans="1:14">
      <c r="L54" s="172"/>
    </row>
    <row r="55" spans="1:14">
      <c r="L55" s="172"/>
    </row>
    <row r="56" spans="1:14">
      <c r="L56" s="172"/>
    </row>
  </sheetData>
  <mergeCells count="28">
    <mergeCell ref="M3:M4"/>
    <mergeCell ref="N3:N4"/>
    <mergeCell ref="A39:B39"/>
    <mergeCell ref="A40:B40"/>
    <mergeCell ref="A41:B42"/>
    <mergeCell ref="C41:C42"/>
    <mergeCell ref="D41:D42"/>
    <mergeCell ref="I49:J49"/>
    <mergeCell ref="A1:L1"/>
    <mergeCell ref="I3:I4"/>
    <mergeCell ref="B3:B4"/>
    <mergeCell ref="C3:C4"/>
    <mergeCell ref="G3:G4"/>
    <mergeCell ref="J3:J4"/>
    <mergeCell ref="H3:H4"/>
    <mergeCell ref="A47:B47"/>
    <mergeCell ref="A45:B45"/>
    <mergeCell ref="K2:N2"/>
    <mergeCell ref="A46:B46"/>
    <mergeCell ref="A38:B38"/>
    <mergeCell ref="A3:A4"/>
    <mergeCell ref="K3:K4"/>
    <mergeCell ref="L3:L4"/>
    <mergeCell ref="A48:B48"/>
    <mergeCell ref="A43:B44"/>
    <mergeCell ref="C43:C44"/>
    <mergeCell ref="D43:D44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162</v>
      </c>
      <c r="L2" s="276"/>
      <c r="M2" s="276"/>
      <c r="N2" s="276"/>
    </row>
    <row r="3" spans="1:14" ht="19.8">
      <c r="A3" s="297" t="s">
        <v>83</v>
      </c>
      <c r="B3" s="299" t="s">
        <v>84</v>
      </c>
      <c r="C3" s="299" t="s">
        <v>44</v>
      </c>
      <c r="D3" s="193" t="s">
        <v>10</v>
      </c>
      <c r="E3" s="194" t="s">
        <v>96</v>
      </c>
      <c r="F3" s="195" t="s">
        <v>97</v>
      </c>
      <c r="G3" s="299" t="s">
        <v>5</v>
      </c>
      <c r="H3" s="299" t="s">
        <v>4</v>
      </c>
      <c r="I3" s="299" t="s">
        <v>6</v>
      </c>
      <c r="J3" s="299" t="s">
        <v>7</v>
      </c>
      <c r="K3" s="299" t="s">
        <v>45</v>
      </c>
      <c r="L3" s="299" t="s">
        <v>46</v>
      </c>
      <c r="M3" s="301" t="s">
        <v>147</v>
      </c>
      <c r="N3" s="303" t="s">
        <v>149</v>
      </c>
    </row>
    <row r="4" spans="1:14" s="163" customFormat="1" ht="19.8">
      <c r="A4" s="298"/>
      <c r="B4" s="300"/>
      <c r="C4" s="300"/>
      <c r="D4" s="55" t="s">
        <v>1</v>
      </c>
      <c r="E4" s="55" t="s">
        <v>2</v>
      </c>
      <c r="F4" s="55" t="s">
        <v>3</v>
      </c>
      <c r="G4" s="300"/>
      <c r="H4" s="300"/>
      <c r="I4" s="300"/>
      <c r="J4" s="300"/>
      <c r="K4" s="300"/>
      <c r="L4" s="300"/>
      <c r="M4" s="302"/>
      <c r="N4" s="304"/>
    </row>
    <row r="5" spans="1:14" ht="19.8">
      <c r="A5" s="222" t="s">
        <v>107</v>
      </c>
      <c r="B5" s="196">
        <v>15</v>
      </c>
      <c r="C5" s="197">
        <v>950</v>
      </c>
      <c r="D5" s="197">
        <v>896</v>
      </c>
      <c r="E5" s="197">
        <v>1004</v>
      </c>
      <c r="F5" s="56">
        <f t="shared" ref="F5:F36" si="0">SUM(D5:E5)</f>
        <v>1900</v>
      </c>
      <c r="G5" s="57">
        <v>3</v>
      </c>
      <c r="H5" s="58">
        <v>13</v>
      </c>
      <c r="I5" s="58">
        <v>0</v>
      </c>
      <c r="J5" s="58">
        <v>1</v>
      </c>
      <c r="K5" s="58">
        <v>1</v>
      </c>
      <c r="L5" s="58">
        <v>3</v>
      </c>
      <c r="M5" s="59">
        <v>1</v>
      </c>
      <c r="N5" s="60">
        <v>1</v>
      </c>
    </row>
    <row r="6" spans="1:14" ht="19.8">
      <c r="A6" s="222" t="s">
        <v>108</v>
      </c>
      <c r="B6" s="197">
        <v>11</v>
      </c>
      <c r="C6" s="197">
        <v>572</v>
      </c>
      <c r="D6" s="197">
        <v>529</v>
      </c>
      <c r="E6" s="197">
        <v>575</v>
      </c>
      <c r="F6" s="56">
        <f t="shared" si="0"/>
        <v>1104</v>
      </c>
      <c r="G6" s="57">
        <v>2</v>
      </c>
      <c r="H6" s="58">
        <v>13</v>
      </c>
      <c r="I6" s="58">
        <v>2</v>
      </c>
      <c r="J6" s="58">
        <v>1</v>
      </c>
      <c r="K6" s="58">
        <v>0</v>
      </c>
      <c r="L6" s="58">
        <v>0</v>
      </c>
      <c r="M6" s="59">
        <v>0</v>
      </c>
      <c r="N6" s="60">
        <v>0</v>
      </c>
    </row>
    <row r="7" spans="1:14" ht="19.8">
      <c r="A7" s="222" t="s">
        <v>109</v>
      </c>
      <c r="B7" s="197">
        <v>17</v>
      </c>
      <c r="C7" s="197">
        <v>1498</v>
      </c>
      <c r="D7" s="197">
        <v>1518</v>
      </c>
      <c r="E7" s="197">
        <v>1806</v>
      </c>
      <c r="F7" s="56">
        <f t="shared" si="0"/>
        <v>3324</v>
      </c>
      <c r="G7" s="57">
        <v>28</v>
      </c>
      <c r="H7" s="58">
        <v>48</v>
      </c>
      <c r="I7" s="58">
        <v>6</v>
      </c>
      <c r="J7" s="58">
        <v>3</v>
      </c>
      <c r="K7" s="58">
        <v>0</v>
      </c>
      <c r="L7" s="58">
        <v>3</v>
      </c>
      <c r="M7" s="59">
        <v>1</v>
      </c>
      <c r="N7" s="60">
        <v>0</v>
      </c>
    </row>
    <row r="8" spans="1:14" ht="19.8">
      <c r="A8" s="222" t="s">
        <v>110</v>
      </c>
      <c r="B8" s="197">
        <v>15</v>
      </c>
      <c r="C8" s="197">
        <v>544</v>
      </c>
      <c r="D8" s="197">
        <v>544</v>
      </c>
      <c r="E8" s="197">
        <v>585</v>
      </c>
      <c r="F8" s="56">
        <f t="shared" si="0"/>
        <v>1129</v>
      </c>
      <c r="G8" s="57">
        <v>7</v>
      </c>
      <c r="H8" s="58">
        <v>11</v>
      </c>
      <c r="I8" s="58">
        <v>0</v>
      </c>
      <c r="J8" s="58">
        <v>2</v>
      </c>
      <c r="K8" s="58">
        <v>0</v>
      </c>
      <c r="L8" s="58">
        <v>1</v>
      </c>
      <c r="M8" s="59">
        <v>0</v>
      </c>
      <c r="N8" s="60">
        <v>0</v>
      </c>
    </row>
    <row r="9" spans="1:14" ht="19.8">
      <c r="A9" s="222" t="s">
        <v>111</v>
      </c>
      <c r="B9" s="197">
        <v>17</v>
      </c>
      <c r="C9" s="197">
        <v>675</v>
      </c>
      <c r="D9" s="197">
        <v>657</v>
      </c>
      <c r="E9" s="197">
        <v>737</v>
      </c>
      <c r="F9" s="56">
        <f t="shared" si="0"/>
        <v>1394</v>
      </c>
      <c r="G9" s="57">
        <v>2</v>
      </c>
      <c r="H9" s="58">
        <v>5</v>
      </c>
      <c r="I9" s="58">
        <v>0</v>
      </c>
      <c r="J9" s="58">
        <v>1</v>
      </c>
      <c r="K9" s="58">
        <v>0</v>
      </c>
      <c r="L9" s="58">
        <v>1</v>
      </c>
      <c r="M9" s="59">
        <v>0</v>
      </c>
      <c r="N9" s="60">
        <v>1</v>
      </c>
    </row>
    <row r="10" spans="1:14" ht="19.8">
      <c r="A10" s="222" t="s">
        <v>112</v>
      </c>
      <c r="B10" s="197">
        <v>7</v>
      </c>
      <c r="C10" s="197">
        <v>343</v>
      </c>
      <c r="D10" s="197">
        <v>331</v>
      </c>
      <c r="E10" s="197">
        <v>362</v>
      </c>
      <c r="F10" s="56">
        <f t="shared" si="0"/>
        <v>693</v>
      </c>
      <c r="G10" s="57">
        <v>4</v>
      </c>
      <c r="H10" s="58">
        <v>8</v>
      </c>
      <c r="I10" s="58">
        <v>3</v>
      </c>
      <c r="J10" s="58">
        <v>2</v>
      </c>
      <c r="K10" s="58">
        <v>0</v>
      </c>
      <c r="L10" s="58">
        <v>1</v>
      </c>
      <c r="M10" s="59">
        <v>0</v>
      </c>
      <c r="N10" s="60">
        <v>0</v>
      </c>
    </row>
    <row r="11" spans="1:14" ht="19.8">
      <c r="A11" s="222" t="s">
        <v>113</v>
      </c>
      <c r="B11" s="197">
        <v>7</v>
      </c>
      <c r="C11" s="197">
        <v>584</v>
      </c>
      <c r="D11" s="197">
        <v>482</v>
      </c>
      <c r="E11" s="197">
        <v>585</v>
      </c>
      <c r="F11" s="56">
        <f t="shared" si="0"/>
        <v>1067</v>
      </c>
      <c r="G11" s="57">
        <v>6</v>
      </c>
      <c r="H11" s="58">
        <v>15</v>
      </c>
      <c r="I11" s="58">
        <v>5</v>
      </c>
      <c r="J11" s="58">
        <v>5</v>
      </c>
      <c r="K11" s="58">
        <v>0</v>
      </c>
      <c r="L11" s="58">
        <v>0</v>
      </c>
      <c r="M11" s="59">
        <v>0</v>
      </c>
      <c r="N11" s="60">
        <v>0</v>
      </c>
    </row>
    <row r="12" spans="1:14" ht="19.8">
      <c r="A12" s="222" t="s">
        <v>114</v>
      </c>
      <c r="B12" s="197">
        <v>15</v>
      </c>
      <c r="C12" s="197">
        <v>938</v>
      </c>
      <c r="D12" s="197">
        <v>994</v>
      </c>
      <c r="E12" s="197">
        <v>1061</v>
      </c>
      <c r="F12" s="56">
        <f t="shared" si="0"/>
        <v>2055</v>
      </c>
      <c r="G12" s="57">
        <v>16</v>
      </c>
      <c r="H12" s="58">
        <v>8</v>
      </c>
      <c r="I12" s="58">
        <v>3</v>
      </c>
      <c r="J12" s="58">
        <v>3</v>
      </c>
      <c r="K12" s="58">
        <v>1</v>
      </c>
      <c r="L12" s="58">
        <v>1</v>
      </c>
      <c r="M12" s="59">
        <v>0</v>
      </c>
      <c r="N12" s="60">
        <v>0</v>
      </c>
    </row>
    <row r="13" spans="1:14" ht="19.8">
      <c r="A13" s="222" t="s">
        <v>115</v>
      </c>
      <c r="B13" s="197">
        <v>12</v>
      </c>
      <c r="C13" s="197">
        <v>459</v>
      </c>
      <c r="D13" s="197">
        <v>483</v>
      </c>
      <c r="E13" s="197">
        <v>500</v>
      </c>
      <c r="F13" s="56">
        <f t="shared" si="0"/>
        <v>983</v>
      </c>
      <c r="G13" s="57">
        <v>3</v>
      </c>
      <c r="H13" s="58">
        <v>9</v>
      </c>
      <c r="I13" s="58">
        <v>0</v>
      </c>
      <c r="J13" s="58">
        <v>2</v>
      </c>
      <c r="K13" s="58">
        <v>0</v>
      </c>
      <c r="L13" s="58">
        <v>0</v>
      </c>
      <c r="M13" s="59">
        <v>0</v>
      </c>
      <c r="N13" s="60">
        <v>0</v>
      </c>
    </row>
    <row r="14" spans="1:14" ht="19.8">
      <c r="A14" s="222" t="s">
        <v>116</v>
      </c>
      <c r="B14" s="197">
        <v>8</v>
      </c>
      <c r="C14" s="197">
        <v>355</v>
      </c>
      <c r="D14" s="197">
        <v>417</v>
      </c>
      <c r="E14" s="197">
        <v>372</v>
      </c>
      <c r="F14" s="56">
        <f t="shared" si="0"/>
        <v>789</v>
      </c>
      <c r="G14" s="57">
        <v>3</v>
      </c>
      <c r="H14" s="58">
        <v>3</v>
      </c>
      <c r="I14" s="58">
        <v>1</v>
      </c>
      <c r="J14" s="58">
        <v>0</v>
      </c>
      <c r="K14" s="58">
        <v>2</v>
      </c>
      <c r="L14" s="58">
        <v>1</v>
      </c>
      <c r="M14" s="59">
        <v>0</v>
      </c>
      <c r="N14" s="60">
        <v>1</v>
      </c>
    </row>
    <row r="15" spans="1:14" ht="19.8">
      <c r="A15" s="222" t="s">
        <v>117</v>
      </c>
      <c r="B15" s="197">
        <v>17</v>
      </c>
      <c r="C15" s="197">
        <v>667</v>
      </c>
      <c r="D15" s="197">
        <v>685</v>
      </c>
      <c r="E15" s="197">
        <v>749</v>
      </c>
      <c r="F15" s="56">
        <f t="shared" si="0"/>
        <v>1434</v>
      </c>
      <c r="G15" s="57">
        <v>12</v>
      </c>
      <c r="H15" s="58">
        <v>11</v>
      </c>
      <c r="I15" s="58">
        <v>1</v>
      </c>
      <c r="J15" s="58">
        <v>0</v>
      </c>
      <c r="K15" s="58">
        <v>2</v>
      </c>
      <c r="L15" s="58">
        <v>1</v>
      </c>
      <c r="M15" s="59">
        <v>0</v>
      </c>
      <c r="N15" s="60">
        <v>0</v>
      </c>
    </row>
    <row r="16" spans="1:14" ht="19.8">
      <c r="A16" s="222" t="s">
        <v>118</v>
      </c>
      <c r="B16" s="197">
        <v>14</v>
      </c>
      <c r="C16" s="197">
        <v>401</v>
      </c>
      <c r="D16" s="197">
        <v>408</v>
      </c>
      <c r="E16" s="197">
        <v>396</v>
      </c>
      <c r="F16" s="56">
        <f t="shared" si="0"/>
        <v>804</v>
      </c>
      <c r="G16" s="57">
        <v>2</v>
      </c>
      <c r="H16" s="58">
        <v>7</v>
      </c>
      <c r="I16" s="58">
        <v>0</v>
      </c>
      <c r="J16" s="58">
        <v>4</v>
      </c>
      <c r="K16" s="58">
        <v>1</v>
      </c>
      <c r="L16" s="58">
        <v>1</v>
      </c>
      <c r="M16" s="59">
        <v>0</v>
      </c>
      <c r="N16" s="60">
        <v>0</v>
      </c>
    </row>
    <row r="17" spans="1:14" ht="19.8">
      <c r="A17" s="222" t="s">
        <v>119</v>
      </c>
      <c r="B17" s="197">
        <v>22</v>
      </c>
      <c r="C17" s="197">
        <v>1102</v>
      </c>
      <c r="D17" s="197">
        <v>1220</v>
      </c>
      <c r="E17" s="197">
        <v>1304</v>
      </c>
      <c r="F17" s="56">
        <f t="shared" si="0"/>
        <v>2524</v>
      </c>
      <c r="G17" s="57">
        <v>46</v>
      </c>
      <c r="H17" s="58">
        <v>32</v>
      </c>
      <c r="I17" s="58">
        <v>6</v>
      </c>
      <c r="J17" s="58">
        <v>4</v>
      </c>
      <c r="K17" s="58">
        <v>2</v>
      </c>
      <c r="L17" s="58">
        <v>0</v>
      </c>
      <c r="M17" s="59">
        <v>2</v>
      </c>
      <c r="N17" s="60">
        <v>0</v>
      </c>
    </row>
    <row r="18" spans="1:14" ht="19.8">
      <c r="A18" s="222" t="s">
        <v>120</v>
      </c>
      <c r="B18" s="197">
        <v>20</v>
      </c>
      <c r="C18" s="197">
        <v>1473</v>
      </c>
      <c r="D18" s="197">
        <v>1681</v>
      </c>
      <c r="E18" s="197">
        <v>1831</v>
      </c>
      <c r="F18" s="56">
        <f t="shared" si="0"/>
        <v>3512</v>
      </c>
      <c r="G18" s="57">
        <v>40</v>
      </c>
      <c r="H18" s="58">
        <v>31</v>
      </c>
      <c r="I18" s="58">
        <v>4</v>
      </c>
      <c r="J18" s="58">
        <v>6</v>
      </c>
      <c r="K18" s="58">
        <v>0</v>
      </c>
      <c r="L18" s="58">
        <v>2</v>
      </c>
      <c r="M18" s="59">
        <v>0</v>
      </c>
      <c r="N18" s="60">
        <v>0</v>
      </c>
    </row>
    <row r="19" spans="1:14" ht="19.8">
      <c r="A19" s="222" t="s">
        <v>121</v>
      </c>
      <c r="B19" s="197">
        <v>22</v>
      </c>
      <c r="C19" s="197">
        <v>1121</v>
      </c>
      <c r="D19" s="197">
        <v>1320</v>
      </c>
      <c r="E19" s="197">
        <v>1415</v>
      </c>
      <c r="F19" s="56">
        <f t="shared" si="0"/>
        <v>2735</v>
      </c>
      <c r="G19" s="57">
        <v>18</v>
      </c>
      <c r="H19" s="58">
        <v>28</v>
      </c>
      <c r="I19" s="58">
        <v>1</v>
      </c>
      <c r="J19" s="58">
        <v>4</v>
      </c>
      <c r="K19" s="58">
        <v>1</v>
      </c>
      <c r="L19" s="58">
        <v>4</v>
      </c>
      <c r="M19" s="59">
        <v>1</v>
      </c>
      <c r="N19" s="60">
        <v>0</v>
      </c>
    </row>
    <row r="20" spans="1:14" ht="19.8">
      <c r="A20" s="222" t="s">
        <v>122</v>
      </c>
      <c r="B20" s="197">
        <v>19</v>
      </c>
      <c r="C20" s="197">
        <v>784</v>
      </c>
      <c r="D20" s="197">
        <v>889</v>
      </c>
      <c r="E20" s="197">
        <v>1021</v>
      </c>
      <c r="F20" s="56">
        <f t="shared" si="0"/>
        <v>1910</v>
      </c>
      <c r="G20" s="57">
        <v>7</v>
      </c>
      <c r="H20" s="58">
        <v>13</v>
      </c>
      <c r="I20" s="58">
        <v>2</v>
      </c>
      <c r="J20" s="58">
        <v>4</v>
      </c>
      <c r="K20" s="58">
        <v>2</v>
      </c>
      <c r="L20" s="58">
        <v>2</v>
      </c>
      <c r="M20" s="59">
        <v>0</v>
      </c>
      <c r="N20" s="60">
        <v>0</v>
      </c>
    </row>
    <row r="21" spans="1:14" ht="19.8">
      <c r="A21" s="222" t="s">
        <v>123</v>
      </c>
      <c r="B21" s="197">
        <v>21</v>
      </c>
      <c r="C21" s="197">
        <v>1581</v>
      </c>
      <c r="D21" s="197">
        <v>1825</v>
      </c>
      <c r="E21" s="197">
        <v>2132</v>
      </c>
      <c r="F21" s="56">
        <f t="shared" si="0"/>
        <v>3957</v>
      </c>
      <c r="G21" s="57">
        <v>15</v>
      </c>
      <c r="H21" s="58">
        <v>31</v>
      </c>
      <c r="I21" s="58">
        <v>6</v>
      </c>
      <c r="J21" s="58">
        <v>7</v>
      </c>
      <c r="K21" s="58">
        <v>2</v>
      </c>
      <c r="L21" s="58">
        <v>1</v>
      </c>
      <c r="M21" s="59">
        <v>0</v>
      </c>
      <c r="N21" s="60">
        <v>1</v>
      </c>
    </row>
    <row r="22" spans="1:14" ht="19.8">
      <c r="A22" s="222" t="s">
        <v>124</v>
      </c>
      <c r="B22" s="197">
        <v>11</v>
      </c>
      <c r="C22" s="197">
        <v>745</v>
      </c>
      <c r="D22" s="197">
        <v>677</v>
      </c>
      <c r="E22" s="197">
        <v>761</v>
      </c>
      <c r="F22" s="56">
        <f t="shared" si="0"/>
        <v>1438</v>
      </c>
      <c r="G22" s="57">
        <v>8</v>
      </c>
      <c r="H22" s="58">
        <v>16</v>
      </c>
      <c r="I22" s="58">
        <v>6</v>
      </c>
      <c r="J22" s="58">
        <v>3</v>
      </c>
      <c r="K22" s="58">
        <v>1</v>
      </c>
      <c r="L22" s="58">
        <v>1</v>
      </c>
      <c r="M22" s="59">
        <v>0</v>
      </c>
      <c r="N22" s="60">
        <v>0</v>
      </c>
    </row>
    <row r="23" spans="1:14" ht="19.8">
      <c r="A23" s="222" t="s">
        <v>125</v>
      </c>
      <c r="B23" s="197">
        <v>12</v>
      </c>
      <c r="C23" s="197">
        <v>566</v>
      </c>
      <c r="D23" s="197">
        <v>588</v>
      </c>
      <c r="E23" s="197">
        <v>610</v>
      </c>
      <c r="F23" s="56">
        <f t="shared" si="0"/>
        <v>1198</v>
      </c>
      <c r="G23" s="57">
        <v>1</v>
      </c>
      <c r="H23" s="58">
        <v>17</v>
      </c>
      <c r="I23" s="58">
        <v>1</v>
      </c>
      <c r="J23" s="58">
        <v>0</v>
      </c>
      <c r="K23" s="58">
        <v>0</v>
      </c>
      <c r="L23" s="58">
        <v>0</v>
      </c>
      <c r="M23" s="59">
        <v>0</v>
      </c>
      <c r="N23" s="60">
        <v>0</v>
      </c>
    </row>
    <row r="24" spans="1:14" ht="19.8">
      <c r="A24" s="222" t="s">
        <v>126</v>
      </c>
      <c r="B24" s="197">
        <v>12</v>
      </c>
      <c r="C24" s="197">
        <v>442</v>
      </c>
      <c r="D24" s="197">
        <v>448</v>
      </c>
      <c r="E24" s="197">
        <v>426</v>
      </c>
      <c r="F24" s="56">
        <f t="shared" si="0"/>
        <v>874</v>
      </c>
      <c r="G24" s="57">
        <v>10</v>
      </c>
      <c r="H24" s="58">
        <v>7</v>
      </c>
      <c r="I24" s="58">
        <v>1</v>
      </c>
      <c r="J24" s="58">
        <v>1</v>
      </c>
      <c r="K24" s="58">
        <v>0</v>
      </c>
      <c r="L24" s="58">
        <v>1</v>
      </c>
      <c r="M24" s="59">
        <v>0</v>
      </c>
      <c r="N24" s="60">
        <v>0</v>
      </c>
    </row>
    <row r="25" spans="1:14" ht="19.8">
      <c r="A25" s="222" t="s">
        <v>127</v>
      </c>
      <c r="B25" s="197">
        <v>12</v>
      </c>
      <c r="C25" s="197">
        <v>553</v>
      </c>
      <c r="D25" s="197">
        <v>523</v>
      </c>
      <c r="E25" s="197">
        <v>585</v>
      </c>
      <c r="F25" s="56">
        <f t="shared" si="0"/>
        <v>1108</v>
      </c>
      <c r="G25" s="57">
        <v>8</v>
      </c>
      <c r="H25" s="58">
        <v>12</v>
      </c>
      <c r="I25" s="58">
        <v>0</v>
      </c>
      <c r="J25" s="58">
        <v>2</v>
      </c>
      <c r="K25" s="58">
        <v>0</v>
      </c>
      <c r="L25" s="58">
        <v>1</v>
      </c>
      <c r="M25" s="59">
        <v>0</v>
      </c>
      <c r="N25" s="60">
        <v>0</v>
      </c>
    </row>
    <row r="26" spans="1:14" ht="19.8">
      <c r="A26" s="222" t="s">
        <v>128</v>
      </c>
      <c r="B26" s="197">
        <v>22</v>
      </c>
      <c r="C26" s="197">
        <v>982</v>
      </c>
      <c r="D26" s="197">
        <v>1055</v>
      </c>
      <c r="E26" s="197">
        <v>1060</v>
      </c>
      <c r="F26" s="56">
        <f t="shared" si="0"/>
        <v>2115</v>
      </c>
      <c r="G26" s="57">
        <v>13</v>
      </c>
      <c r="H26" s="58">
        <v>9</v>
      </c>
      <c r="I26" s="58">
        <v>2</v>
      </c>
      <c r="J26" s="58">
        <v>6</v>
      </c>
      <c r="K26" s="58">
        <v>1</v>
      </c>
      <c r="L26" s="58">
        <v>0</v>
      </c>
      <c r="M26" s="59">
        <v>0</v>
      </c>
      <c r="N26" s="60">
        <v>1</v>
      </c>
    </row>
    <row r="27" spans="1:14" ht="19.8">
      <c r="A27" s="222" t="s">
        <v>129</v>
      </c>
      <c r="B27" s="197">
        <v>24</v>
      </c>
      <c r="C27" s="197">
        <v>1594</v>
      </c>
      <c r="D27" s="197">
        <v>1571</v>
      </c>
      <c r="E27" s="197">
        <v>1614</v>
      </c>
      <c r="F27" s="56">
        <f t="shared" si="0"/>
        <v>3185</v>
      </c>
      <c r="G27" s="57">
        <v>35</v>
      </c>
      <c r="H27" s="58">
        <v>27</v>
      </c>
      <c r="I27" s="58">
        <v>10</v>
      </c>
      <c r="J27" s="58">
        <v>5</v>
      </c>
      <c r="K27" s="58">
        <v>1</v>
      </c>
      <c r="L27" s="58">
        <v>2</v>
      </c>
      <c r="M27" s="59">
        <v>2</v>
      </c>
      <c r="N27" s="60">
        <v>1</v>
      </c>
    </row>
    <row r="28" spans="1:14" ht="19.8">
      <c r="A28" s="222" t="s">
        <v>130</v>
      </c>
      <c r="B28" s="197">
        <v>10</v>
      </c>
      <c r="C28" s="197">
        <v>363</v>
      </c>
      <c r="D28" s="197">
        <v>376</v>
      </c>
      <c r="E28" s="197">
        <v>379</v>
      </c>
      <c r="F28" s="56">
        <f t="shared" si="0"/>
        <v>755</v>
      </c>
      <c r="G28" s="57">
        <v>1</v>
      </c>
      <c r="H28" s="58">
        <v>3</v>
      </c>
      <c r="I28" s="58">
        <v>1</v>
      </c>
      <c r="J28" s="58">
        <v>0</v>
      </c>
      <c r="K28" s="58">
        <v>1</v>
      </c>
      <c r="L28" s="58">
        <v>1</v>
      </c>
      <c r="M28" s="59">
        <v>0</v>
      </c>
      <c r="N28" s="60">
        <v>1</v>
      </c>
    </row>
    <row r="29" spans="1:14" ht="19.8">
      <c r="A29" s="222" t="s">
        <v>131</v>
      </c>
      <c r="B29" s="197">
        <v>13</v>
      </c>
      <c r="C29" s="197">
        <v>517</v>
      </c>
      <c r="D29" s="197">
        <v>522</v>
      </c>
      <c r="E29" s="197">
        <v>592</v>
      </c>
      <c r="F29" s="56">
        <f t="shared" si="0"/>
        <v>1114</v>
      </c>
      <c r="G29" s="57">
        <v>6</v>
      </c>
      <c r="H29" s="58">
        <v>9</v>
      </c>
      <c r="I29" s="58">
        <v>0</v>
      </c>
      <c r="J29" s="58">
        <v>1</v>
      </c>
      <c r="K29" s="58">
        <v>2</v>
      </c>
      <c r="L29" s="58">
        <v>0</v>
      </c>
      <c r="M29" s="59">
        <v>1</v>
      </c>
      <c r="N29" s="60">
        <v>0</v>
      </c>
    </row>
    <row r="30" spans="1:14" ht="19.8">
      <c r="A30" s="222" t="s">
        <v>132</v>
      </c>
      <c r="B30" s="197">
        <v>10</v>
      </c>
      <c r="C30" s="197">
        <v>573</v>
      </c>
      <c r="D30" s="197">
        <v>521</v>
      </c>
      <c r="E30" s="197">
        <v>528</v>
      </c>
      <c r="F30" s="56">
        <f t="shared" si="0"/>
        <v>1049</v>
      </c>
      <c r="G30" s="57">
        <v>8</v>
      </c>
      <c r="H30" s="58">
        <v>12</v>
      </c>
      <c r="I30" s="58">
        <v>0</v>
      </c>
      <c r="J30" s="58">
        <v>0</v>
      </c>
      <c r="K30" s="58">
        <v>0</v>
      </c>
      <c r="L30" s="58">
        <v>0</v>
      </c>
      <c r="M30" s="59">
        <v>1</v>
      </c>
      <c r="N30" s="60">
        <v>0</v>
      </c>
    </row>
    <row r="31" spans="1:14" ht="19.8">
      <c r="A31" s="222" t="s">
        <v>133</v>
      </c>
      <c r="B31" s="197">
        <v>10</v>
      </c>
      <c r="C31" s="197">
        <v>519</v>
      </c>
      <c r="D31" s="197">
        <v>494</v>
      </c>
      <c r="E31" s="197">
        <v>533</v>
      </c>
      <c r="F31" s="56">
        <f t="shared" si="0"/>
        <v>1027</v>
      </c>
      <c r="G31" s="57">
        <v>3</v>
      </c>
      <c r="H31" s="58">
        <v>17</v>
      </c>
      <c r="I31" s="58">
        <v>2</v>
      </c>
      <c r="J31" s="58">
        <v>0</v>
      </c>
      <c r="K31" s="58">
        <v>1</v>
      </c>
      <c r="L31" s="58">
        <v>2</v>
      </c>
      <c r="M31" s="59">
        <v>0</v>
      </c>
      <c r="N31" s="60">
        <v>0</v>
      </c>
    </row>
    <row r="32" spans="1:14" ht="19.8">
      <c r="A32" s="222" t="s">
        <v>134</v>
      </c>
      <c r="B32" s="197">
        <v>12</v>
      </c>
      <c r="C32" s="197">
        <v>493</v>
      </c>
      <c r="D32" s="197">
        <v>500</v>
      </c>
      <c r="E32" s="197">
        <v>501</v>
      </c>
      <c r="F32" s="56">
        <f t="shared" si="0"/>
        <v>1001</v>
      </c>
      <c r="G32" s="57">
        <v>3</v>
      </c>
      <c r="H32" s="58">
        <v>9</v>
      </c>
      <c r="I32" s="58">
        <v>0</v>
      </c>
      <c r="J32" s="58">
        <v>0</v>
      </c>
      <c r="K32" s="58">
        <v>2</v>
      </c>
      <c r="L32" s="58">
        <v>0</v>
      </c>
      <c r="M32" s="59">
        <v>0</v>
      </c>
      <c r="N32" s="60">
        <v>0</v>
      </c>
    </row>
    <row r="33" spans="1:14" ht="19.8">
      <c r="A33" s="222" t="s">
        <v>135</v>
      </c>
      <c r="B33" s="197">
        <v>13</v>
      </c>
      <c r="C33" s="197">
        <v>433</v>
      </c>
      <c r="D33" s="197">
        <v>421</v>
      </c>
      <c r="E33" s="197">
        <v>419</v>
      </c>
      <c r="F33" s="56">
        <f t="shared" si="0"/>
        <v>840</v>
      </c>
      <c r="G33" s="57">
        <v>5</v>
      </c>
      <c r="H33" s="58">
        <v>3</v>
      </c>
      <c r="I33" s="58">
        <v>1</v>
      </c>
      <c r="J33" s="58">
        <v>1</v>
      </c>
      <c r="K33" s="58">
        <v>2</v>
      </c>
      <c r="L33" s="58">
        <v>1</v>
      </c>
      <c r="M33" s="59">
        <v>0</v>
      </c>
      <c r="N33" s="60">
        <v>0</v>
      </c>
    </row>
    <row r="34" spans="1:14" ht="19.8">
      <c r="A34" s="222" t="s">
        <v>136</v>
      </c>
      <c r="B34" s="197">
        <v>11</v>
      </c>
      <c r="C34" s="197">
        <v>370</v>
      </c>
      <c r="D34" s="197">
        <v>371</v>
      </c>
      <c r="E34" s="197">
        <v>397</v>
      </c>
      <c r="F34" s="56">
        <f t="shared" si="0"/>
        <v>768</v>
      </c>
      <c r="G34" s="57">
        <v>7</v>
      </c>
      <c r="H34" s="58">
        <v>6</v>
      </c>
      <c r="I34" s="58">
        <v>3</v>
      </c>
      <c r="J34" s="58">
        <v>0</v>
      </c>
      <c r="K34" s="58">
        <v>0</v>
      </c>
      <c r="L34" s="58">
        <v>1</v>
      </c>
      <c r="M34" s="59">
        <v>0</v>
      </c>
      <c r="N34" s="60">
        <v>0</v>
      </c>
    </row>
    <row r="35" spans="1:14" ht="19.8">
      <c r="A35" s="222" t="s">
        <v>137</v>
      </c>
      <c r="B35" s="197">
        <v>6</v>
      </c>
      <c r="C35" s="197">
        <v>346</v>
      </c>
      <c r="D35" s="197">
        <v>370</v>
      </c>
      <c r="E35" s="197">
        <v>403</v>
      </c>
      <c r="F35" s="56">
        <f t="shared" si="0"/>
        <v>773</v>
      </c>
      <c r="G35" s="57">
        <v>3</v>
      </c>
      <c r="H35" s="58">
        <v>6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60">
        <v>0</v>
      </c>
    </row>
    <row r="36" spans="1:14" ht="19.8">
      <c r="A36" s="222" t="s">
        <v>138</v>
      </c>
      <c r="B36" s="197">
        <v>16</v>
      </c>
      <c r="C36" s="197">
        <v>618</v>
      </c>
      <c r="D36" s="197">
        <v>613</v>
      </c>
      <c r="E36" s="197">
        <v>630</v>
      </c>
      <c r="F36" s="56">
        <f t="shared" si="0"/>
        <v>1243</v>
      </c>
      <c r="G36" s="57">
        <v>5</v>
      </c>
      <c r="H36" s="58">
        <v>7</v>
      </c>
      <c r="I36" s="58">
        <v>2</v>
      </c>
      <c r="J36" s="58">
        <v>1</v>
      </c>
      <c r="K36" s="58">
        <v>2</v>
      </c>
      <c r="L36" s="58">
        <v>2</v>
      </c>
      <c r="M36" s="59">
        <v>0</v>
      </c>
      <c r="N36" s="60">
        <v>0</v>
      </c>
    </row>
    <row r="37" spans="1:14" ht="19.8">
      <c r="A37" s="221" t="s">
        <v>139</v>
      </c>
      <c r="B37" s="56">
        <f t="shared" ref="B37:N37" si="1">SUM(B5:B36)</f>
        <v>453</v>
      </c>
      <c r="C37" s="56">
        <f t="shared" si="1"/>
        <v>23161</v>
      </c>
      <c r="D37" s="56">
        <f t="shared" si="1"/>
        <v>23929</v>
      </c>
      <c r="E37" s="56">
        <f t="shared" si="1"/>
        <v>25873</v>
      </c>
      <c r="F37" s="56">
        <f t="shared" si="1"/>
        <v>49802</v>
      </c>
      <c r="G37" s="56">
        <f t="shared" si="1"/>
        <v>330</v>
      </c>
      <c r="H37" s="56">
        <f t="shared" si="1"/>
        <v>446</v>
      </c>
      <c r="I37" s="56">
        <f t="shared" si="1"/>
        <v>69</v>
      </c>
      <c r="J37" s="56">
        <f t="shared" si="1"/>
        <v>69</v>
      </c>
      <c r="K37" s="56">
        <f t="shared" si="1"/>
        <v>27</v>
      </c>
      <c r="L37" s="56">
        <f t="shared" si="1"/>
        <v>34</v>
      </c>
      <c r="M37" s="56">
        <f t="shared" si="1"/>
        <v>9</v>
      </c>
      <c r="N37" s="192">
        <f t="shared" si="1"/>
        <v>7</v>
      </c>
    </row>
    <row r="38" spans="1:14" s="164" customFormat="1" ht="26.25" customHeight="1">
      <c r="A38" s="295" t="s">
        <v>8</v>
      </c>
      <c r="B38" s="296"/>
      <c r="C38" s="115">
        <f>C37</f>
        <v>23161</v>
      </c>
      <c r="D38" s="115" t="s">
        <v>0</v>
      </c>
      <c r="E38" s="115" t="s">
        <v>9</v>
      </c>
      <c r="F38" s="115"/>
      <c r="G38" s="115">
        <f>F37</f>
        <v>49802</v>
      </c>
      <c r="H38" s="115" t="s">
        <v>10</v>
      </c>
      <c r="I38" s="115"/>
      <c r="J38" s="115"/>
      <c r="K38" s="116" t="s">
        <v>102</v>
      </c>
      <c r="L38" s="116"/>
      <c r="M38" s="117"/>
      <c r="N38" s="118"/>
    </row>
    <row r="39" spans="1:14" s="164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1581</v>
      </c>
      <c r="F39" s="146">
        <f>MAX(F5:F36)</f>
        <v>3957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8" t="s">
        <v>106</v>
      </c>
      <c r="B40" s="239"/>
      <c r="C40" s="173" t="str">
        <f ca="1">INDIRECT(H40,TRUE)</f>
        <v>德政</v>
      </c>
      <c r="D40" s="174" t="s">
        <v>91</v>
      </c>
      <c r="E40" s="147">
        <f>MIN(C5:C36)</f>
        <v>343</v>
      </c>
      <c r="F40" s="148">
        <f>MIN(F5:F36)</f>
        <v>693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83" t="s">
        <v>11</v>
      </c>
      <c r="B41" s="284"/>
      <c r="C41" s="287">
        <f>SUM(G41,G42)</f>
        <v>222</v>
      </c>
      <c r="D41" s="289" t="s">
        <v>10</v>
      </c>
      <c r="E41" s="80" t="s">
        <v>12</v>
      </c>
      <c r="F41" s="80"/>
      <c r="G41" s="80">
        <v>107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85"/>
      <c r="B42" s="286"/>
      <c r="C42" s="288"/>
      <c r="D42" s="290"/>
      <c r="E42" s="84" t="s">
        <v>13</v>
      </c>
      <c r="F42" s="84"/>
      <c r="G42" s="84">
        <v>115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6" t="s">
        <v>17</v>
      </c>
      <c r="B43" s="250"/>
      <c r="C43" s="253">
        <f>K37</f>
        <v>27</v>
      </c>
      <c r="D43" s="253" t="s">
        <v>10</v>
      </c>
      <c r="E43" s="207" t="s">
        <v>177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65"/>
      <c r="B44" s="266"/>
      <c r="C44" s="267"/>
      <c r="D44" s="267"/>
      <c r="E44" s="207" t="s">
        <v>101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95" t="s">
        <v>15</v>
      </c>
      <c r="B45" s="296"/>
      <c r="C45" s="115">
        <f>L37</f>
        <v>34</v>
      </c>
      <c r="D45" s="115" t="s">
        <v>10</v>
      </c>
      <c r="E45" s="115"/>
      <c r="F45" s="115"/>
      <c r="G45" s="120"/>
      <c r="H45" s="115"/>
      <c r="I45" s="115"/>
      <c r="J45" s="115"/>
      <c r="K45" s="121"/>
      <c r="L45" s="121"/>
      <c r="M45" s="122"/>
      <c r="N45" s="123"/>
    </row>
    <row r="46" spans="1:14" s="169" customFormat="1" ht="26.25" customHeight="1">
      <c r="A46" s="295" t="s">
        <v>14</v>
      </c>
      <c r="B46" s="296"/>
      <c r="C46" s="115">
        <f>M37</f>
        <v>9</v>
      </c>
      <c r="D46" s="115" t="s">
        <v>47</v>
      </c>
      <c r="E46" s="115" t="s">
        <v>178</v>
      </c>
      <c r="F46" s="115"/>
      <c r="G46" s="115"/>
      <c r="H46" s="115"/>
      <c r="I46" s="115"/>
      <c r="J46" s="115"/>
      <c r="K46" s="124"/>
      <c r="L46" s="124"/>
      <c r="M46" s="125"/>
      <c r="N46" s="126"/>
    </row>
    <row r="47" spans="1:14" s="170" customFormat="1" ht="26.25" customHeight="1">
      <c r="A47" s="293" t="s">
        <v>151</v>
      </c>
      <c r="B47" s="294"/>
      <c r="C47" s="115">
        <f>N37</f>
        <v>7</v>
      </c>
      <c r="D47" s="115" t="s">
        <v>47</v>
      </c>
      <c r="E47" s="115" t="s">
        <v>179</v>
      </c>
      <c r="F47" s="115"/>
      <c r="G47" s="115"/>
      <c r="H47" s="115"/>
      <c r="I47" s="115"/>
      <c r="J47" s="115"/>
      <c r="K47" s="127"/>
      <c r="L47" s="127"/>
      <c r="M47" s="128"/>
      <c r="N47" s="129"/>
    </row>
    <row r="48" spans="1:14" s="168" customFormat="1" ht="26.25" customHeight="1">
      <c r="A48" s="238" t="s">
        <v>104</v>
      </c>
      <c r="B48" s="239"/>
      <c r="C48" s="119">
        <f>G37</f>
        <v>330</v>
      </c>
      <c r="D48" s="130" t="s">
        <v>10</v>
      </c>
      <c r="E48" s="119" t="s">
        <v>16</v>
      </c>
      <c r="F48" s="119"/>
      <c r="G48" s="119">
        <f>H37</f>
        <v>446</v>
      </c>
      <c r="H48" s="130" t="s">
        <v>10</v>
      </c>
      <c r="I48" s="119"/>
      <c r="J48" s="119"/>
      <c r="K48" s="131"/>
      <c r="L48" s="131"/>
      <c r="M48" s="132"/>
      <c r="N48" s="133"/>
    </row>
    <row r="49" spans="1:14" s="171" customFormat="1" ht="26.25" customHeight="1" thickBot="1">
      <c r="A49" s="291" t="str">
        <f>IF(C49&gt;0," 本月戶數增加","本月戶數減少")</f>
        <v xml:space="preserve"> 本月戶數增加</v>
      </c>
      <c r="B49" s="292"/>
      <c r="C49" s="134">
        <f>C37-'11007'!C37</f>
        <v>29</v>
      </c>
      <c r="D49" s="175" t="str">
        <f>IF(E49&gt;0,"男增加","男減少")</f>
        <v>男減少</v>
      </c>
      <c r="E49" s="135">
        <f>D37-'11007'!D37</f>
        <v>-35</v>
      </c>
      <c r="F49" s="136" t="str">
        <f>IF(G49&gt;0,"女增加","女減少")</f>
        <v>女減少</v>
      </c>
      <c r="G49" s="135">
        <f>E37-'11007'!E37</f>
        <v>-88</v>
      </c>
      <c r="H49" s="137"/>
      <c r="I49" s="292" t="str">
        <f>IF(K49&gt;0,"總人口數增加","總人口數減少")</f>
        <v>總人口數減少</v>
      </c>
      <c r="J49" s="292"/>
      <c r="K49" s="135">
        <f>F37-'11007'!F37</f>
        <v>-123</v>
      </c>
      <c r="L49" s="138"/>
      <c r="M49" s="139"/>
      <c r="N49" s="140"/>
    </row>
    <row r="50" spans="1:14">
      <c r="C50" s="172"/>
      <c r="L50" s="172"/>
    </row>
  </sheetData>
  <mergeCells count="28">
    <mergeCell ref="A1:L1"/>
    <mergeCell ref="I3:I4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39:B39"/>
    <mergeCell ref="A40:B40"/>
    <mergeCell ref="A49:B49"/>
    <mergeCell ref="I49:J49"/>
    <mergeCell ref="A47:B47"/>
    <mergeCell ref="A45:B45"/>
    <mergeCell ref="A46:B46"/>
    <mergeCell ref="A41:B42"/>
    <mergeCell ref="C41:C42"/>
    <mergeCell ref="D41:D42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161</v>
      </c>
      <c r="L2" s="276"/>
      <c r="M2" s="276"/>
      <c r="N2" s="276"/>
    </row>
    <row r="3" spans="1:14" ht="19.8">
      <c r="A3" s="277" t="s">
        <v>83</v>
      </c>
      <c r="B3" s="270" t="s">
        <v>84</v>
      </c>
      <c r="C3" s="270" t="s">
        <v>48</v>
      </c>
      <c r="D3" s="193" t="s">
        <v>10</v>
      </c>
      <c r="E3" s="194" t="s">
        <v>96</v>
      </c>
      <c r="F3" s="195" t="s">
        <v>97</v>
      </c>
      <c r="G3" s="270" t="s">
        <v>49</v>
      </c>
      <c r="H3" s="270" t="s">
        <v>50</v>
      </c>
      <c r="I3" s="270" t="s">
        <v>51</v>
      </c>
      <c r="J3" s="270" t="s">
        <v>52</v>
      </c>
      <c r="K3" s="270" t="s">
        <v>53</v>
      </c>
      <c r="L3" s="270" t="s">
        <v>54</v>
      </c>
      <c r="M3" s="279" t="s">
        <v>147</v>
      </c>
      <c r="N3" s="281" t="s">
        <v>149</v>
      </c>
    </row>
    <row r="4" spans="1:14" s="1" customFormat="1" ht="19.8">
      <c r="A4" s="278"/>
      <c r="B4" s="271"/>
      <c r="C4" s="271"/>
      <c r="D4" s="50" t="s">
        <v>55</v>
      </c>
      <c r="E4" s="50" t="s">
        <v>56</v>
      </c>
      <c r="F4" s="50" t="s">
        <v>89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2" t="s">
        <v>107</v>
      </c>
      <c r="B5" s="196">
        <v>15</v>
      </c>
      <c r="C5" s="198">
        <v>949</v>
      </c>
      <c r="D5" s="198">
        <v>896</v>
      </c>
      <c r="E5" s="198">
        <v>1002</v>
      </c>
      <c r="F5" s="51">
        <f t="shared" ref="F5:F36" si="0">SUM(D5:E5)</f>
        <v>1898</v>
      </c>
      <c r="G5" s="176">
        <v>8</v>
      </c>
      <c r="H5" s="177">
        <v>9</v>
      </c>
      <c r="I5" s="177">
        <v>2</v>
      </c>
      <c r="J5" s="177">
        <v>4</v>
      </c>
      <c r="K5" s="177">
        <v>1</v>
      </c>
      <c r="L5" s="177">
        <v>0</v>
      </c>
      <c r="M5" s="178">
        <v>2</v>
      </c>
      <c r="N5" s="179">
        <v>0</v>
      </c>
    </row>
    <row r="6" spans="1:14" ht="19.8">
      <c r="A6" s="222" t="s">
        <v>108</v>
      </c>
      <c r="B6" s="197">
        <v>11</v>
      </c>
      <c r="C6" s="198">
        <v>574</v>
      </c>
      <c r="D6" s="198">
        <v>521</v>
      </c>
      <c r="E6" s="198">
        <v>573</v>
      </c>
      <c r="F6" s="51">
        <f t="shared" si="0"/>
        <v>1094</v>
      </c>
      <c r="G6" s="176">
        <v>4</v>
      </c>
      <c r="H6" s="177">
        <v>13</v>
      </c>
      <c r="I6" s="177">
        <v>2</v>
      </c>
      <c r="J6" s="177">
        <v>3</v>
      </c>
      <c r="K6" s="177">
        <v>2</v>
      </c>
      <c r="L6" s="177">
        <v>2</v>
      </c>
      <c r="M6" s="178">
        <v>0</v>
      </c>
      <c r="N6" s="179">
        <v>0</v>
      </c>
    </row>
    <row r="7" spans="1:14" ht="19.8">
      <c r="A7" s="222" t="s">
        <v>109</v>
      </c>
      <c r="B7" s="197">
        <v>17</v>
      </c>
      <c r="C7" s="198">
        <v>1498</v>
      </c>
      <c r="D7" s="198">
        <v>1504</v>
      </c>
      <c r="E7" s="198">
        <v>1803</v>
      </c>
      <c r="F7" s="51">
        <f t="shared" si="0"/>
        <v>3307</v>
      </c>
      <c r="G7" s="176">
        <v>20</v>
      </c>
      <c r="H7" s="177">
        <v>34</v>
      </c>
      <c r="I7" s="177">
        <v>7</v>
      </c>
      <c r="J7" s="177">
        <v>8</v>
      </c>
      <c r="K7" s="177">
        <v>1</v>
      </c>
      <c r="L7" s="177">
        <v>3</v>
      </c>
      <c r="M7" s="178">
        <v>0</v>
      </c>
      <c r="N7" s="179">
        <v>1</v>
      </c>
    </row>
    <row r="8" spans="1:14" ht="19.8">
      <c r="A8" s="222" t="s">
        <v>110</v>
      </c>
      <c r="B8" s="197">
        <v>15</v>
      </c>
      <c r="C8" s="198">
        <v>540</v>
      </c>
      <c r="D8" s="198">
        <v>536</v>
      </c>
      <c r="E8" s="198">
        <v>582</v>
      </c>
      <c r="F8" s="51">
        <f t="shared" si="0"/>
        <v>1118</v>
      </c>
      <c r="G8" s="176">
        <v>1</v>
      </c>
      <c r="H8" s="177">
        <v>11</v>
      </c>
      <c r="I8" s="177">
        <v>0</v>
      </c>
      <c r="J8" s="177">
        <v>0</v>
      </c>
      <c r="K8" s="177">
        <v>1</v>
      </c>
      <c r="L8" s="177">
        <v>2</v>
      </c>
      <c r="M8" s="178">
        <v>0</v>
      </c>
      <c r="N8" s="179">
        <v>0</v>
      </c>
    </row>
    <row r="9" spans="1:14" ht="19.8">
      <c r="A9" s="222" t="s">
        <v>111</v>
      </c>
      <c r="B9" s="197">
        <v>17</v>
      </c>
      <c r="C9" s="198">
        <v>673</v>
      </c>
      <c r="D9" s="198">
        <v>659</v>
      </c>
      <c r="E9" s="198">
        <v>736</v>
      </c>
      <c r="F9" s="51">
        <f t="shared" si="0"/>
        <v>1395</v>
      </c>
      <c r="G9" s="176">
        <v>13</v>
      </c>
      <c r="H9" s="177">
        <v>9</v>
      </c>
      <c r="I9" s="177">
        <v>1</v>
      </c>
      <c r="J9" s="177">
        <v>4</v>
      </c>
      <c r="K9" s="177">
        <v>0</v>
      </c>
      <c r="L9" s="177">
        <v>0</v>
      </c>
      <c r="M9" s="178">
        <v>0</v>
      </c>
      <c r="N9" s="179">
        <v>0</v>
      </c>
    </row>
    <row r="10" spans="1:14" ht="19.8">
      <c r="A10" s="222" t="s">
        <v>112</v>
      </c>
      <c r="B10" s="197">
        <v>7</v>
      </c>
      <c r="C10" s="198">
        <v>344</v>
      </c>
      <c r="D10" s="198">
        <v>330</v>
      </c>
      <c r="E10" s="198">
        <v>362</v>
      </c>
      <c r="F10" s="51">
        <f t="shared" si="0"/>
        <v>692</v>
      </c>
      <c r="G10" s="176">
        <v>2</v>
      </c>
      <c r="H10" s="177">
        <v>1</v>
      </c>
      <c r="I10" s="177">
        <v>0</v>
      </c>
      <c r="J10" s="177">
        <v>2</v>
      </c>
      <c r="K10" s="177">
        <v>0</v>
      </c>
      <c r="L10" s="177">
        <v>0</v>
      </c>
      <c r="M10" s="178">
        <v>0</v>
      </c>
      <c r="N10" s="179">
        <v>0</v>
      </c>
    </row>
    <row r="11" spans="1:14" ht="19.8">
      <c r="A11" s="222" t="s">
        <v>113</v>
      </c>
      <c r="B11" s="197">
        <v>7</v>
      </c>
      <c r="C11" s="198">
        <v>587</v>
      </c>
      <c r="D11" s="198">
        <v>486</v>
      </c>
      <c r="E11" s="198">
        <v>582</v>
      </c>
      <c r="F11" s="51">
        <f t="shared" si="0"/>
        <v>1068</v>
      </c>
      <c r="G11" s="176">
        <v>8</v>
      </c>
      <c r="H11" s="177">
        <v>7</v>
      </c>
      <c r="I11" s="177">
        <v>4</v>
      </c>
      <c r="J11" s="177">
        <v>4</v>
      </c>
      <c r="K11" s="177">
        <v>1</v>
      </c>
      <c r="L11" s="177">
        <v>1</v>
      </c>
      <c r="M11" s="178">
        <v>1</v>
      </c>
      <c r="N11" s="179">
        <v>1</v>
      </c>
    </row>
    <row r="12" spans="1:14" ht="19.8">
      <c r="A12" s="222" t="s">
        <v>114</v>
      </c>
      <c r="B12" s="197">
        <v>15</v>
      </c>
      <c r="C12" s="198">
        <v>933</v>
      </c>
      <c r="D12" s="198">
        <v>988</v>
      </c>
      <c r="E12" s="198">
        <v>1041</v>
      </c>
      <c r="F12" s="51">
        <f t="shared" si="0"/>
        <v>2029</v>
      </c>
      <c r="G12" s="176">
        <v>16</v>
      </c>
      <c r="H12" s="177">
        <v>36</v>
      </c>
      <c r="I12" s="177">
        <v>5</v>
      </c>
      <c r="J12" s="177">
        <v>8</v>
      </c>
      <c r="K12" s="177">
        <v>0</v>
      </c>
      <c r="L12" s="177">
        <v>3</v>
      </c>
      <c r="M12" s="178">
        <v>1</v>
      </c>
      <c r="N12" s="179">
        <v>0</v>
      </c>
    </row>
    <row r="13" spans="1:14" ht="19.8">
      <c r="A13" s="222" t="s">
        <v>115</v>
      </c>
      <c r="B13" s="197">
        <v>12</v>
      </c>
      <c r="C13" s="198">
        <v>461</v>
      </c>
      <c r="D13" s="198">
        <v>477</v>
      </c>
      <c r="E13" s="198">
        <v>500</v>
      </c>
      <c r="F13" s="51">
        <f t="shared" si="0"/>
        <v>977</v>
      </c>
      <c r="G13" s="176">
        <v>6</v>
      </c>
      <c r="H13" s="177">
        <v>10</v>
      </c>
      <c r="I13" s="177">
        <v>0</v>
      </c>
      <c r="J13" s="177">
        <v>0</v>
      </c>
      <c r="K13" s="177">
        <v>0</v>
      </c>
      <c r="L13" s="177">
        <v>2</v>
      </c>
      <c r="M13" s="178">
        <v>0</v>
      </c>
      <c r="N13" s="179">
        <v>0</v>
      </c>
    </row>
    <row r="14" spans="1:14" ht="19.8">
      <c r="A14" s="222" t="s">
        <v>116</v>
      </c>
      <c r="B14" s="197">
        <v>8</v>
      </c>
      <c r="C14" s="198">
        <v>356</v>
      </c>
      <c r="D14" s="198">
        <v>412</v>
      </c>
      <c r="E14" s="198">
        <v>368</v>
      </c>
      <c r="F14" s="51">
        <f t="shared" si="0"/>
        <v>780</v>
      </c>
      <c r="G14" s="176">
        <v>1</v>
      </c>
      <c r="H14" s="177">
        <v>10</v>
      </c>
      <c r="I14" s="177">
        <v>1</v>
      </c>
      <c r="J14" s="177">
        <v>0</v>
      </c>
      <c r="K14" s="177">
        <v>0</v>
      </c>
      <c r="L14" s="177">
        <v>1</v>
      </c>
      <c r="M14" s="178">
        <v>0</v>
      </c>
      <c r="N14" s="179">
        <v>0</v>
      </c>
    </row>
    <row r="15" spans="1:14" ht="19.8">
      <c r="A15" s="222" t="s">
        <v>117</v>
      </c>
      <c r="B15" s="197">
        <v>17</v>
      </c>
      <c r="C15" s="198">
        <v>667</v>
      </c>
      <c r="D15" s="198">
        <v>683</v>
      </c>
      <c r="E15" s="198">
        <v>748</v>
      </c>
      <c r="F15" s="51">
        <f t="shared" si="0"/>
        <v>1431</v>
      </c>
      <c r="G15" s="176">
        <v>4</v>
      </c>
      <c r="H15" s="177">
        <v>4</v>
      </c>
      <c r="I15" s="177">
        <v>2</v>
      </c>
      <c r="J15" s="177">
        <v>3</v>
      </c>
      <c r="K15" s="177">
        <v>0</v>
      </c>
      <c r="L15" s="177">
        <v>2</v>
      </c>
      <c r="M15" s="178">
        <v>1</v>
      </c>
      <c r="N15" s="179">
        <v>0</v>
      </c>
    </row>
    <row r="16" spans="1:14" ht="19.8">
      <c r="A16" s="222" t="s">
        <v>118</v>
      </c>
      <c r="B16" s="197">
        <v>14</v>
      </c>
      <c r="C16" s="198">
        <v>396</v>
      </c>
      <c r="D16" s="198">
        <v>406</v>
      </c>
      <c r="E16" s="198">
        <v>392</v>
      </c>
      <c r="F16" s="51">
        <f t="shared" si="0"/>
        <v>798</v>
      </c>
      <c r="G16" s="176">
        <v>0</v>
      </c>
      <c r="H16" s="177">
        <v>3</v>
      </c>
      <c r="I16" s="177">
        <v>6</v>
      </c>
      <c r="J16" s="177">
        <v>8</v>
      </c>
      <c r="K16" s="177">
        <v>0</v>
      </c>
      <c r="L16" s="177">
        <v>1</v>
      </c>
      <c r="M16" s="178">
        <v>0</v>
      </c>
      <c r="N16" s="179">
        <v>0</v>
      </c>
    </row>
    <row r="17" spans="1:14" ht="19.8">
      <c r="A17" s="222" t="s">
        <v>119</v>
      </c>
      <c r="B17" s="197">
        <v>22</v>
      </c>
      <c r="C17" s="198">
        <v>1108</v>
      </c>
      <c r="D17" s="198">
        <v>1227</v>
      </c>
      <c r="E17" s="198">
        <v>1303</v>
      </c>
      <c r="F17" s="51">
        <f t="shared" si="0"/>
        <v>2530</v>
      </c>
      <c r="G17" s="176">
        <v>36</v>
      </c>
      <c r="H17" s="177">
        <v>37</v>
      </c>
      <c r="I17" s="177">
        <v>12</v>
      </c>
      <c r="J17" s="177">
        <v>4</v>
      </c>
      <c r="K17" s="177">
        <v>1</v>
      </c>
      <c r="L17" s="177">
        <v>2</v>
      </c>
      <c r="M17" s="178">
        <v>2</v>
      </c>
      <c r="N17" s="179">
        <v>0</v>
      </c>
    </row>
    <row r="18" spans="1:14" ht="19.8">
      <c r="A18" s="222" t="s">
        <v>120</v>
      </c>
      <c r="B18" s="197">
        <v>20</v>
      </c>
      <c r="C18" s="198">
        <v>1485</v>
      </c>
      <c r="D18" s="198">
        <v>1685</v>
      </c>
      <c r="E18" s="198">
        <v>1823</v>
      </c>
      <c r="F18" s="51">
        <f t="shared" si="0"/>
        <v>3508</v>
      </c>
      <c r="G18" s="176">
        <v>42</v>
      </c>
      <c r="H18" s="177">
        <v>43</v>
      </c>
      <c r="I18" s="177">
        <v>9</v>
      </c>
      <c r="J18" s="177">
        <v>12</v>
      </c>
      <c r="K18" s="177">
        <v>2</v>
      </c>
      <c r="L18" s="177">
        <v>2</v>
      </c>
      <c r="M18" s="178">
        <v>2</v>
      </c>
      <c r="N18" s="179">
        <v>2</v>
      </c>
    </row>
    <row r="19" spans="1:14" ht="19.8">
      <c r="A19" s="222" t="s">
        <v>121</v>
      </c>
      <c r="B19" s="197">
        <v>22</v>
      </c>
      <c r="C19" s="198">
        <v>1125</v>
      </c>
      <c r="D19" s="198">
        <v>1310</v>
      </c>
      <c r="E19" s="198">
        <v>1417</v>
      </c>
      <c r="F19" s="51">
        <f t="shared" si="0"/>
        <v>2727</v>
      </c>
      <c r="G19" s="176">
        <v>19</v>
      </c>
      <c r="H19" s="177">
        <v>28</v>
      </c>
      <c r="I19" s="177">
        <v>9</v>
      </c>
      <c r="J19" s="177">
        <v>9</v>
      </c>
      <c r="K19" s="177">
        <v>2</v>
      </c>
      <c r="L19" s="177">
        <v>1</v>
      </c>
      <c r="M19" s="178">
        <v>0</v>
      </c>
      <c r="N19" s="179">
        <v>0</v>
      </c>
    </row>
    <row r="20" spans="1:14" ht="19.8">
      <c r="A20" s="222" t="s">
        <v>122</v>
      </c>
      <c r="B20" s="197">
        <v>19</v>
      </c>
      <c r="C20" s="198">
        <v>787</v>
      </c>
      <c r="D20" s="198">
        <v>892</v>
      </c>
      <c r="E20" s="198">
        <v>1021</v>
      </c>
      <c r="F20" s="51">
        <f t="shared" si="0"/>
        <v>1913</v>
      </c>
      <c r="G20" s="176">
        <v>15</v>
      </c>
      <c r="H20" s="177">
        <v>12</v>
      </c>
      <c r="I20" s="177">
        <v>1</v>
      </c>
      <c r="J20" s="177">
        <v>1</v>
      </c>
      <c r="K20" s="177">
        <v>1</v>
      </c>
      <c r="L20" s="177">
        <v>1</v>
      </c>
      <c r="M20" s="178">
        <v>1</v>
      </c>
      <c r="N20" s="179">
        <v>1</v>
      </c>
    </row>
    <row r="21" spans="1:14" ht="19.8">
      <c r="A21" s="222" t="s">
        <v>123</v>
      </c>
      <c r="B21" s="197">
        <v>21</v>
      </c>
      <c r="C21" s="198">
        <v>1579</v>
      </c>
      <c r="D21" s="198">
        <v>1818</v>
      </c>
      <c r="E21" s="198">
        <v>2120</v>
      </c>
      <c r="F21" s="51">
        <f t="shared" si="0"/>
        <v>3938</v>
      </c>
      <c r="G21" s="176">
        <v>20</v>
      </c>
      <c r="H21" s="177">
        <v>37</v>
      </c>
      <c r="I21" s="177">
        <v>5</v>
      </c>
      <c r="J21" s="177">
        <v>5</v>
      </c>
      <c r="K21" s="177">
        <v>0</v>
      </c>
      <c r="L21" s="177">
        <v>2</v>
      </c>
      <c r="M21" s="178">
        <v>0</v>
      </c>
      <c r="N21" s="179">
        <v>1</v>
      </c>
    </row>
    <row r="22" spans="1:14" ht="19.8">
      <c r="A22" s="222" t="s">
        <v>124</v>
      </c>
      <c r="B22" s="197">
        <v>11</v>
      </c>
      <c r="C22" s="198">
        <v>747</v>
      </c>
      <c r="D22" s="198">
        <v>675</v>
      </c>
      <c r="E22" s="198">
        <v>762</v>
      </c>
      <c r="F22" s="51">
        <f t="shared" si="0"/>
        <v>1437</v>
      </c>
      <c r="G22" s="176">
        <v>12</v>
      </c>
      <c r="H22" s="177">
        <v>12</v>
      </c>
      <c r="I22" s="177">
        <v>5</v>
      </c>
      <c r="J22" s="177">
        <v>6</v>
      </c>
      <c r="K22" s="177">
        <v>0</v>
      </c>
      <c r="L22" s="177">
        <v>0</v>
      </c>
      <c r="M22" s="178">
        <v>0</v>
      </c>
      <c r="N22" s="179">
        <v>0</v>
      </c>
    </row>
    <row r="23" spans="1:14" ht="19.8">
      <c r="A23" s="222" t="s">
        <v>125</v>
      </c>
      <c r="B23" s="197">
        <v>12</v>
      </c>
      <c r="C23" s="198">
        <v>566</v>
      </c>
      <c r="D23" s="198">
        <v>582</v>
      </c>
      <c r="E23" s="198">
        <v>609</v>
      </c>
      <c r="F23" s="51">
        <f t="shared" si="0"/>
        <v>1191</v>
      </c>
      <c r="G23" s="176">
        <v>9</v>
      </c>
      <c r="H23" s="177">
        <v>10</v>
      </c>
      <c r="I23" s="177">
        <v>4</v>
      </c>
      <c r="J23" s="177">
        <v>9</v>
      </c>
      <c r="K23" s="177">
        <v>1</v>
      </c>
      <c r="L23" s="177">
        <v>2</v>
      </c>
      <c r="M23" s="178">
        <v>1</v>
      </c>
      <c r="N23" s="179">
        <v>0</v>
      </c>
    </row>
    <row r="24" spans="1:14" ht="19.8">
      <c r="A24" s="222" t="s">
        <v>126</v>
      </c>
      <c r="B24" s="197">
        <v>12</v>
      </c>
      <c r="C24" s="198">
        <v>443</v>
      </c>
      <c r="D24" s="198">
        <v>451</v>
      </c>
      <c r="E24" s="198">
        <v>419</v>
      </c>
      <c r="F24" s="51">
        <f t="shared" si="0"/>
        <v>870</v>
      </c>
      <c r="G24" s="176">
        <v>3</v>
      </c>
      <c r="H24" s="177">
        <v>5</v>
      </c>
      <c r="I24" s="177">
        <v>3</v>
      </c>
      <c r="J24" s="177">
        <v>5</v>
      </c>
      <c r="K24" s="177">
        <v>1</v>
      </c>
      <c r="L24" s="177">
        <v>1</v>
      </c>
      <c r="M24" s="178">
        <v>1</v>
      </c>
      <c r="N24" s="179">
        <v>0</v>
      </c>
    </row>
    <row r="25" spans="1:14" ht="19.8">
      <c r="A25" s="222" t="s">
        <v>127</v>
      </c>
      <c r="B25" s="197">
        <v>12</v>
      </c>
      <c r="C25" s="198">
        <v>557</v>
      </c>
      <c r="D25" s="198">
        <v>527</v>
      </c>
      <c r="E25" s="198">
        <v>584</v>
      </c>
      <c r="F25" s="51">
        <f t="shared" si="0"/>
        <v>1111</v>
      </c>
      <c r="G25" s="176">
        <v>5</v>
      </c>
      <c r="H25" s="177">
        <v>5</v>
      </c>
      <c r="I25" s="177">
        <v>5</v>
      </c>
      <c r="J25" s="177">
        <v>3</v>
      </c>
      <c r="K25" s="177">
        <v>2</v>
      </c>
      <c r="L25" s="177">
        <v>1</v>
      </c>
      <c r="M25" s="178">
        <v>2</v>
      </c>
      <c r="N25" s="179">
        <v>0</v>
      </c>
    </row>
    <row r="26" spans="1:14" ht="19.8">
      <c r="A26" s="222" t="s">
        <v>128</v>
      </c>
      <c r="B26" s="197">
        <v>22</v>
      </c>
      <c r="C26" s="198">
        <v>988</v>
      </c>
      <c r="D26" s="198">
        <v>1056</v>
      </c>
      <c r="E26" s="198">
        <v>1053</v>
      </c>
      <c r="F26" s="51">
        <f t="shared" si="0"/>
        <v>2109</v>
      </c>
      <c r="G26" s="176">
        <v>10</v>
      </c>
      <c r="H26" s="177">
        <v>12</v>
      </c>
      <c r="I26" s="177">
        <v>4</v>
      </c>
      <c r="J26" s="177">
        <v>6</v>
      </c>
      <c r="K26" s="177">
        <v>0</v>
      </c>
      <c r="L26" s="177">
        <v>2</v>
      </c>
      <c r="M26" s="178">
        <v>1</v>
      </c>
      <c r="N26" s="179">
        <v>0</v>
      </c>
    </row>
    <row r="27" spans="1:14" ht="19.8">
      <c r="A27" s="222" t="s">
        <v>129</v>
      </c>
      <c r="B27" s="197">
        <v>24</v>
      </c>
      <c r="C27" s="198">
        <v>1598</v>
      </c>
      <c r="D27" s="198">
        <v>1561</v>
      </c>
      <c r="E27" s="198">
        <v>1614</v>
      </c>
      <c r="F27" s="51">
        <f>D27+E27</f>
        <v>3175</v>
      </c>
      <c r="G27" s="176">
        <v>15</v>
      </c>
      <c r="H27" s="177">
        <v>39</v>
      </c>
      <c r="I27" s="177">
        <v>24</v>
      </c>
      <c r="J27" s="177">
        <v>9</v>
      </c>
      <c r="K27" s="177">
        <v>1</v>
      </c>
      <c r="L27" s="177">
        <v>2</v>
      </c>
      <c r="M27" s="178">
        <v>2</v>
      </c>
      <c r="N27" s="179">
        <v>0</v>
      </c>
    </row>
    <row r="28" spans="1:14" ht="19.8">
      <c r="A28" s="222" t="s">
        <v>130</v>
      </c>
      <c r="B28" s="197">
        <v>10</v>
      </c>
      <c r="C28" s="198">
        <v>365</v>
      </c>
      <c r="D28" s="198">
        <v>377</v>
      </c>
      <c r="E28" s="198">
        <v>381</v>
      </c>
      <c r="F28" s="51">
        <f t="shared" si="0"/>
        <v>758</v>
      </c>
      <c r="G28" s="176">
        <v>3</v>
      </c>
      <c r="H28" s="177">
        <v>1</v>
      </c>
      <c r="I28" s="177">
        <v>4</v>
      </c>
      <c r="J28" s="177">
        <v>3</v>
      </c>
      <c r="K28" s="177">
        <v>0</v>
      </c>
      <c r="L28" s="177">
        <v>0</v>
      </c>
      <c r="M28" s="178">
        <v>0</v>
      </c>
      <c r="N28" s="179">
        <v>0</v>
      </c>
    </row>
    <row r="29" spans="1:14" ht="19.8">
      <c r="A29" s="222" t="s">
        <v>131</v>
      </c>
      <c r="B29" s="197">
        <v>13</v>
      </c>
      <c r="C29" s="198">
        <v>514</v>
      </c>
      <c r="D29" s="198">
        <v>524</v>
      </c>
      <c r="E29" s="198">
        <v>591</v>
      </c>
      <c r="F29" s="51">
        <f t="shared" si="0"/>
        <v>1115</v>
      </c>
      <c r="G29" s="176">
        <v>3</v>
      </c>
      <c r="H29" s="177">
        <v>8</v>
      </c>
      <c r="I29" s="177">
        <v>4</v>
      </c>
      <c r="J29" s="177">
        <v>0</v>
      </c>
      <c r="K29" s="177">
        <v>2</v>
      </c>
      <c r="L29" s="177">
        <v>0</v>
      </c>
      <c r="M29" s="178">
        <v>1</v>
      </c>
      <c r="N29" s="179">
        <v>2</v>
      </c>
    </row>
    <row r="30" spans="1:14" ht="19.8">
      <c r="A30" s="222" t="s">
        <v>132</v>
      </c>
      <c r="B30" s="197">
        <v>10</v>
      </c>
      <c r="C30" s="198">
        <v>576</v>
      </c>
      <c r="D30" s="198">
        <v>518</v>
      </c>
      <c r="E30" s="198">
        <v>531</v>
      </c>
      <c r="F30" s="51">
        <f t="shared" si="0"/>
        <v>1049</v>
      </c>
      <c r="G30" s="176">
        <v>8</v>
      </c>
      <c r="H30" s="177">
        <v>9</v>
      </c>
      <c r="I30" s="177">
        <v>1</v>
      </c>
      <c r="J30" s="177">
        <v>1</v>
      </c>
      <c r="K30" s="177">
        <v>1</v>
      </c>
      <c r="L30" s="177">
        <v>0</v>
      </c>
      <c r="M30" s="178">
        <v>0</v>
      </c>
      <c r="N30" s="179">
        <v>0</v>
      </c>
    </row>
    <row r="31" spans="1:14" ht="19.8">
      <c r="A31" s="222" t="s">
        <v>133</v>
      </c>
      <c r="B31" s="197">
        <v>10</v>
      </c>
      <c r="C31" s="198">
        <v>521</v>
      </c>
      <c r="D31" s="198">
        <v>493</v>
      </c>
      <c r="E31" s="198">
        <v>530</v>
      </c>
      <c r="F31" s="51">
        <f t="shared" si="0"/>
        <v>1023</v>
      </c>
      <c r="G31" s="176">
        <v>12</v>
      </c>
      <c r="H31" s="177">
        <v>14</v>
      </c>
      <c r="I31" s="177">
        <v>0</v>
      </c>
      <c r="J31" s="177">
        <v>2</v>
      </c>
      <c r="K31" s="177">
        <v>0</v>
      </c>
      <c r="L31" s="177">
        <v>0</v>
      </c>
      <c r="M31" s="178">
        <v>1</v>
      </c>
      <c r="N31" s="179">
        <v>0</v>
      </c>
    </row>
    <row r="32" spans="1:14" ht="19.8">
      <c r="A32" s="222" t="s">
        <v>134</v>
      </c>
      <c r="B32" s="197">
        <v>12</v>
      </c>
      <c r="C32" s="198">
        <v>492</v>
      </c>
      <c r="D32" s="198">
        <v>496</v>
      </c>
      <c r="E32" s="198">
        <v>500</v>
      </c>
      <c r="F32" s="51">
        <f t="shared" si="0"/>
        <v>996</v>
      </c>
      <c r="G32" s="176">
        <v>4</v>
      </c>
      <c r="H32" s="177">
        <v>8</v>
      </c>
      <c r="I32" s="177">
        <v>0</v>
      </c>
      <c r="J32" s="177">
        <v>0</v>
      </c>
      <c r="K32" s="177">
        <v>0</v>
      </c>
      <c r="L32" s="177">
        <v>1</v>
      </c>
      <c r="M32" s="178">
        <v>1</v>
      </c>
      <c r="N32" s="179">
        <v>0</v>
      </c>
    </row>
    <row r="33" spans="1:14" ht="19.8">
      <c r="A33" s="222" t="s">
        <v>135</v>
      </c>
      <c r="B33" s="197">
        <v>13</v>
      </c>
      <c r="C33" s="198">
        <v>436</v>
      </c>
      <c r="D33" s="198">
        <v>423</v>
      </c>
      <c r="E33" s="198">
        <v>415</v>
      </c>
      <c r="F33" s="51">
        <f t="shared" si="0"/>
        <v>838</v>
      </c>
      <c r="G33" s="176">
        <v>6</v>
      </c>
      <c r="H33" s="177">
        <v>7</v>
      </c>
      <c r="I33" s="177">
        <v>2</v>
      </c>
      <c r="J33" s="177">
        <v>3</v>
      </c>
      <c r="K33" s="177">
        <v>0</v>
      </c>
      <c r="L33" s="177">
        <v>0</v>
      </c>
      <c r="M33" s="178">
        <v>0</v>
      </c>
      <c r="N33" s="179">
        <v>0</v>
      </c>
    </row>
    <row r="34" spans="1:14" ht="19.8">
      <c r="A34" s="222" t="s">
        <v>136</v>
      </c>
      <c r="B34" s="197">
        <v>11</v>
      </c>
      <c r="C34" s="198">
        <v>368</v>
      </c>
      <c r="D34" s="198">
        <v>368</v>
      </c>
      <c r="E34" s="198">
        <v>397</v>
      </c>
      <c r="F34" s="51">
        <f t="shared" si="0"/>
        <v>765</v>
      </c>
      <c r="G34" s="176">
        <v>4</v>
      </c>
      <c r="H34" s="177">
        <v>3</v>
      </c>
      <c r="I34" s="177">
        <v>0</v>
      </c>
      <c r="J34" s="177">
        <v>2</v>
      </c>
      <c r="K34" s="177">
        <v>0</v>
      </c>
      <c r="L34" s="177">
        <v>2</v>
      </c>
      <c r="M34" s="178">
        <v>0</v>
      </c>
      <c r="N34" s="179">
        <v>0</v>
      </c>
    </row>
    <row r="35" spans="1:14" ht="19.8">
      <c r="A35" s="222" t="s">
        <v>137</v>
      </c>
      <c r="B35" s="197">
        <v>6</v>
      </c>
      <c r="C35" s="198">
        <v>346</v>
      </c>
      <c r="D35" s="198">
        <v>370</v>
      </c>
      <c r="E35" s="198">
        <v>400</v>
      </c>
      <c r="F35" s="51">
        <f t="shared" si="0"/>
        <v>770</v>
      </c>
      <c r="G35" s="176">
        <v>4</v>
      </c>
      <c r="H35" s="177">
        <v>7</v>
      </c>
      <c r="I35" s="177">
        <v>1</v>
      </c>
      <c r="J35" s="177">
        <v>1</v>
      </c>
      <c r="K35" s="177">
        <v>0</v>
      </c>
      <c r="L35" s="177">
        <v>0</v>
      </c>
      <c r="M35" s="178">
        <v>1</v>
      </c>
      <c r="N35" s="179">
        <v>0</v>
      </c>
    </row>
    <row r="36" spans="1:14" ht="19.8">
      <c r="A36" s="222" t="s">
        <v>138</v>
      </c>
      <c r="B36" s="197">
        <v>16</v>
      </c>
      <c r="C36" s="198">
        <v>619</v>
      </c>
      <c r="D36" s="198">
        <v>612</v>
      </c>
      <c r="E36" s="198">
        <v>628</v>
      </c>
      <c r="F36" s="51">
        <f t="shared" si="0"/>
        <v>1240</v>
      </c>
      <c r="G36" s="176">
        <v>2</v>
      </c>
      <c r="H36" s="177">
        <v>7</v>
      </c>
      <c r="I36" s="177">
        <v>7</v>
      </c>
      <c r="J36" s="177">
        <v>5</v>
      </c>
      <c r="K36" s="177">
        <v>0</v>
      </c>
      <c r="L36" s="177">
        <v>0</v>
      </c>
      <c r="M36" s="178">
        <v>0</v>
      </c>
      <c r="N36" s="179">
        <v>0</v>
      </c>
    </row>
    <row r="37" spans="1:14" ht="19.8">
      <c r="A37" s="221" t="s">
        <v>139</v>
      </c>
      <c r="B37" s="51">
        <f t="shared" ref="B37:N37" si="1">SUM(B5:B36)</f>
        <v>453</v>
      </c>
      <c r="C37" s="51">
        <f t="shared" si="1"/>
        <v>23198</v>
      </c>
      <c r="D37" s="51">
        <f t="shared" si="1"/>
        <v>23863</v>
      </c>
      <c r="E37" s="51">
        <f t="shared" si="1"/>
        <v>25787</v>
      </c>
      <c r="F37" s="51">
        <f t="shared" si="1"/>
        <v>49650</v>
      </c>
      <c r="G37" s="51">
        <f t="shared" si="1"/>
        <v>315</v>
      </c>
      <c r="H37" s="51">
        <f t="shared" si="1"/>
        <v>451</v>
      </c>
      <c r="I37" s="51">
        <f t="shared" si="1"/>
        <v>130</v>
      </c>
      <c r="J37" s="51">
        <f t="shared" si="1"/>
        <v>130</v>
      </c>
      <c r="K37" s="51">
        <f t="shared" si="1"/>
        <v>20</v>
      </c>
      <c r="L37" s="51">
        <f t="shared" si="1"/>
        <v>36</v>
      </c>
      <c r="M37" s="52">
        <f t="shared" si="1"/>
        <v>21</v>
      </c>
      <c r="N37" s="54">
        <f t="shared" si="1"/>
        <v>8</v>
      </c>
    </row>
    <row r="38" spans="1:14" s="3" customFormat="1" ht="26.25" customHeight="1">
      <c r="A38" s="274" t="s">
        <v>57</v>
      </c>
      <c r="B38" s="275"/>
      <c r="C38" s="93">
        <f>C37</f>
        <v>23198</v>
      </c>
      <c r="D38" s="93" t="s">
        <v>58</v>
      </c>
      <c r="E38" s="93" t="s">
        <v>59</v>
      </c>
      <c r="F38" s="93"/>
      <c r="G38" s="93">
        <f>F37</f>
        <v>49650</v>
      </c>
      <c r="H38" s="93" t="s">
        <v>60</v>
      </c>
      <c r="I38" s="93"/>
      <c r="J38" s="93"/>
      <c r="K38" s="93" t="s">
        <v>102</v>
      </c>
      <c r="L38" s="93"/>
      <c r="M38" s="94"/>
      <c r="N38" s="95"/>
    </row>
    <row r="39" spans="1:14" s="3" customFormat="1" ht="26.25" customHeight="1">
      <c r="A39" s="238" t="s">
        <v>105</v>
      </c>
      <c r="B39" s="239"/>
      <c r="C39" s="62" t="str">
        <f ca="1">INDIRECT(H39,TRUE)</f>
        <v>開平</v>
      </c>
      <c r="D39" s="144" t="s">
        <v>91</v>
      </c>
      <c r="E39" s="145">
        <v>1579</v>
      </c>
      <c r="F39" s="146">
        <f>MAX(F5:F36)</f>
        <v>3938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106</v>
      </c>
      <c r="B40" s="239"/>
      <c r="C40" s="180" t="str">
        <f ca="1">INDIRECT(H40,TRUE)</f>
        <v>德政</v>
      </c>
      <c r="D40" s="181" t="s">
        <v>91</v>
      </c>
      <c r="E40" s="147">
        <f>MIN(C5:C36)</f>
        <v>344</v>
      </c>
      <c r="F40" s="148">
        <f>MIN(F5:F36)</f>
        <v>692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83" t="s">
        <v>11</v>
      </c>
      <c r="B41" s="284"/>
      <c r="C41" s="287">
        <f>SUM(G41:G42)</f>
        <v>225</v>
      </c>
      <c r="D41" s="289" t="s">
        <v>10</v>
      </c>
      <c r="E41" s="80" t="s">
        <v>12</v>
      </c>
      <c r="F41" s="80"/>
      <c r="G41" s="80">
        <v>108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5"/>
      <c r="B42" s="286"/>
      <c r="C42" s="288"/>
      <c r="D42" s="290"/>
      <c r="E42" s="84" t="s">
        <v>13</v>
      </c>
      <c r="F42" s="84"/>
      <c r="G42" s="84">
        <v>117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6" t="s">
        <v>17</v>
      </c>
      <c r="B43" s="250"/>
      <c r="C43" s="253">
        <f>K37</f>
        <v>20</v>
      </c>
      <c r="D43" s="253" t="s">
        <v>10</v>
      </c>
      <c r="E43" s="207" t="s">
        <v>180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51"/>
      <c r="B44" s="252"/>
      <c r="C44" s="267"/>
      <c r="D44" s="267"/>
      <c r="E44" s="207" t="s">
        <v>101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61</v>
      </c>
      <c r="B45" s="306"/>
      <c r="C45" s="93">
        <f>L37</f>
        <v>36</v>
      </c>
      <c r="D45" s="93" t="s">
        <v>60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4" t="s">
        <v>14</v>
      </c>
      <c r="B46" s="275"/>
      <c r="C46" s="93">
        <f>M37</f>
        <v>21</v>
      </c>
      <c r="D46" s="93" t="s">
        <v>62</v>
      </c>
      <c r="E46" s="93" t="s">
        <v>172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2" t="s">
        <v>151</v>
      </c>
      <c r="B47" s="273"/>
      <c r="C47" s="93">
        <f>N37</f>
        <v>8</v>
      </c>
      <c r="D47" s="93" t="s">
        <v>62</v>
      </c>
      <c r="E47" s="93" t="s">
        <v>172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104</v>
      </c>
      <c r="B48" s="239"/>
      <c r="C48" s="93">
        <f>G37</f>
        <v>315</v>
      </c>
      <c r="D48" s="107" t="s">
        <v>60</v>
      </c>
      <c r="E48" s="93" t="s">
        <v>63</v>
      </c>
      <c r="F48" s="93"/>
      <c r="G48" s="93">
        <f>H37</f>
        <v>451</v>
      </c>
      <c r="H48" s="107" t="s">
        <v>60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8" t="str">
        <f>IF(C49&gt;0," 本月戶數增加","本月戶數減少")</f>
        <v xml:space="preserve"> 本月戶數增加</v>
      </c>
      <c r="B49" s="269"/>
      <c r="C49" s="141">
        <f>C37-'11008'!C37</f>
        <v>37</v>
      </c>
      <c r="D49" s="182" t="str">
        <f>IF(E49&gt;0,"男增加","男減少")</f>
        <v>男減少</v>
      </c>
      <c r="E49" s="110">
        <f>D37-'11008'!D37</f>
        <v>-66</v>
      </c>
      <c r="F49" s="111" t="str">
        <f>IF(G49&gt;0,"女增加","女減少")</f>
        <v>女減少</v>
      </c>
      <c r="G49" s="110">
        <f>E37-'11008'!E37</f>
        <v>-86</v>
      </c>
      <c r="H49" s="112"/>
      <c r="I49" s="269" t="str">
        <f>IF(K49&gt;0,"總人口數增加","總人口數減少")</f>
        <v>總人口數減少</v>
      </c>
      <c r="J49" s="269"/>
      <c r="K49" s="110">
        <f>F37-'11008'!F37</f>
        <v>-152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11001</vt:lpstr>
      <vt:lpstr>11002</vt:lpstr>
      <vt:lpstr>11003</vt:lpstr>
      <vt:lpstr>11004</vt:lpstr>
      <vt:lpstr>11005</vt:lpstr>
      <vt:lpstr>11006</vt:lpstr>
      <vt:lpstr>11007</vt:lpstr>
      <vt:lpstr>11008</vt:lpstr>
      <vt:lpstr>11009</vt:lpstr>
      <vt:lpstr>11010</vt:lpstr>
      <vt:lpstr>11011</vt:lpstr>
      <vt:lpstr>11012</vt:lpstr>
      <vt:lpstr>'11001'!Print_Titles</vt:lpstr>
      <vt:lpstr>'11002'!Print_Titles</vt:lpstr>
      <vt:lpstr>'11003'!Print_Titles</vt:lpstr>
      <vt:lpstr>'11004'!Print_Titles</vt:lpstr>
      <vt:lpstr>'11005'!Print_Titles</vt:lpstr>
      <vt:lpstr>'11006'!Print_Titles</vt:lpstr>
      <vt:lpstr>'11007'!Print_Titles</vt:lpstr>
      <vt:lpstr>'11008'!Print_Titles</vt:lpstr>
      <vt:lpstr>'11009'!Print_Titles</vt:lpstr>
      <vt:lpstr>'11010'!Print_Titles</vt:lpstr>
      <vt:lpstr>'11011'!Print_Titles</vt:lpstr>
      <vt:lpstr>'11012'!Print_Titles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2021-08-31T12:33:22Z</cp:lastPrinted>
  <dcterms:created xsi:type="dcterms:W3CDTF">1999-11-05T01:57:00Z</dcterms:created>
  <dcterms:modified xsi:type="dcterms:W3CDTF">2022-01-01T08:30:57Z</dcterms:modified>
</cp:coreProperties>
</file>