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90" windowWidth="8505" windowHeight="4530"/>
  </bookViews>
  <sheets>
    <sheet name="10401" sheetId="6" r:id="rId1"/>
    <sheet name="10402" sheetId="28" r:id="rId2"/>
    <sheet name="10403" sheetId="29" r:id="rId3"/>
    <sheet name="10404" sheetId="11" r:id="rId4"/>
    <sheet name="10405" sheetId="12" r:id="rId5"/>
    <sheet name="10406" sheetId="13" r:id="rId6"/>
    <sheet name="10407" sheetId="15" r:id="rId7"/>
    <sheet name="10408" sheetId="16" r:id="rId8"/>
    <sheet name="10409" sheetId="17" r:id="rId9"/>
    <sheet name="10410" sheetId="21" r:id="rId10"/>
    <sheet name="10411" sheetId="24" r:id="rId11"/>
    <sheet name="10412" sheetId="30" r:id="rId12"/>
  </sheets>
  <definedNames>
    <definedName name="_xlnm.Print_Titles" localSheetId="0">'10401'!$1:$4</definedName>
    <definedName name="_xlnm.Print_Titles" localSheetId="1">'10402'!$1:$4</definedName>
    <definedName name="_xlnm.Print_Titles" localSheetId="2">'10403'!$1:$4</definedName>
    <definedName name="_xlnm.Print_Titles" localSheetId="3">'10404'!$1:$4</definedName>
    <definedName name="_xlnm.Print_Titles" localSheetId="4">'10405'!$1:$4</definedName>
    <definedName name="_xlnm.Print_Titles" localSheetId="5">'10406'!$1:$4</definedName>
    <definedName name="_xlnm.Print_Titles" localSheetId="6">'10407'!$1:$4</definedName>
    <definedName name="_xlnm.Print_Titles" localSheetId="7">'10408'!$1:$4</definedName>
    <definedName name="_xlnm.Print_Titles" localSheetId="8">'10409'!$1:$4</definedName>
    <definedName name="_xlnm.Print_Titles" localSheetId="9">'10410'!$1:$4</definedName>
    <definedName name="_xlnm.Print_Titles" localSheetId="10">'10411'!$1:$4</definedName>
    <definedName name="_xlnm.Print_Titles" localSheetId="11">'10412'!$1:$4</definedName>
  </definedNames>
  <calcPr calcId="125725"/>
</workbook>
</file>

<file path=xl/calcChain.xml><?xml version="1.0" encoding="utf-8"?>
<calcChain xmlns="http://schemas.openxmlformats.org/spreadsheetml/2006/main">
  <c r="C41" i="30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0" l="1"/>
  <c r="H40"/>
  <c r="H39"/>
  <c r="F39"/>
  <c r="C38"/>
  <c r="F37"/>
  <c r="C39"/>
  <c r="C40"/>
  <c r="G38" l="1"/>
  <c r="C41" i="29" l="1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E49" i="29" l="1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39" i="28"/>
  <c r="C40"/>
  <c r="C39" i="29"/>
  <c r="C40"/>
  <c r="K49" l="1"/>
  <c r="I49" s="1"/>
  <c r="G38"/>
  <c r="G38" i="28"/>
  <c r="F12" i="16"/>
  <c r="F13"/>
  <c r="F20" i="15" l="1"/>
  <c r="E39" i="6" l="1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39" i="24" l="1"/>
  <c r="E39" i="21"/>
  <c r="E39" i="17"/>
  <c r="E39" i="16"/>
  <c r="H40" i="15"/>
  <c r="F40"/>
  <c r="H39"/>
  <c r="F39"/>
  <c r="E39"/>
  <c r="E39" i="11"/>
  <c r="E39" i="13"/>
  <c r="C39" i="15"/>
  <c r="C40"/>
  <c r="E39" i="12" l="1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G49" i="28" s="1"/>
  <c r="F49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I37"/>
  <c r="J37"/>
  <c r="B37" i="11"/>
  <c r="I37"/>
  <c r="J37"/>
  <c r="C37" i="6"/>
  <c r="D37"/>
  <c r="E49" i="28" s="1"/>
  <c r="D49" s="1"/>
  <c r="I37" i="6"/>
  <c r="J37"/>
  <c r="B37"/>
  <c r="C38" l="1"/>
  <c r="C49" i="28"/>
  <c r="A49" s="1"/>
  <c r="G49" i="24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C49"/>
  <c r="A49" s="1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40" i="17"/>
  <c r="C40" i="21"/>
  <c r="C40" i="16"/>
  <c r="C39" i="11"/>
  <c r="C39" i="17"/>
  <c r="C40" i="11"/>
  <c r="C40" i="6"/>
  <c r="C39" i="12"/>
  <c r="C40" i="13"/>
  <c r="C40" i="24"/>
  <c r="C39" i="13"/>
  <c r="C39" i="21"/>
  <c r="C39" i="24"/>
  <c r="C39" i="6"/>
  <c r="C40" i="12"/>
  <c r="C39" i="16"/>
  <c r="G38" i="6" l="1"/>
  <c r="K49" i="28"/>
  <c r="I49" s="1"/>
  <c r="K49" i="24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<sst xmlns="http://schemas.openxmlformats.org/spreadsheetml/2006/main" count="1000" uniqueCount="197">
  <si>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</si>
  <si>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</si>
  <si>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</si>
  <si>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</si>
  <si>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</si>
  <si>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</si>
  <si>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</si>
  <si>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</si>
  <si>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</si>
  <si>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</si>
  <si>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</si>
  <si>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</si>
  <si>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</si>
  <si>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</si>
  <si>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</si>
  <si>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</si>
  <si>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</si>
  <si>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</si>
  <si>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</si>
  <si>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</si>
  <si>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</si>
  <si>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</si>
  <si>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</si>
  <si>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</si>
  <si>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</si>
  <si>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</si>
  <si>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</si>
  <si>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</si>
  <si>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</si>
  <si>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</si>
  <si>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</si>
  <si>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</si>
  <si>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</si>
  <si>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</si>
  <si>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</si>
  <si>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</si>
  <si>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</si>
  <si>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</si>
  <si>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</si>
  <si>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</si>
  <si>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</si>
  <si>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</si>
  <si>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</si>
  <si>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</si>
  <si>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</si>
  <si>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</si>
  <si>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</si>
  <si>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</si>
  <si>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</si>
  <si>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</si>
  <si>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</si>
  <si>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</si>
  <si>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</si>
  <si>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</si>
  <si>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</si>
  <si>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</si>
  <si>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</si>
  <si>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</si>
  <si>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</si>
  <si>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</si>
  <si>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</si>
  <si>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</si>
  <si>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</si>
  <si>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</si>
  <si>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</si>
  <si>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</si>
  <si>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</si>
  <si>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</si>
  <si>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</si>
  <si>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</si>
  <si>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</si>
  <si>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</si>
  <si>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</si>
  <si>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</si>
  <si>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</si>
  <si>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</si>
  <si>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</si>
  <si>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</si>
  <si>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</si>
  <si>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</si>
  <si>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</si>
  <si>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</si>
  <si>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</si>
  <si>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</si>
  <si>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</si>
  <si>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</si>
  <si>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</si>
  <si>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</si>
  <si>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</si>
  <si>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</si>
  <si>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</si>
  <si>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</si>
  <si>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t>共32里</t>
    <phoneticPr fontId="1" type="noConversion"/>
  </si>
  <si>
    <t>共32里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</si>
  <si>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</si>
  <si>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</si>
  <si>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</si>
  <si>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</si>
  <si>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</si>
  <si>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</si>
  <si>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</si>
  <si>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</si>
  <si>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</si>
  <si>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</si>
  <si>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</si>
  <si>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</si>
  <si>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</si>
  <si>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</si>
  <si>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</si>
  <si>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</si>
  <si>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</si>
  <si>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</si>
  <si>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</si>
  <si>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</si>
  <si>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</si>
  <si>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</si>
  <si>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</si>
  <si>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</si>
  <si>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</si>
  <si>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</si>
  <si>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</si>
  <si>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</si>
  <si>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</si>
  <si>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</si>
  <si>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</si>
  <si>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</si>
  <si>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</si>
  <si>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</si>
  <si>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</si>
  <si>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</si>
  <si>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</si>
  <si>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</si>
  <si>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</si>
  <si>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</si>
  <si>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</si>
  <si>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</si>
  <si>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</si>
  <si>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</si>
  <si>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</si>
  <si>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</si>
  <si>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</si>
  <si>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</si>
  <si>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t>（配偶國籍：大陸港澳地區1人；外國籍1人）</t>
    <phoneticPr fontId="1" type="noConversion"/>
  </si>
  <si>
    <r>
      <t>民國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</si>
  <si>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104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</si>
  <si>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104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</si>
  <si>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104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</si>
  <si>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104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</si>
  <si>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104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</si>
  <si>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104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</si>
  <si>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</si>
  <si>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</si>
  <si>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</si>
  <si>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</si>
  <si>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</si>
  <si>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（生母國籍：大陸港澳地區4人；外國籍0人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</si>
  <si>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大陸港澳地區0人；外國籍2人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</si>
  <si>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（配偶國籍：大陸港澳地區1人；外國籍2人）</t>
    <phoneticPr fontId="1" type="noConversion"/>
  </si>
  <si>
    <t>（配偶國籍：大陸港澳地區4人；外國籍0人）</t>
    <phoneticPr fontId="1" type="noConversion"/>
  </si>
  <si>
    <t>女增加</t>
    <phoneticPr fontId="1" type="noConversion"/>
  </si>
  <si>
    <t>總人口數增加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</si>
  <si>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</si>
  <si>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大陸港澳地區0人；外國籍2人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</si>
  <si>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（配偶國籍：大陸港澳地區3人；外國籍1人）</t>
    <phoneticPr fontId="1" type="noConversion"/>
  </si>
  <si>
    <t>（配偶國籍：大陸港澳地區3人；外國籍2人）</t>
    <phoneticPr fontId="1" type="noConversion"/>
  </si>
  <si>
    <t>（配偶國籍：大陸港澳地區1人；外國籍0人）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</si>
  <si>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</si>
  <si>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</si>
  <si>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（配偶國籍：大陸港澳地區2人；外國籍3人）</t>
    <phoneticPr fontId="1" type="noConversion"/>
  </si>
  <si>
    <t>（配偶國籍：大陸港澳地區4人；外國籍0人）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</si>
  <si>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</si>
  <si>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</si>
  <si>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（配偶國籍：大陸港澳地區1人；外國籍2人）</t>
    <phoneticPr fontId="1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</si>
  <si>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</si>
  <si>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</si>
  <si>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（配偶國籍：大陸港澳地區3人；外國籍0人）</t>
    <phoneticPr fontId="1" type="noConversion"/>
  </si>
  <si>
    <t>（配偶國籍：大陸港澳地區1人；外國籍1人）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</si>
  <si>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</si>
  <si>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</si>
  <si>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（配偶國籍：大陸港澳地區1人；外國籍1人）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</si>
  <si>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</si>
  <si>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</si>
  <si>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（配偶國籍：大陸港澳地區2人；外國籍2人）</t>
    <phoneticPr fontId="1" type="noConversion"/>
  </si>
  <si>
    <t>（配偶國籍：大陸港澳地區0人；外國籍1人）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</si>
  <si>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</si>
  <si>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（配偶國籍：大陸港澳地區3人；外國籍1人）</t>
    <phoneticPr fontId="1" type="noConversion"/>
  </si>
  <si>
    <t>（配偶國籍：大陸港澳地區0人；外國籍0人）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</si>
  <si>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</si>
  <si>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（配偶國籍：大陸港澳地區2人；外國籍0人）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</si>
  <si>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</si>
  <si>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（配偶國籍：大陸港澳地區2人；外國籍4人）</t>
    <phoneticPr fontId="1" type="noConversion"/>
  </si>
  <si>
    <r>
      <t>（生父國籍：大陸港澳地區0人；外國籍2人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</si>
  <si>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（配偶國籍：大陸港澳地區1人；外國籍0人）</t>
    <phoneticPr fontId="1" type="noConversion"/>
  </si>
  <si>
    <t>（配偶國籍：大陸港澳地區0人；外國籍2人）</t>
    <phoneticPr fontId="1" type="noConversion"/>
  </si>
  <si>
    <r>
      <t>（生母國籍：大陸港澳地區2人；外國籍1人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</si>
  <si>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</si>
  <si>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（配偶國籍：大陸港澳地區1人；外國籍1人）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</si>
</sst>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4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8"/>
      <c r="N1" s="38"/>
    </row>
    <row r="2" spans="1:14" ht="28.5" customHeight="1" thickBot="1">
      <c r="A2" s="188"/>
      <c r="B2" s="189"/>
      <c r="C2" s="189"/>
      <c r="D2" s="189"/>
      <c r="E2" s="189"/>
      <c r="F2" s="189"/>
      <c r="G2" s="189"/>
      <c r="H2" s="189"/>
      <c r="I2" s="189"/>
      <c r="J2" s="190"/>
      <c r="K2" s="256" t="s">
        <v>143</v>
      </c>
      <c r="L2" s="256"/>
      <c r="M2" s="256"/>
      <c r="N2" s="256"/>
    </row>
    <row r="3" spans="1:14" ht="19.5">
      <c r="A3" s="239" t="s">
        <v>20</v>
      </c>
      <c r="B3" s="231" t="s">
        <v>21</v>
      </c>
      <c r="C3" s="231" t="s">
        <v>22</v>
      </c>
      <c r="D3" s="192" t="s">
        <v>98</v>
      </c>
      <c r="E3" s="193" t="s">
        <v>99</v>
      </c>
      <c r="F3" s="194" t="s">
        <v>100</v>
      </c>
      <c r="G3" s="231" t="s">
        <v>5</v>
      </c>
      <c r="H3" s="231" t="s">
        <v>4</v>
      </c>
      <c r="I3" s="231" t="s">
        <v>6</v>
      </c>
      <c r="J3" s="231" t="s">
        <v>7</v>
      </c>
      <c r="K3" s="231" t="s">
        <v>23</v>
      </c>
      <c r="L3" s="231" t="s">
        <v>24</v>
      </c>
      <c r="M3" s="252" t="s">
        <v>94</v>
      </c>
      <c r="N3" s="254" t="s">
        <v>95</v>
      </c>
    </row>
    <row r="4" spans="1:14" s="1" customFormat="1" ht="19.5">
      <c r="A4" s="240"/>
      <c r="B4" s="232"/>
      <c r="C4" s="232"/>
      <c r="D4" s="21" t="s">
        <v>1</v>
      </c>
      <c r="E4" s="21" t="s">
        <v>2</v>
      </c>
      <c r="F4" s="21" t="s">
        <v>105</v>
      </c>
      <c r="G4" s="232"/>
      <c r="H4" s="232"/>
      <c r="I4" s="232"/>
      <c r="J4" s="232"/>
      <c r="K4" s="232"/>
      <c r="L4" s="232"/>
      <c r="M4" s="253"/>
      <c r="N4" s="255"/>
    </row>
    <row r="5" spans="1:14" ht="19.5">
      <c r="A5" s="220" t="s">
        <v>109</v>
      </c>
      <c r="B5" s="187">
        <v>15</v>
      </c>
      <c r="C5" s="228">
        <v>967</v>
      </c>
      <c r="D5" s="228">
        <v>976</v>
      </c>
      <c r="E5" s="228">
        <v>1129</v>
      </c>
      <c r="F5" s="22">
        <f>SUM(D5:E5)</f>
        <v>2105</v>
      </c>
      <c r="G5" s="43">
        <v>7</v>
      </c>
      <c r="H5" s="44">
        <v>19</v>
      </c>
      <c r="I5" s="44">
        <v>0</v>
      </c>
      <c r="J5" s="44">
        <v>0</v>
      </c>
      <c r="K5" s="44">
        <v>2</v>
      </c>
      <c r="L5" s="44">
        <v>3</v>
      </c>
      <c r="M5" s="45">
        <v>2</v>
      </c>
      <c r="N5" s="46">
        <v>0</v>
      </c>
    </row>
    <row r="6" spans="1:14" ht="19.5">
      <c r="A6" s="220" t="s">
        <v>110</v>
      </c>
      <c r="B6" s="187">
        <v>11</v>
      </c>
      <c r="C6" s="228">
        <v>599</v>
      </c>
      <c r="D6" s="228">
        <v>610</v>
      </c>
      <c r="E6" s="228">
        <v>662</v>
      </c>
      <c r="F6" s="22">
        <f t="shared" ref="F6:F36" si="0">SUM(D6:E6)</f>
        <v>1272</v>
      </c>
      <c r="G6" s="43">
        <v>10</v>
      </c>
      <c r="H6" s="44">
        <v>5</v>
      </c>
      <c r="I6" s="44">
        <v>1</v>
      </c>
      <c r="J6" s="44">
        <v>4</v>
      </c>
      <c r="K6" s="44">
        <v>0</v>
      </c>
      <c r="L6" s="44">
        <v>1</v>
      </c>
      <c r="M6" s="45">
        <v>0</v>
      </c>
      <c r="N6" s="46">
        <v>0</v>
      </c>
    </row>
    <row r="7" spans="1:14" ht="19.5">
      <c r="A7" s="220" t="s">
        <v>111</v>
      </c>
      <c r="B7" s="187">
        <v>17</v>
      </c>
      <c r="C7" s="228">
        <v>1511</v>
      </c>
      <c r="D7" s="228">
        <v>1639</v>
      </c>
      <c r="E7" s="228">
        <v>1892</v>
      </c>
      <c r="F7" s="22">
        <f t="shared" si="0"/>
        <v>3531</v>
      </c>
      <c r="G7" s="43">
        <v>22</v>
      </c>
      <c r="H7" s="44">
        <v>22</v>
      </c>
      <c r="I7" s="44">
        <v>1</v>
      </c>
      <c r="J7" s="44">
        <v>2</v>
      </c>
      <c r="K7" s="44">
        <v>3</v>
      </c>
      <c r="L7" s="44">
        <v>1</v>
      </c>
      <c r="M7" s="45">
        <v>4</v>
      </c>
      <c r="N7" s="46">
        <v>0</v>
      </c>
    </row>
    <row r="8" spans="1:14" ht="19.5">
      <c r="A8" s="220" t="s">
        <v>112</v>
      </c>
      <c r="B8" s="187">
        <v>16</v>
      </c>
      <c r="C8" s="228">
        <v>581</v>
      </c>
      <c r="D8" s="228">
        <v>631</v>
      </c>
      <c r="E8" s="228">
        <v>687</v>
      </c>
      <c r="F8" s="22">
        <f t="shared" si="0"/>
        <v>1318</v>
      </c>
      <c r="G8" s="43">
        <v>5</v>
      </c>
      <c r="H8" s="44">
        <v>9</v>
      </c>
      <c r="I8" s="44">
        <v>0</v>
      </c>
      <c r="J8" s="44">
        <v>1</v>
      </c>
      <c r="K8" s="44">
        <v>0</v>
      </c>
      <c r="L8" s="44">
        <v>2</v>
      </c>
      <c r="M8" s="45">
        <v>0</v>
      </c>
      <c r="N8" s="46">
        <v>0</v>
      </c>
    </row>
    <row r="9" spans="1:14" ht="19.5">
      <c r="A9" s="220" t="s">
        <v>113</v>
      </c>
      <c r="B9" s="187">
        <v>17</v>
      </c>
      <c r="C9" s="228">
        <v>723</v>
      </c>
      <c r="D9" s="228">
        <v>758</v>
      </c>
      <c r="E9" s="228">
        <v>867</v>
      </c>
      <c r="F9" s="22">
        <f t="shared" si="0"/>
        <v>1625</v>
      </c>
      <c r="G9" s="43">
        <v>5</v>
      </c>
      <c r="H9" s="44">
        <v>12</v>
      </c>
      <c r="I9" s="44">
        <v>2</v>
      </c>
      <c r="J9" s="44">
        <v>2</v>
      </c>
      <c r="K9" s="44">
        <v>1</v>
      </c>
      <c r="L9" s="44">
        <v>0</v>
      </c>
      <c r="M9" s="45">
        <v>0</v>
      </c>
      <c r="N9" s="46">
        <v>0</v>
      </c>
    </row>
    <row r="10" spans="1:14" ht="19.5">
      <c r="A10" s="220" t="s">
        <v>114</v>
      </c>
      <c r="B10" s="187">
        <v>7</v>
      </c>
      <c r="C10" s="228">
        <v>344</v>
      </c>
      <c r="D10" s="228">
        <v>378</v>
      </c>
      <c r="E10" s="228">
        <v>429</v>
      </c>
      <c r="F10" s="22">
        <f t="shared" si="0"/>
        <v>807</v>
      </c>
      <c r="G10" s="43">
        <v>6</v>
      </c>
      <c r="H10" s="44">
        <v>3</v>
      </c>
      <c r="I10" s="44">
        <v>1</v>
      </c>
      <c r="J10" s="44">
        <v>3</v>
      </c>
      <c r="K10" s="44">
        <v>1</v>
      </c>
      <c r="L10" s="44">
        <v>0</v>
      </c>
      <c r="M10" s="45">
        <v>0</v>
      </c>
      <c r="N10" s="46">
        <v>0</v>
      </c>
    </row>
    <row r="11" spans="1:14" ht="19.5">
      <c r="A11" s="220" t="s">
        <v>115</v>
      </c>
      <c r="B11" s="187">
        <v>7</v>
      </c>
      <c r="C11" s="228">
        <v>585</v>
      </c>
      <c r="D11" s="228">
        <v>519</v>
      </c>
      <c r="E11" s="228">
        <v>641</v>
      </c>
      <c r="F11" s="22">
        <f t="shared" si="0"/>
        <v>1160</v>
      </c>
      <c r="G11" s="43">
        <v>5</v>
      </c>
      <c r="H11" s="44">
        <v>7</v>
      </c>
      <c r="I11" s="44">
        <v>0</v>
      </c>
      <c r="J11" s="44">
        <v>3</v>
      </c>
      <c r="K11" s="44">
        <v>2</v>
      </c>
      <c r="L11" s="44">
        <v>0</v>
      </c>
      <c r="M11" s="45">
        <v>0</v>
      </c>
      <c r="N11" s="46">
        <v>0</v>
      </c>
    </row>
    <row r="12" spans="1:14" ht="19.5">
      <c r="A12" s="220" t="s">
        <v>116</v>
      </c>
      <c r="B12" s="187">
        <v>15</v>
      </c>
      <c r="C12" s="228">
        <v>987</v>
      </c>
      <c r="D12" s="228">
        <v>1109</v>
      </c>
      <c r="E12" s="228">
        <v>1205</v>
      </c>
      <c r="F12" s="22">
        <f t="shared" si="0"/>
        <v>2314</v>
      </c>
      <c r="G12" s="43">
        <v>14</v>
      </c>
      <c r="H12" s="44">
        <v>20</v>
      </c>
      <c r="I12" s="44">
        <v>3</v>
      </c>
      <c r="J12" s="44">
        <v>5</v>
      </c>
      <c r="K12" s="44">
        <v>3</v>
      </c>
      <c r="L12" s="44">
        <v>1</v>
      </c>
      <c r="M12" s="45">
        <v>2</v>
      </c>
      <c r="N12" s="46">
        <v>0</v>
      </c>
    </row>
    <row r="13" spans="1:14" ht="19.5">
      <c r="A13" s="220" t="s">
        <v>117</v>
      </c>
      <c r="B13" s="187">
        <v>12</v>
      </c>
      <c r="C13" s="228">
        <v>455</v>
      </c>
      <c r="D13" s="228">
        <v>555</v>
      </c>
      <c r="E13" s="228">
        <v>583</v>
      </c>
      <c r="F13" s="22">
        <f t="shared" si="0"/>
        <v>1138</v>
      </c>
      <c r="G13" s="43">
        <v>8</v>
      </c>
      <c r="H13" s="44">
        <v>5</v>
      </c>
      <c r="I13" s="44">
        <v>1</v>
      </c>
      <c r="J13" s="44">
        <v>4</v>
      </c>
      <c r="K13" s="44">
        <v>1</v>
      </c>
      <c r="L13" s="44">
        <v>1</v>
      </c>
      <c r="M13" s="45">
        <v>0</v>
      </c>
      <c r="N13" s="46">
        <v>0</v>
      </c>
    </row>
    <row r="14" spans="1:14" ht="19.5">
      <c r="A14" s="220" t="s">
        <v>118</v>
      </c>
      <c r="B14" s="187">
        <v>8</v>
      </c>
      <c r="C14" s="228">
        <v>356</v>
      </c>
      <c r="D14" s="228">
        <v>441</v>
      </c>
      <c r="E14" s="228">
        <v>404</v>
      </c>
      <c r="F14" s="22">
        <f t="shared" si="0"/>
        <v>845</v>
      </c>
      <c r="G14" s="43">
        <v>6</v>
      </c>
      <c r="H14" s="44">
        <v>6</v>
      </c>
      <c r="I14" s="44">
        <v>0</v>
      </c>
      <c r="J14" s="44">
        <v>2</v>
      </c>
      <c r="K14" s="44">
        <v>0</v>
      </c>
      <c r="L14" s="44">
        <v>0</v>
      </c>
      <c r="M14" s="45">
        <v>0</v>
      </c>
      <c r="N14" s="46">
        <v>1</v>
      </c>
    </row>
    <row r="15" spans="1:14" ht="19.5">
      <c r="A15" s="220" t="s">
        <v>119</v>
      </c>
      <c r="B15" s="187">
        <v>17</v>
      </c>
      <c r="C15" s="228">
        <v>694</v>
      </c>
      <c r="D15" s="228">
        <v>761</v>
      </c>
      <c r="E15" s="228">
        <v>791</v>
      </c>
      <c r="F15" s="22">
        <f t="shared" si="0"/>
        <v>1552</v>
      </c>
      <c r="G15" s="43">
        <v>8</v>
      </c>
      <c r="H15" s="44">
        <v>2</v>
      </c>
      <c r="I15" s="44">
        <v>2</v>
      </c>
      <c r="J15" s="44">
        <v>1</v>
      </c>
      <c r="K15" s="44">
        <v>1</v>
      </c>
      <c r="L15" s="44">
        <v>2</v>
      </c>
      <c r="M15" s="45">
        <v>2</v>
      </c>
      <c r="N15" s="46">
        <v>0</v>
      </c>
    </row>
    <row r="16" spans="1:14" ht="19.5">
      <c r="A16" s="220" t="s">
        <v>120</v>
      </c>
      <c r="B16" s="187">
        <v>14</v>
      </c>
      <c r="C16" s="228">
        <v>455</v>
      </c>
      <c r="D16" s="228">
        <v>517</v>
      </c>
      <c r="E16" s="228">
        <v>455</v>
      </c>
      <c r="F16" s="22">
        <f t="shared" si="0"/>
        <v>972</v>
      </c>
      <c r="G16" s="43">
        <v>5</v>
      </c>
      <c r="H16" s="44">
        <v>5</v>
      </c>
      <c r="I16" s="44">
        <v>4</v>
      </c>
      <c r="J16" s="44">
        <v>1</v>
      </c>
      <c r="K16" s="44">
        <v>0</v>
      </c>
      <c r="L16" s="44">
        <v>1</v>
      </c>
      <c r="M16" s="45">
        <v>0</v>
      </c>
      <c r="N16" s="46">
        <v>0</v>
      </c>
    </row>
    <row r="17" spans="1:14" ht="19.5">
      <c r="A17" s="220" t="s">
        <v>121</v>
      </c>
      <c r="B17" s="187">
        <v>22</v>
      </c>
      <c r="C17" s="228">
        <v>909</v>
      </c>
      <c r="D17" s="228">
        <v>1149</v>
      </c>
      <c r="E17" s="228">
        <v>1190</v>
      </c>
      <c r="F17" s="22">
        <f t="shared" si="0"/>
        <v>2339</v>
      </c>
      <c r="G17" s="43">
        <v>10</v>
      </c>
      <c r="H17" s="44">
        <v>18</v>
      </c>
      <c r="I17" s="44">
        <v>6</v>
      </c>
      <c r="J17" s="44">
        <v>5</v>
      </c>
      <c r="K17" s="44">
        <v>1</v>
      </c>
      <c r="L17" s="44">
        <v>0</v>
      </c>
      <c r="M17" s="45">
        <v>1</v>
      </c>
      <c r="N17" s="46">
        <v>0</v>
      </c>
    </row>
    <row r="18" spans="1:14" ht="19.5">
      <c r="A18" s="220" t="s">
        <v>122</v>
      </c>
      <c r="B18" s="187">
        <v>20</v>
      </c>
      <c r="C18" s="228">
        <v>1246</v>
      </c>
      <c r="D18" s="228">
        <v>1479</v>
      </c>
      <c r="E18" s="228">
        <v>1627</v>
      </c>
      <c r="F18" s="22">
        <f t="shared" si="0"/>
        <v>3106</v>
      </c>
      <c r="G18" s="43">
        <v>29</v>
      </c>
      <c r="H18" s="44">
        <v>25</v>
      </c>
      <c r="I18" s="44">
        <v>7</v>
      </c>
      <c r="J18" s="44">
        <v>5</v>
      </c>
      <c r="K18" s="44">
        <v>1</v>
      </c>
      <c r="L18" s="44">
        <v>1</v>
      </c>
      <c r="M18" s="45">
        <v>3</v>
      </c>
      <c r="N18" s="46">
        <v>0</v>
      </c>
    </row>
    <row r="19" spans="1:14" ht="19.5">
      <c r="A19" s="220" t="s">
        <v>123</v>
      </c>
      <c r="B19" s="187">
        <v>22</v>
      </c>
      <c r="C19" s="228">
        <v>1140</v>
      </c>
      <c r="D19" s="228">
        <v>1345</v>
      </c>
      <c r="E19" s="228">
        <v>1523</v>
      </c>
      <c r="F19" s="22">
        <f t="shared" si="0"/>
        <v>2868</v>
      </c>
      <c r="G19" s="43">
        <v>21</v>
      </c>
      <c r="H19" s="44">
        <v>11</v>
      </c>
      <c r="I19" s="44">
        <v>2</v>
      </c>
      <c r="J19" s="44">
        <v>1</v>
      </c>
      <c r="K19" s="44">
        <v>2</v>
      </c>
      <c r="L19" s="44">
        <v>1</v>
      </c>
      <c r="M19" s="45">
        <v>2</v>
      </c>
      <c r="N19" s="46">
        <v>0</v>
      </c>
    </row>
    <row r="20" spans="1:14" ht="19.5">
      <c r="A20" s="220" t="s">
        <v>124</v>
      </c>
      <c r="B20" s="187">
        <v>19</v>
      </c>
      <c r="C20" s="228">
        <v>847</v>
      </c>
      <c r="D20" s="228">
        <v>996</v>
      </c>
      <c r="E20" s="228">
        <v>1117</v>
      </c>
      <c r="F20" s="22">
        <f t="shared" si="0"/>
        <v>2113</v>
      </c>
      <c r="G20" s="43">
        <v>15</v>
      </c>
      <c r="H20" s="44">
        <v>10</v>
      </c>
      <c r="I20" s="44">
        <v>0</v>
      </c>
      <c r="J20" s="44">
        <v>3</v>
      </c>
      <c r="K20" s="44">
        <v>1</v>
      </c>
      <c r="L20" s="44">
        <v>0</v>
      </c>
      <c r="M20" s="45">
        <v>1</v>
      </c>
      <c r="N20" s="46">
        <v>0</v>
      </c>
    </row>
    <row r="21" spans="1:14" ht="19.5">
      <c r="A21" s="220" t="s">
        <v>125</v>
      </c>
      <c r="B21" s="187">
        <v>21</v>
      </c>
      <c r="C21" s="228">
        <v>1579</v>
      </c>
      <c r="D21" s="228">
        <v>1921</v>
      </c>
      <c r="E21" s="228">
        <v>2191</v>
      </c>
      <c r="F21" s="22">
        <f t="shared" si="0"/>
        <v>4112</v>
      </c>
      <c r="G21" s="43">
        <v>28</v>
      </c>
      <c r="H21" s="44">
        <v>19</v>
      </c>
      <c r="I21" s="44">
        <v>6</v>
      </c>
      <c r="J21" s="44">
        <v>5</v>
      </c>
      <c r="K21" s="44">
        <v>5</v>
      </c>
      <c r="L21" s="44">
        <v>1</v>
      </c>
      <c r="M21" s="45">
        <v>0</v>
      </c>
      <c r="N21" s="46">
        <v>1</v>
      </c>
    </row>
    <row r="22" spans="1:14" ht="19.5">
      <c r="A22" s="220" t="s">
        <v>126</v>
      </c>
      <c r="B22" s="187">
        <v>11</v>
      </c>
      <c r="C22" s="228">
        <v>568</v>
      </c>
      <c r="D22" s="228">
        <v>588</v>
      </c>
      <c r="E22" s="228">
        <v>660</v>
      </c>
      <c r="F22" s="22">
        <f t="shared" si="0"/>
        <v>1248</v>
      </c>
      <c r="G22" s="43">
        <v>9</v>
      </c>
      <c r="H22" s="44">
        <v>11</v>
      </c>
      <c r="I22" s="44">
        <v>2</v>
      </c>
      <c r="J22" s="44">
        <v>0</v>
      </c>
      <c r="K22" s="44">
        <v>0</v>
      </c>
      <c r="L22" s="44">
        <v>1</v>
      </c>
      <c r="M22" s="45">
        <v>2</v>
      </c>
      <c r="N22" s="46">
        <v>1</v>
      </c>
    </row>
    <row r="23" spans="1:14" ht="19.5">
      <c r="A23" s="220" t="s">
        <v>127</v>
      </c>
      <c r="B23" s="187">
        <v>12</v>
      </c>
      <c r="C23" s="228">
        <v>592</v>
      </c>
      <c r="D23" s="228">
        <v>667</v>
      </c>
      <c r="E23" s="228">
        <v>688</v>
      </c>
      <c r="F23" s="22">
        <f t="shared" si="0"/>
        <v>1355</v>
      </c>
      <c r="G23" s="43">
        <v>5</v>
      </c>
      <c r="H23" s="44">
        <v>12</v>
      </c>
      <c r="I23" s="44">
        <v>0</v>
      </c>
      <c r="J23" s="44">
        <v>0</v>
      </c>
      <c r="K23" s="44">
        <v>1</v>
      </c>
      <c r="L23" s="44">
        <v>0</v>
      </c>
      <c r="M23" s="45">
        <v>1</v>
      </c>
      <c r="N23" s="46">
        <v>0</v>
      </c>
    </row>
    <row r="24" spans="1:14" ht="19.5">
      <c r="A24" s="220" t="s">
        <v>128</v>
      </c>
      <c r="B24" s="187">
        <v>12</v>
      </c>
      <c r="C24" s="228">
        <v>443</v>
      </c>
      <c r="D24" s="228">
        <v>513</v>
      </c>
      <c r="E24" s="228">
        <v>473</v>
      </c>
      <c r="F24" s="22">
        <f t="shared" si="0"/>
        <v>986</v>
      </c>
      <c r="G24" s="43">
        <v>6</v>
      </c>
      <c r="H24" s="44">
        <v>4</v>
      </c>
      <c r="I24" s="44">
        <v>2</v>
      </c>
      <c r="J24" s="44">
        <v>0</v>
      </c>
      <c r="K24" s="44">
        <v>1</v>
      </c>
      <c r="L24" s="44">
        <v>2</v>
      </c>
      <c r="M24" s="45">
        <v>0</v>
      </c>
      <c r="N24" s="46">
        <v>0</v>
      </c>
    </row>
    <row r="25" spans="1:14" ht="19.5">
      <c r="A25" s="220" t="s">
        <v>129</v>
      </c>
      <c r="B25" s="187">
        <v>12</v>
      </c>
      <c r="C25" s="228">
        <v>526</v>
      </c>
      <c r="D25" s="228">
        <v>523</v>
      </c>
      <c r="E25" s="228">
        <v>594</v>
      </c>
      <c r="F25" s="22">
        <f t="shared" si="0"/>
        <v>1117</v>
      </c>
      <c r="G25" s="43">
        <v>8</v>
      </c>
      <c r="H25" s="44">
        <v>5</v>
      </c>
      <c r="I25" s="44">
        <v>2</v>
      </c>
      <c r="J25" s="44">
        <v>2</v>
      </c>
      <c r="K25" s="44">
        <v>0</v>
      </c>
      <c r="L25" s="44">
        <v>2</v>
      </c>
      <c r="M25" s="45">
        <v>2</v>
      </c>
      <c r="N25" s="46">
        <v>0</v>
      </c>
    </row>
    <row r="26" spans="1:14" ht="19.5">
      <c r="A26" s="220" t="s">
        <v>130</v>
      </c>
      <c r="B26" s="187">
        <v>22</v>
      </c>
      <c r="C26" s="228">
        <v>932</v>
      </c>
      <c r="D26" s="228">
        <v>1123</v>
      </c>
      <c r="E26" s="228">
        <v>1098</v>
      </c>
      <c r="F26" s="22">
        <f t="shared" si="0"/>
        <v>2221</v>
      </c>
      <c r="G26" s="43">
        <v>6</v>
      </c>
      <c r="H26" s="44">
        <v>5</v>
      </c>
      <c r="I26" s="44">
        <v>5</v>
      </c>
      <c r="J26" s="44">
        <v>4</v>
      </c>
      <c r="K26" s="44">
        <v>2</v>
      </c>
      <c r="L26" s="44">
        <v>3</v>
      </c>
      <c r="M26" s="45">
        <v>2</v>
      </c>
      <c r="N26" s="46">
        <v>1</v>
      </c>
    </row>
    <row r="27" spans="1:14" ht="19.5">
      <c r="A27" s="220" t="s">
        <v>131</v>
      </c>
      <c r="B27" s="187">
        <v>26</v>
      </c>
      <c r="C27" s="228">
        <v>1537</v>
      </c>
      <c r="D27" s="228">
        <v>1586</v>
      </c>
      <c r="E27" s="228">
        <v>1665</v>
      </c>
      <c r="F27" s="22">
        <f t="shared" si="0"/>
        <v>3251</v>
      </c>
      <c r="G27" s="43">
        <v>14</v>
      </c>
      <c r="H27" s="44">
        <v>19</v>
      </c>
      <c r="I27" s="44">
        <v>12</v>
      </c>
      <c r="J27" s="44">
        <v>3</v>
      </c>
      <c r="K27" s="44">
        <v>1</v>
      </c>
      <c r="L27" s="44">
        <v>6</v>
      </c>
      <c r="M27" s="45">
        <v>3</v>
      </c>
      <c r="N27" s="46">
        <v>1</v>
      </c>
    </row>
    <row r="28" spans="1:14" ht="19.5">
      <c r="A28" s="220" t="s">
        <v>132</v>
      </c>
      <c r="B28" s="187">
        <v>10</v>
      </c>
      <c r="C28" s="228">
        <v>360</v>
      </c>
      <c r="D28" s="228">
        <v>402</v>
      </c>
      <c r="E28" s="228">
        <v>366</v>
      </c>
      <c r="F28" s="22">
        <f t="shared" si="0"/>
        <v>768</v>
      </c>
      <c r="G28" s="43">
        <v>2</v>
      </c>
      <c r="H28" s="44">
        <v>3</v>
      </c>
      <c r="I28" s="44">
        <v>0</v>
      </c>
      <c r="J28" s="44">
        <v>0</v>
      </c>
      <c r="K28" s="44">
        <v>0</v>
      </c>
      <c r="L28" s="44">
        <v>0</v>
      </c>
      <c r="M28" s="45">
        <v>0</v>
      </c>
      <c r="N28" s="46">
        <v>0</v>
      </c>
    </row>
    <row r="29" spans="1:14" ht="19.5">
      <c r="A29" s="220" t="s">
        <v>133</v>
      </c>
      <c r="B29" s="187">
        <v>13</v>
      </c>
      <c r="C29" s="228">
        <v>537</v>
      </c>
      <c r="D29" s="228">
        <v>581</v>
      </c>
      <c r="E29" s="228">
        <v>668</v>
      </c>
      <c r="F29" s="22">
        <f t="shared" si="0"/>
        <v>1249</v>
      </c>
      <c r="G29" s="43">
        <v>8</v>
      </c>
      <c r="H29" s="44">
        <v>10</v>
      </c>
      <c r="I29" s="44">
        <v>0</v>
      </c>
      <c r="J29" s="44">
        <v>0</v>
      </c>
      <c r="K29" s="44">
        <v>1</v>
      </c>
      <c r="L29" s="44">
        <v>0</v>
      </c>
      <c r="M29" s="45">
        <v>0</v>
      </c>
      <c r="N29" s="46">
        <v>0</v>
      </c>
    </row>
    <row r="30" spans="1:14" ht="19.5">
      <c r="A30" s="220" t="s">
        <v>134</v>
      </c>
      <c r="B30" s="187">
        <v>10</v>
      </c>
      <c r="C30" s="228">
        <v>454</v>
      </c>
      <c r="D30" s="228">
        <v>470</v>
      </c>
      <c r="E30" s="228">
        <v>456</v>
      </c>
      <c r="F30" s="22">
        <f t="shared" si="0"/>
        <v>926</v>
      </c>
      <c r="G30" s="43">
        <v>9</v>
      </c>
      <c r="H30" s="44">
        <v>6</v>
      </c>
      <c r="I30" s="44">
        <v>0</v>
      </c>
      <c r="J30" s="44">
        <v>0</v>
      </c>
      <c r="K30" s="44">
        <v>1</v>
      </c>
      <c r="L30" s="44">
        <v>4</v>
      </c>
      <c r="M30" s="45">
        <v>2</v>
      </c>
      <c r="N30" s="46">
        <v>0</v>
      </c>
    </row>
    <row r="31" spans="1:14" ht="19.5">
      <c r="A31" s="220" t="s">
        <v>135</v>
      </c>
      <c r="B31" s="187">
        <v>10</v>
      </c>
      <c r="C31" s="228">
        <v>512</v>
      </c>
      <c r="D31" s="228">
        <v>512</v>
      </c>
      <c r="E31" s="228">
        <v>565</v>
      </c>
      <c r="F31" s="22">
        <f t="shared" si="0"/>
        <v>1077</v>
      </c>
      <c r="G31" s="43">
        <v>2</v>
      </c>
      <c r="H31" s="44">
        <v>7</v>
      </c>
      <c r="I31" s="44">
        <v>3</v>
      </c>
      <c r="J31" s="44">
        <v>6</v>
      </c>
      <c r="K31" s="44">
        <v>0</v>
      </c>
      <c r="L31" s="44">
        <v>2</v>
      </c>
      <c r="M31" s="45">
        <v>1</v>
      </c>
      <c r="N31" s="46">
        <v>2</v>
      </c>
    </row>
    <row r="32" spans="1:14" ht="19.5">
      <c r="A32" s="220" t="s">
        <v>136</v>
      </c>
      <c r="B32" s="187">
        <v>12</v>
      </c>
      <c r="C32" s="228">
        <v>501</v>
      </c>
      <c r="D32" s="228">
        <v>541</v>
      </c>
      <c r="E32" s="228">
        <v>517</v>
      </c>
      <c r="F32" s="22">
        <f t="shared" si="0"/>
        <v>1058</v>
      </c>
      <c r="G32" s="43">
        <v>12</v>
      </c>
      <c r="H32" s="44">
        <v>5</v>
      </c>
      <c r="I32" s="44">
        <v>1</v>
      </c>
      <c r="J32" s="44">
        <v>0</v>
      </c>
      <c r="K32" s="44">
        <v>1</v>
      </c>
      <c r="L32" s="44">
        <v>1</v>
      </c>
      <c r="M32" s="45">
        <v>2</v>
      </c>
      <c r="N32" s="46">
        <v>0</v>
      </c>
    </row>
    <row r="33" spans="1:14" ht="19.5">
      <c r="A33" s="220" t="s">
        <v>137</v>
      </c>
      <c r="B33" s="187">
        <v>13</v>
      </c>
      <c r="C33" s="228">
        <v>442</v>
      </c>
      <c r="D33" s="228">
        <v>463</v>
      </c>
      <c r="E33" s="228">
        <v>485</v>
      </c>
      <c r="F33" s="22">
        <f t="shared" si="0"/>
        <v>948</v>
      </c>
      <c r="G33" s="43">
        <v>4</v>
      </c>
      <c r="H33" s="44">
        <v>3</v>
      </c>
      <c r="I33" s="44">
        <v>2</v>
      </c>
      <c r="J33" s="44">
        <v>4</v>
      </c>
      <c r="K33" s="44">
        <v>0</v>
      </c>
      <c r="L33" s="44">
        <v>1</v>
      </c>
      <c r="M33" s="45">
        <v>0</v>
      </c>
      <c r="N33" s="46">
        <v>0</v>
      </c>
    </row>
    <row r="34" spans="1:14" ht="19.5">
      <c r="A34" s="220" t="s">
        <v>138</v>
      </c>
      <c r="B34" s="187">
        <v>11</v>
      </c>
      <c r="C34" s="228">
        <v>358</v>
      </c>
      <c r="D34" s="228">
        <v>385</v>
      </c>
      <c r="E34" s="228">
        <v>446</v>
      </c>
      <c r="F34" s="22">
        <f t="shared" si="0"/>
        <v>831</v>
      </c>
      <c r="G34" s="43">
        <v>3</v>
      </c>
      <c r="H34" s="44">
        <v>4</v>
      </c>
      <c r="I34" s="44">
        <v>1</v>
      </c>
      <c r="J34" s="44">
        <v>1</v>
      </c>
      <c r="K34" s="44">
        <v>0</v>
      </c>
      <c r="L34" s="44">
        <v>1</v>
      </c>
      <c r="M34" s="45">
        <v>0</v>
      </c>
      <c r="N34" s="46">
        <v>0</v>
      </c>
    </row>
    <row r="35" spans="1:14" ht="19.5">
      <c r="A35" s="220" t="s">
        <v>139</v>
      </c>
      <c r="B35" s="187">
        <v>6</v>
      </c>
      <c r="C35" s="228">
        <v>359</v>
      </c>
      <c r="D35" s="228">
        <v>439</v>
      </c>
      <c r="E35" s="228">
        <v>455</v>
      </c>
      <c r="F35" s="22">
        <f t="shared" si="0"/>
        <v>894</v>
      </c>
      <c r="G35" s="43">
        <v>4</v>
      </c>
      <c r="H35" s="44">
        <v>2</v>
      </c>
      <c r="I35" s="44">
        <v>0</v>
      </c>
      <c r="J35" s="44">
        <v>0</v>
      </c>
      <c r="K35" s="44">
        <v>0</v>
      </c>
      <c r="L35" s="44">
        <v>1</v>
      </c>
      <c r="M35" s="45">
        <v>2</v>
      </c>
      <c r="N35" s="46">
        <v>0</v>
      </c>
    </row>
    <row r="36" spans="1:14" ht="19.5">
      <c r="A36" s="220" t="s">
        <v>140</v>
      </c>
      <c r="B36" s="187">
        <v>16</v>
      </c>
      <c r="C36" s="228">
        <v>627</v>
      </c>
      <c r="D36" s="228">
        <v>713</v>
      </c>
      <c r="E36" s="228">
        <v>721</v>
      </c>
      <c r="F36" s="22">
        <f t="shared" si="0"/>
        <v>1434</v>
      </c>
      <c r="G36" s="43">
        <v>22</v>
      </c>
      <c r="H36" s="44">
        <v>11</v>
      </c>
      <c r="I36" s="44">
        <v>1</v>
      </c>
      <c r="J36" s="44">
        <v>0</v>
      </c>
      <c r="K36" s="44">
        <v>1</v>
      </c>
      <c r="L36" s="44">
        <v>1</v>
      </c>
      <c r="M36" s="45">
        <v>1</v>
      </c>
      <c r="N36" s="46">
        <v>0</v>
      </c>
    </row>
    <row r="37" spans="1:14" ht="19.5">
      <c r="A37" s="219" t="s">
        <v>141</v>
      </c>
      <c r="B37" s="22">
        <f t="shared" ref="B37:N37" si="1">SUM(B5:B36)</f>
        <v>456</v>
      </c>
      <c r="C37" s="22">
        <f t="shared" si="1"/>
        <v>22726</v>
      </c>
      <c r="D37" s="22">
        <f t="shared" si="1"/>
        <v>25290</v>
      </c>
      <c r="E37" s="22">
        <f t="shared" si="1"/>
        <v>27250</v>
      </c>
      <c r="F37" s="22">
        <f t="shared" si="1"/>
        <v>52540</v>
      </c>
      <c r="G37" s="22">
        <f t="shared" si="1"/>
        <v>318</v>
      </c>
      <c r="H37" s="22">
        <f t="shared" si="1"/>
        <v>305</v>
      </c>
      <c r="I37" s="22">
        <f t="shared" si="1"/>
        <v>67</v>
      </c>
      <c r="J37" s="22">
        <f t="shared" si="1"/>
        <v>67</v>
      </c>
      <c r="K37" s="22">
        <f t="shared" si="1"/>
        <v>33</v>
      </c>
      <c r="L37" s="22">
        <f t="shared" si="1"/>
        <v>40</v>
      </c>
      <c r="M37" s="23">
        <f t="shared" si="1"/>
        <v>35</v>
      </c>
      <c r="N37" s="26">
        <f t="shared" si="1"/>
        <v>7</v>
      </c>
    </row>
    <row r="38" spans="1:14" s="70" customFormat="1" ht="26.25" customHeight="1">
      <c r="A38" s="237" t="s">
        <v>8</v>
      </c>
      <c r="B38" s="238"/>
      <c r="C38" s="61">
        <f>C37</f>
        <v>22726</v>
      </c>
      <c r="D38" s="61" t="s">
        <v>0</v>
      </c>
      <c r="E38" s="61" t="s">
        <v>9</v>
      </c>
      <c r="F38" s="61"/>
      <c r="G38" s="61">
        <f>F37</f>
        <v>52540</v>
      </c>
      <c r="H38" s="61" t="s">
        <v>10</v>
      </c>
      <c r="I38" s="61"/>
      <c r="J38" s="61"/>
      <c r="K38" s="61" t="s">
        <v>101</v>
      </c>
      <c r="L38" s="61"/>
      <c r="M38" s="68"/>
      <c r="N38" s="69"/>
    </row>
    <row r="39" spans="1:14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1579</v>
      </c>
      <c r="F39" s="146">
        <f>MAX(F5:F36)</f>
        <v>4112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108</v>
      </c>
      <c r="B40" s="238"/>
      <c r="C40" s="184" t="str">
        <f ca="1">INDIRECT(H40,TRUE)</f>
        <v>明莊</v>
      </c>
      <c r="D40" s="185" t="s">
        <v>90</v>
      </c>
      <c r="E40" s="147">
        <v>360</v>
      </c>
      <c r="F40" s="148">
        <f>MIN(F5:F36)</f>
        <v>768</v>
      </c>
      <c r="G40" s="88"/>
      <c r="H40" s="149" t="str">
        <f>ADDRESS(MATCH(MIN(F5:F36),F5:F36,0)+4,1)</f>
        <v>$A$28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3" t="s">
        <v>11</v>
      </c>
      <c r="B41" s="244"/>
      <c r="C41" s="233">
        <f>SUM(G41:G42)</f>
        <v>163</v>
      </c>
      <c r="D41" s="235" t="s">
        <v>10</v>
      </c>
      <c r="E41" s="88" t="s">
        <v>12</v>
      </c>
      <c r="F41" s="199"/>
      <c r="G41" s="88">
        <v>76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5" customHeight="1">
      <c r="A42" s="245"/>
      <c r="B42" s="246"/>
      <c r="C42" s="234"/>
      <c r="D42" s="236"/>
      <c r="E42" s="89" t="s">
        <v>13</v>
      </c>
      <c r="F42" s="89"/>
      <c r="G42" s="89">
        <v>87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5" customHeight="1">
      <c r="A43" s="243" t="s">
        <v>18</v>
      </c>
      <c r="B43" s="247"/>
      <c r="C43" s="250">
        <f>K37</f>
        <v>33</v>
      </c>
      <c r="D43" s="250" t="s">
        <v>19</v>
      </c>
      <c r="E43" s="205" t="s">
        <v>155</v>
      </c>
      <c r="F43" s="88"/>
      <c r="G43" s="88"/>
      <c r="H43" s="88"/>
      <c r="I43" s="30"/>
      <c r="J43" s="30"/>
      <c r="K43" s="200"/>
      <c r="L43" s="200"/>
      <c r="M43" s="201"/>
      <c r="N43" s="202"/>
    </row>
    <row r="44" spans="1:14" s="6" customFormat="1" ht="24.95" customHeight="1">
      <c r="A44" s="248"/>
      <c r="B44" s="249"/>
      <c r="C44" s="251"/>
      <c r="D44" s="251"/>
      <c r="E44" s="70" t="s">
        <v>156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4" s="66" customFormat="1" ht="26.25" customHeight="1">
      <c r="A45" s="237" t="s">
        <v>16</v>
      </c>
      <c r="B45" s="238"/>
      <c r="C45" s="61">
        <f>L37</f>
        <v>40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37" t="s">
        <v>14</v>
      </c>
      <c r="B46" s="238"/>
      <c r="C46" s="61">
        <f>M37</f>
        <v>35</v>
      </c>
      <c r="D46" s="61" t="s">
        <v>25</v>
      </c>
      <c r="E46" s="61" t="s">
        <v>157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37" t="s">
        <v>15</v>
      </c>
      <c r="B47" s="238"/>
      <c r="C47" s="61">
        <f>N37</f>
        <v>7</v>
      </c>
      <c r="D47" s="61" t="s">
        <v>25</v>
      </c>
      <c r="E47" s="61" t="s">
        <v>158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37" t="s">
        <v>106</v>
      </c>
      <c r="B48" s="238"/>
      <c r="C48" s="61">
        <f>G37</f>
        <v>318</v>
      </c>
      <c r="D48" s="72" t="s">
        <v>10</v>
      </c>
      <c r="E48" s="61" t="s">
        <v>17</v>
      </c>
      <c r="F48" s="61"/>
      <c r="G48" s="61">
        <f>H37</f>
        <v>305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41" t="s">
        <v>91</v>
      </c>
      <c r="B49" s="242"/>
      <c r="C49" s="73">
        <v>4</v>
      </c>
      <c r="D49" s="183" t="s">
        <v>81</v>
      </c>
      <c r="E49" s="74">
        <v>2</v>
      </c>
      <c r="F49" s="75" t="s">
        <v>159</v>
      </c>
      <c r="G49" s="74">
        <v>8</v>
      </c>
      <c r="H49" s="76"/>
      <c r="I49" s="242" t="s">
        <v>160</v>
      </c>
      <c r="J49" s="242"/>
      <c r="K49" s="74">
        <v>6</v>
      </c>
      <c r="L49" s="76"/>
      <c r="M49" s="77"/>
      <c r="N49" s="78"/>
    </row>
    <row r="50" spans="1:14">
      <c r="C50" s="2"/>
    </row>
  </sheetData>
  <mergeCells count="28">
    <mergeCell ref="M3:M4"/>
    <mergeCell ref="N3:N4"/>
    <mergeCell ref="K2:N2"/>
    <mergeCell ref="J3:J4"/>
    <mergeCell ref="K3:K4"/>
    <mergeCell ref="L3:L4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146</v>
      </c>
      <c r="L2" s="271"/>
      <c r="M2" s="271"/>
      <c r="N2" s="271"/>
    </row>
    <row r="3" spans="1:14" ht="19.5">
      <c r="A3" s="272" t="s">
        <v>82</v>
      </c>
      <c r="B3" s="267" t="s">
        <v>83</v>
      </c>
      <c r="C3" s="267" t="s">
        <v>45</v>
      </c>
      <c r="D3" s="192" t="s">
        <v>10</v>
      </c>
      <c r="E3" s="193" t="s">
        <v>99</v>
      </c>
      <c r="F3" s="194" t="s">
        <v>100</v>
      </c>
      <c r="G3" s="267" t="s">
        <v>5</v>
      </c>
      <c r="H3" s="267" t="s">
        <v>4</v>
      </c>
      <c r="I3" s="267" t="s">
        <v>6</v>
      </c>
      <c r="J3" s="267" t="s">
        <v>7</v>
      </c>
      <c r="K3" s="267" t="s">
        <v>46</v>
      </c>
      <c r="L3" s="267" t="s">
        <v>47</v>
      </c>
      <c r="M3" s="274" t="s">
        <v>96</v>
      </c>
      <c r="N3" s="276" t="s">
        <v>97</v>
      </c>
    </row>
    <row r="4" spans="1:14" s="1" customFormat="1" ht="19.5">
      <c r="A4" s="273"/>
      <c r="B4" s="268"/>
      <c r="C4" s="268"/>
      <c r="D4" s="50" t="s">
        <v>1</v>
      </c>
      <c r="E4" s="50" t="s">
        <v>2</v>
      </c>
      <c r="F4" s="50" t="s">
        <v>89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0" t="s">
        <v>109</v>
      </c>
      <c r="B5" s="51">
        <v>15</v>
      </c>
      <c r="C5" s="187">
        <v>953</v>
      </c>
      <c r="D5" s="187">
        <v>950</v>
      </c>
      <c r="E5" s="187">
        <v>1087</v>
      </c>
      <c r="F5" s="51">
        <f t="shared" ref="F5:F26" si="0">SUM(D5:E5)</f>
        <v>2037</v>
      </c>
      <c r="G5" s="176">
        <v>5</v>
      </c>
      <c r="H5" s="177">
        <v>7</v>
      </c>
      <c r="I5" s="177">
        <v>6</v>
      </c>
      <c r="J5" s="177">
        <v>2</v>
      </c>
      <c r="K5" s="177">
        <v>1</v>
      </c>
      <c r="L5" s="177">
        <v>2</v>
      </c>
      <c r="M5" s="178">
        <v>1</v>
      </c>
      <c r="N5" s="179">
        <v>0</v>
      </c>
    </row>
    <row r="6" spans="1:14" ht="19.5">
      <c r="A6" s="220" t="s">
        <v>110</v>
      </c>
      <c r="B6" s="51">
        <v>11</v>
      </c>
      <c r="C6" s="187">
        <v>599</v>
      </c>
      <c r="D6" s="187">
        <v>606</v>
      </c>
      <c r="E6" s="187">
        <v>648</v>
      </c>
      <c r="F6" s="51">
        <f t="shared" si="0"/>
        <v>1254</v>
      </c>
      <c r="G6" s="176">
        <v>5</v>
      </c>
      <c r="H6" s="177">
        <v>8</v>
      </c>
      <c r="I6" s="177">
        <v>2</v>
      </c>
      <c r="J6" s="177">
        <v>1</v>
      </c>
      <c r="K6" s="177">
        <v>1</v>
      </c>
      <c r="L6" s="177">
        <v>1</v>
      </c>
      <c r="M6" s="178">
        <v>2</v>
      </c>
      <c r="N6" s="179">
        <v>0</v>
      </c>
    </row>
    <row r="7" spans="1:14" ht="19.5">
      <c r="A7" s="220" t="s">
        <v>111</v>
      </c>
      <c r="B7" s="51">
        <v>17</v>
      </c>
      <c r="C7" s="187">
        <v>1523</v>
      </c>
      <c r="D7" s="187">
        <v>1618</v>
      </c>
      <c r="E7" s="187">
        <v>1887</v>
      </c>
      <c r="F7" s="51">
        <f t="shared" si="0"/>
        <v>3505</v>
      </c>
      <c r="G7" s="176">
        <v>22</v>
      </c>
      <c r="H7" s="177">
        <v>29</v>
      </c>
      <c r="I7" s="177">
        <v>3</v>
      </c>
      <c r="J7" s="177">
        <v>5</v>
      </c>
      <c r="K7" s="177">
        <v>1</v>
      </c>
      <c r="L7" s="177">
        <v>0</v>
      </c>
      <c r="M7" s="178">
        <v>3</v>
      </c>
      <c r="N7" s="179">
        <v>2</v>
      </c>
    </row>
    <row r="8" spans="1:14" ht="19.5">
      <c r="A8" s="220" t="s">
        <v>112</v>
      </c>
      <c r="B8" s="51">
        <v>15</v>
      </c>
      <c r="C8" s="187">
        <v>574</v>
      </c>
      <c r="D8" s="187">
        <v>610</v>
      </c>
      <c r="E8" s="187">
        <v>692</v>
      </c>
      <c r="F8" s="51">
        <f t="shared" si="0"/>
        <v>1302</v>
      </c>
      <c r="G8" s="176">
        <v>9</v>
      </c>
      <c r="H8" s="177">
        <v>5</v>
      </c>
      <c r="I8" s="177">
        <v>0</v>
      </c>
      <c r="J8" s="177">
        <v>3</v>
      </c>
      <c r="K8" s="177">
        <v>1</v>
      </c>
      <c r="L8" s="177">
        <v>3</v>
      </c>
      <c r="M8" s="178">
        <v>1</v>
      </c>
      <c r="N8" s="179">
        <v>0</v>
      </c>
    </row>
    <row r="9" spans="1:14" ht="19.5">
      <c r="A9" s="220" t="s">
        <v>113</v>
      </c>
      <c r="B9" s="51">
        <v>17</v>
      </c>
      <c r="C9" s="187">
        <v>717</v>
      </c>
      <c r="D9" s="187">
        <v>747</v>
      </c>
      <c r="E9" s="187">
        <v>834</v>
      </c>
      <c r="F9" s="51">
        <f t="shared" si="0"/>
        <v>1581</v>
      </c>
      <c r="G9" s="176">
        <v>6</v>
      </c>
      <c r="H9" s="177">
        <v>4</v>
      </c>
      <c r="I9" s="177">
        <v>0</v>
      </c>
      <c r="J9" s="177">
        <v>0</v>
      </c>
      <c r="K9" s="177">
        <v>2</v>
      </c>
      <c r="L9" s="177">
        <v>1</v>
      </c>
      <c r="M9" s="178">
        <v>0</v>
      </c>
      <c r="N9" s="179">
        <v>0</v>
      </c>
    </row>
    <row r="10" spans="1:14" ht="19.5">
      <c r="A10" s="220" t="s">
        <v>114</v>
      </c>
      <c r="B10" s="51">
        <v>7</v>
      </c>
      <c r="C10" s="187">
        <v>347</v>
      </c>
      <c r="D10" s="187">
        <v>367</v>
      </c>
      <c r="E10" s="187">
        <v>422</v>
      </c>
      <c r="F10" s="51">
        <f t="shared" si="0"/>
        <v>789</v>
      </c>
      <c r="G10" s="176">
        <v>1</v>
      </c>
      <c r="H10" s="177">
        <v>6</v>
      </c>
      <c r="I10" s="177">
        <v>0</v>
      </c>
      <c r="J10" s="177">
        <v>1</v>
      </c>
      <c r="K10" s="177">
        <v>0</v>
      </c>
      <c r="L10" s="177">
        <v>0</v>
      </c>
      <c r="M10" s="178">
        <v>0</v>
      </c>
      <c r="N10" s="179">
        <v>0</v>
      </c>
    </row>
    <row r="11" spans="1:14" ht="19.5">
      <c r="A11" s="220" t="s">
        <v>115</v>
      </c>
      <c r="B11" s="51">
        <v>7</v>
      </c>
      <c r="C11" s="187">
        <v>584</v>
      </c>
      <c r="D11" s="187">
        <v>512</v>
      </c>
      <c r="E11" s="187">
        <v>632</v>
      </c>
      <c r="F11" s="51">
        <f t="shared" si="0"/>
        <v>1144</v>
      </c>
      <c r="G11" s="176">
        <v>3</v>
      </c>
      <c r="H11" s="177">
        <v>7</v>
      </c>
      <c r="I11" s="177">
        <v>0</v>
      </c>
      <c r="J11" s="177">
        <v>0</v>
      </c>
      <c r="K11" s="177">
        <v>1</v>
      </c>
      <c r="L11" s="177">
        <v>1</v>
      </c>
      <c r="M11" s="178">
        <v>0</v>
      </c>
      <c r="N11" s="179">
        <v>0</v>
      </c>
    </row>
    <row r="12" spans="1:14" ht="19.5">
      <c r="A12" s="220" t="s">
        <v>116</v>
      </c>
      <c r="B12" s="51">
        <v>15</v>
      </c>
      <c r="C12" s="187">
        <v>981</v>
      </c>
      <c r="D12" s="187">
        <v>1087</v>
      </c>
      <c r="E12" s="187">
        <v>1187</v>
      </c>
      <c r="F12" s="51">
        <f t="shared" si="0"/>
        <v>2274</v>
      </c>
      <c r="G12" s="176">
        <v>5</v>
      </c>
      <c r="H12" s="177">
        <v>11</v>
      </c>
      <c r="I12" s="177">
        <v>0</v>
      </c>
      <c r="J12" s="177">
        <v>1</v>
      </c>
      <c r="K12" s="177">
        <v>3</v>
      </c>
      <c r="L12" s="177">
        <v>2</v>
      </c>
      <c r="M12" s="178">
        <v>2</v>
      </c>
      <c r="N12" s="179">
        <v>0</v>
      </c>
    </row>
    <row r="13" spans="1:14" ht="19.5">
      <c r="A13" s="220" t="s">
        <v>117</v>
      </c>
      <c r="B13" s="51">
        <v>12</v>
      </c>
      <c r="C13" s="187">
        <v>462</v>
      </c>
      <c r="D13" s="187">
        <v>557</v>
      </c>
      <c r="E13" s="187">
        <v>569</v>
      </c>
      <c r="F13" s="51">
        <f t="shared" si="0"/>
        <v>1126</v>
      </c>
      <c r="G13" s="176">
        <v>5</v>
      </c>
      <c r="H13" s="177">
        <v>13</v>
      </c>
      <c r="I13" s="177">
        <v>3</v>
      </c>
      <c r="J13" s="177">
        <v>2</v>
      </c>
      <c r="K13" s="177">
        <v>0</v>
      </c>
      <c r="L13" s="177">
        <v>0</v>
      </c>
      <c r="M13" s="178">
        <v>1</v>
      </c>
      <c r="N13" s="179">
        <v>0</v>
      </c>
    </row>
    <row r="14" spans="1:14" ht="19.5">
      <c r="A14" s="220" t="s">
        <v>118</v>
      </c>
      <c r="B14" s="51">
        <v>8</v>
      </c>
      <c r="C14" s="187">
        <v>361</v>
      </c>
      <c r="D14" s="187">
        <v>433</v>
      </c>
      <c r="E14" s="187">
        <v>403</v>
      </c>
      <c r="F14" s="51">
        <f t="shared" si="0"/>
        <v>836</v>
      </c>
      <c r="G14" s="176">
        <v>3</v>
      </c>
      <c r="H14" s="177">
        <v>6</v>
      </c>
      <c r="I14" s="177">
        <v>1</v>
      </c>
      <c r="J14" s="177">
        <v>0</v>
      </c>
      <c r="K14" s="177">
        <v>0</v>
      </c>
      <c r="L14" s="177">
        <v>0</v>
      </c>
      <c r="M14" s="178">
        <v>2</v>
      </c>
      <c r="N14" s="179">
        <v>0</v>
      </c>
    </row>
    <row r="15" spans="1:14" ht="19.5">
      <c r="A15" s="220" t="s">
        <v>119</v>
      </c>
      <c r="B15" s="51">
        <v>17</v>
      </c>
      <c r="C15" s="187">
        <v>699</v>
      </c>
      <c r="D15" s="187">
        <v>757</v>
      </c>
      <c r="E15" s="187">
        <v>786</v>
      </c>
      <c r="F15" s="51">
        <f t="shared" si="0"/>
        <v>1543</v>
      </c>
      <c r="G15" s="176">
        <v>4</v>
      </c>
      <c r="H15" s="177">
        <v>3</v>
      </c>
      <c r="I15" s="177">
        <v>7</v>
      </c>
      <c r="J15" s="177">
        <v>6</v>
      </c>
      <c r="K15" s="177">
        <v>0</v>
      </c>
      <c r="L15" s="177">
        <v>1</v>
      </c>
      <c r="M15" s="178">
        <v>1</v>
      </c>
      <c r="N15" s="179">
        <v>1</v>
      </c>
    </row>
    <row r="16" spans="1:14" ht="19.5">
      <c r="A16" s="220" t="s">
        <v>120</v>
      </c>
      <c r="B16" s="51">
        <v>14</v>
      </c>
      <c r="C16" s="187">
        <v>455</v>
      </c>
      <c r="D16" s="187">
        <v>510</v>
      </c>
      <c r="E16" s="187">
        <v>448</v>
      </c>
      <c r="F16" s="51">
        <f t="shared" si="0"/>
        <v>958</v>
      </c>
      <c r="G16" s="176">
        <v>0</v>
      </c>
      <c r="H16" s="177">
        <v>3</v>
      </c>
      <c r="I16" s="177">
        <v>0</v>
      </c>
      <c r="J16" s="177">
        <v>0</v>
      </c>
      <c r="K16" s="177">
        <v>0</v>
      </c>
      <c r="L16" s="177">
        <v>2</v>
      </c>
      <c r="M16" s="178">
        <v>2</v>
      </c>
      <c r="N16" s="179">
        <v>0</v>
      </c>
    </row>
    <row r="17" spans="1:14" ht="19.5">
      <c r="A17" s="220" t="s">
        <v>121</v>
      </c>
      <c r="B17" s="51">
        <v>22</v>
      </c>
      <c r="C17" s="187">
        <v>897</v>
      </c>
      <c r="D17" s="187">
        <v>1120</v>
      </c>
      <c r="E17" s="187">
        <v>1170</v>
      </c>
      <c r="F17" s="51">
        <f t="shared" si="0"/>
        <v>2290</v>
      </c>
      <c r="G17" s="176">
        <v>13</v>
      </c>
      <c r="H17" s="177">
        <v>10</v>
      </c>
      <c r="I17" s="177">
        <v>1</v>
      </c>
      <c r="J17" s="177">
        <v>3</v>
      </c>
      <c r="K17" s="177">
        <v>2</v>
      </c>
      <c r="L17" s="177">
        <v>0</v>
      </c>
      <c r="M17" s="178">
        <v>0</v>
      </c>
      <c r="N17" s="179">
        <v>0</v>
      </c>
    </row>
    <row r="18" spans="1:14" ht="19.5">
      <c r="A18" s="220" t="s">
        <v>122</v>
      </c>
      <c r="B18" s="51">
        <v>20</v>
      </c>
      <c r="C18" s="187">
        <v>1263</v>
      </c>
      <c r="D18" s="187">
        <v>1510</v>
      </c>
      <c r="E18" s="187">
        <v>1624</v>
      </c>
      <c r="F18" s="51">
        <f t="shared" si="0"/>
        <v>3134</v>
      </c>
      <c r="G18" s="176">
        <v>16</v>
      </c>
      <c r="H18" s="177">
        <v>10</v>
      </c>
      <c r="I18" s="177">
        <v>4</v>
      </c>
      <c r="J18" s="177">
        <v>4</v>
      </c>
      <c r="K18" s="177">
        <v>1</v>
      </c>
      <c r="L18" s="177">
        <v>1</v>
      </c>
      <c r="M18" s="178">
        <v>0</v>
      </c>
      <c r="N18" s="179">
        <v>0</v>
      </c>
    </row>
    <row r="19" spans="1:14" ht="19.5">
      <c r="A19" s="220" t="s">
        <v>123</v>
      </c>
      <c r="B19" s="51">
        <v>22</v>
      </c>
      <c r="C19" s="187">
        <v>1128</v>
      </c>
      <c r="D19" s="187">
        <v>1343</v>
      </c>
      <c r="E19" s="187">
        <v>1508</v>
      </c>
      <c r="F19" s="51">
        <f t="shared" si="0"/>
        <v>2851</v>
      </c>
      <c r="G19" s="176">
        <v>16</v>
      </c>
      <c r="H19" s="177">
        <v>13</v>
      </c>
      <c r="I19" s="177">
        <v>5</v>
      </c>
      <c r="J19" s="177">
        <v>11</v>
      </c>
      <c r="K19" s="177">
        <v>1</v>
      </c>
      <c r="L19" s="177">
        <v>3</v>
      </c>
      <c r="M19" s="178">
        <v>4</v>
      </c>
      <c r="N19" s="179">
        <v>1</v>
      </c>
    </row>
    <row r="20" spans="1:14" ht="19.5">
      <c r="A20" s="220" t="s">
        <v>124</v>
      </c>
      <c r="B20" s="51">
        <v>19</v>
      </c>
      <c r="C20" s="187">
        <v>842</v>
      </c>
      <c r="D20" s="187">
        <v>979</v>
      </c>
      <c r="E20" s="187">
        <v>1098</v>
      </c>
      <c r="F20" s="51">
        <f t="shared" si="0"/>
        <v>2077</v>
      </c>
      <c r="G20" s="176">
        <v>13</v>
      </c>
      <c r="H20" s="177">
        <v>14</v>
      </c>
      <c r="I20" s="177">
        <v>0</v>
      </c>
      <c r="J20" s="177">
        <v>3</v>
      </c>
      <c r="K20" s="177">
        <v>0</v>
      </c>
      <c r="L20" s="177">
        <v>0</v>
      </c>
      <c r="M20" s="178">
        <v>2</v>
      </c>
      <c r="N20" s="179">
        <v>1</v>
      </c>
    </row>
    <row r="21" spans="1:14" ht="19.5">
      <c r="A21" s="220" t="s">
        <v>125</v>
      </c>
      <c r="B21" s="51">
        <v>21</v>
      </c>
      <c r="C21" s="187">
        <v>1572</v>
      </c>
      <c r="D21" s="187">
        <v>1913</v>
      </c>
      <c r="E21" s="187">
        <v>2176</v>
      </c>
      <c r="F21" s="51">
        <f t="shared" si="0"/>
        <v>4089</v>
      </c>
      <c r="G21" s="176">
        <v>13</v>
      </c>
      <c r="H21" s="177">
        <v>29</v>
      </c>
      <c r="I21" s="177">
        <v>5</v>
      </c>
      <c r="J21" s="177">
        <v>1</v>
      </c>
      <c r="K21" s="177">
        <v>4</v>
      </c>
      <c r="L21" s="177">
        <v>3</v>
      </c>
      <c r="M21" s="178">
        <v>4</v>
      </c>
      <c r="N21" s="179">
        <v>0</v>
      </c>
    </row>
    <row r="22" spans="1:14" ht="19.5">
      <c r="A22" s="220" t="s">
        <v>126</v>
      </c>
      <c r="B22" s="51">
        <v>11</v>
      </c>
      <c r="C22" s="187">
        <v>574</v>
      </c>
      <c r="D22" s="187">
        <v>600</v>
      </c>
      <c r="E22" s="187">
        <v>663</v>
      </c>
      <c r="F22" s="51">
        <f t="shared" si="0"/>
        <v>1263</v>
      </c>
      <c r="G22" s="176">
        <v>9</v>
      </c>
      <c r="H22" s="177">
        <v>1</v>
      </c>
      <c r="I22" s="177">
        <v>1</v>
      </c>
      <c r="J22" s="177">
        <v>4</v>
      </c>
      <c r="K22" s="177">
        <v>1</v>
      </c>
      <c r="L22" s="177">
        <v>1</v>
      </c>
      <c r="M22" s="178">
        <v>1</v>
      </c>
      <c r="N22" s="179">
        <v>1</v>
      </c>
    </row>
    <row r="23" spans="1:14" ht="19.5">
      <c r="A23" s="220" t="s">
        <v>127</v>
      </c>
      <c r="B23" s="51">
        <v>12</v>
      </c>
      <c r="C23" s="187">
        <v>582</v>
      </c>
      <c r="D23" s="187">
        <v>649</v>
      </c>
      <c r="E23" s="187">
        <v>674</v>
      </c>
      <c r="F23" s="51">
        <f t="shared" si="0"/>
        <v>1323</v>
      </c>
      <c r="G23" s="176">
        <v>4</v>
      </c>
      <c r="H23" s="177">
        <v>3</v>
      </c>
      <c r="I23" s="177">
        <v>0</v>
      </c>
      <c r="J23" s="177">
        <v>1</v>
      </c>
      <c r="K23" s="177">
        <v>2</v>
      </c>
      <c r="L23" s="177">
        <v>1</v>
      </c>
      <c r="M23" s="178">
        <v>2</v>
      </c>
      <c r="N23" s="179">
        <v>0</v>
      </c>
    </row>
    <row r="24" spans="1:14" ht="19.5">
      <c r="A24" s="220" t="s">
        <v>128</v>
      </c>
      <c r="B24" s="51">
        <v>12</v>
      </c>
      <c r="C24" s="187">
        <v>440</v>
      </c>
      <c r="D24" s="187">
        <v>501</v>
      </c>
      <c r="E24" s="187">
        <v>470</v>
      </c>
      <c r="F24" s="51">
        <f t="shared" si="0"/>
        <v>971</v>
      </c>
      <c r="G24" s="176">
        <v>5</v>
      </c>
      <c r="H24" s="177">
        <v>7</v>
      </c>
      <c r="I24" s="177">
        <v>3</v>
      </c>
      <c r="J24" s="177">
        <v>0</v>
      </c>
      <c r="K24" s="177">
        <v>1</v>
      </c>
      <c r="L24" s="177">
        <v>1</v>
      </c>
      <c r="M24" s="178">
        <v>1</v>
      </c>
      <c r="N24" s="179">
        <v>0</v>
      </c>
    </row>
    <row r="25" spans="1:14" ht="19.5">
      <c r="A25" s="220" t="s">
        <v>129</v>
      </c>
      <c r="B25" s="51">
        <v>12</v>
      </c>
      <c r="C25" s="187">
        <v>528</v>
      </c>
      <c r="D25" s="187">
        <v>511</v>
      </c>
      <c r="E25" s="187">
        <v>599</v>
      </c>
      <c r="F25" s="51">
        <f t="shared" si="0"/>
        <v>1110</v>
      </c>
      <c r="G25" s="176">
        <v>10</v>
      </c>
      <c r="H25" s="177">
        <v>8</v>
      </c>
      <c r="I25" s="177">
        <v>0</v>
      </c>
      <c r="J25" s="177">
        <v>2</v>
      </c>
      <c r="K25" s="177">
        <v>0</v>
      </c>
      <c r="L25" s="177">
        <v>4</v>
      </c>
      <c r="M25" s="178">
        <v>0</v>
      </c>
      <c r="N25" s="179">
        <v>2</v>
      </c>
    </row>
    <row r="26" spans="1:14" ht="19.5">
      <c r="A26" s="220" t="s">
        <v>130</v>
      </c>
      <c r="B26" s="51">
        <v>22</v>
      </c>
      <c r="C26" s="187">
        <v>936</v>
      </c>
      <c r="D26" s="187">
        <v>1121</v>
      </c>
      <c r="E26" s="187">
        <v>1067</v>
      </c>
      <c r="F26" s="51">
        <f t="shared" si="0"/>
        <v>2188</v>
      </c>
      <c r="G26" s="176">
        <v>10</v>
      </c>
      <c r="H26" s="177">
        <v>11</v>
      </c>
      <c r="I26" s="177">
        <v>1</v>
      </c>
      <c r="J26" s="177">
        <v>2</v>
      </c>
      <c r="K26" s="177">
        <v>3</v>
      </c>
      <c r="L26" s="177">
        <v>1</v>
      </c>
      <c r="M26" s="178">
        <v>4</v>
      </c>
      <c r="N26" s="179">
        <v>0</v>
      </c>
    </row>
    <row r="27" spans="1:14" ht="19.5">
      <c r="A27" s="220" t="s">
        <v>131</v>
      </c>
      <c r="B27" s="51">
        <v>24</v>
      </c>
      <c r="C27" s="187">
        <v>1542</v>
      </c>
      <c r="D27" s="187">
        <v>1590</v>
      </c>
      <c r="E27" s="187">
        <v>1665</v>
      </c>
      <c r="F27" s="51">
        <f>D27+E27</f>
        <v>3255</v>
      </c>
      <c r="G27" s="176">
        <v>15</v>
      </c>
      <c r="H27" s="177">
        <v>24</v>
      </c>
      <c r="I27" s="177">
        <v>9</v>
      </c>
      <c r="J27" s="177">
        <v>2</v>
      </c>
      <c r="K27" s="177">
        <v>1</v>
      </c>
      <c r="L27" s="177">
        <v>3</v>
      </c>
      <c r="M27" s="178">
        <v>3</v>
      </c>
      <c r="N27" s="179">
        <v>3</v>
      </c>
    </row>
    <row r="28" spans="1:14" ht="19.5">
      <c r="A28" s="220" t="s">
        <v>132</v>
      </c>
      <c r="B28" s="51">
        <v>10</v>
      </c>
      <c r="C28" s="187">
        <v>367</v>
      </c>
      <c r="D28" s="187">
        <v>405</v>
      </c>
      <c r="E28" s="187">
        <v>375</v>
      </c>
      <c r="F28" s="51">
        <f t="shared" ref="F28:F36" si="1">SUM(D28:E28)</f>
        <v>780</v>
      </c>
      <c r="G28" s="176">
        <v>3</v>
      </c>
      <c r="H28" s="177">
        <v>1</v>
      </c>
      <c r="I28" s="177">
        <v>1</v>
      </c>
      <c r="J28" s="177">
        <v>0</v>
      </c>
      <c r="K28" s="177">
        <v>0</v>
      </c>
      <c r="L28" s="177">
        <v>0</v>
      </c>
      <c r="M28" s="178">
        <v>0</v>
      </c>
      <c r="N28" s="179">
        <v>0</v>
      </c>
    </row>
    <row r="29" spans="1:14" ht="19.5">
      <c r="A29" s="220" t="s">
        <v>133</v>
      </c>
      <c r="B29" s="51">
        <v>13</v>
      </c>
      <c r="C29" s="187">
        <v>538</v>
      </c>
      <c r="D29" s="187">
        <v>578</v>
      </c>
      <c r="E29" s="187">
        <v>657</v>
      </c>
      <c r="F29" s="51">
        <f t="shared" si="1"/>
        <v>1235</v>
      </c>
      <c r="G29" s="176">
        <v>5</v>
      </c>
      <c r="H29" s="177">
        <v>3</v>
      </c>
      <c r="I29" s="177">
        <v>0</v>
      </c>
      <c r="J29" s="177">
        <v>0</v>
      </c>
      <c r="K29" s="177">
        <v>1</v>
      </c>
      <c r="L29" s="177">
        <v>0</v>
      </c>
      <c r="M29" s="178">
        <v>1</v>
      </c>
      <c r="N29" s="179">
        <v>0</v>
      </c>
    </row>
    <row r="30" spans="1:14" ht="19.5">
      <c r="A30" s="220" t="s">
        <v>134</v>
      </c>
      <c r="B30" s="51">
        <v>10</v>
      </c>
      <c r="C30" s="187">
        <v>447</v>
      </c>
      <c r="D30" s="187">
        <v>456</v>
      </c>
      <c r="E30" s="187">
        <v>440</v>
      </c>
      <c r="F30" s="51">
        <f t="shared" si="1"/>
        <v>896</v>
      </c>
      <c r="G30" s="176">
        <v>4</v>
      </c>
      <c r="H30" s="177">
        <v>5</v>
      </c>
      <c r="I30" s="177">
        <v>7</v>
      </c>
      <c r="J30" s="177">
        <v>3</v>
      </c>
      <c r="K30" s="177">
        <v>0</v>
      </c>
      <c r="L30" s="177">
        <v>1</v>
      </c>
      <c r="M30" s="178">
        <v>1</v>
      </c>
      <c r="N30" s="179">
        <v>0</v>
      </c>
    </row>
    <row r="31" spans="1:14" ht="19.5">
      <c r="A31" s="220" t="s">
        <v>135</v>
      </c>
      <c r="B31" s="51">
        <v>10</v>
      </c>
      <c r="C31" s="187">
        <v>511</v>
      </c>
      <c r="D31" s="187">
        <v>512</v>
      </c>
      <c r="E31" s="187">
        <v>570</v>
      </c>
      <c r="F31" s="51">
        <f t="shared" si="1"/>
        <v>1082</v>
      </c>
      <c r="G31" s="176">
        <v>6</v>
      </c>
      <c r="H31" s="177">
        <v>5</v>
      </c>
      <c r="I31" s="177">
        <v>2</v>
      </c>
      <c r="J31" s="177">
        <v>0</v>
      </c>
      <c r="K31" s="177">
        <v>2</v>
      </c>
      <c r="L31" s="177">
        <v>1</v>
      </c>
      <c r="M31" s="178">
        <v>0</v>
      </c>
      <c r="N31" s="179">
        <v>2</v>
      </c>
    </row>
    <row r="32" spans="1:14" ht="19.5">
      <c r="A32" s="220" t="s">
        <v>136</v>
      </c>
      <c r="B32" s="51">
        <v>12</v>
      </c>
      <c r="C32" s="187">
        <v>501</v>
      </c>
      <c r="D32" s="187">
        <v>537</v>
      </c>
      <c r="E32" s="187">
        <v>515</v>
      </c>
      <c r="F32" s="51">
        <f t="shared" si="1"/>
        <v>1052</v>
      </c>
      <c r="G32" s="176">
        <v>7</v>
      </c>
      <c r="H32" s="177">
        <v>4</v>
      </c>
      <c r="I32" s="177">
        <v>0</v>
      </c>
      <c r="J32" s="177">
        <v>0</v>
      </c>
      <c r="K32" s="177">
        <v>0</v>
      </c>
      <c r="L32" s="177">
        <v>1</v>
      </c>
      <c r="M32" s="178">
        <v>0</v>
      </c>
      <c r="N32" s="179">
        <v>1</v>
      </c>
    </row>
    <row r="33" spans="1:14" ht="19.5">
      <c r="A33" s="220" t="s">
        <v>137</v>
      </c>
      <c r="B33" s="51">
        <v>13</v>
      </c>
      <c r="C33" s="187">
        <v>447</v>
      </c>
      <c r="D33" s="187">
        <v>468</v>
      </c>
      <c r="E33" s="187">
        <v>481</v>
      </c>
      <c r="F33" s="51">
        <f t="shared" si="1"/>
        <v>949</v>
      </c>
      <c r="G33" s="176">
        <v>11</v>
      </c>
      <c r="H33" s="177">
        <v>3</v>
      </c>
      <c r="I33" s="177">
        <v>1</v>
      </c>
      <c r="J33" s="177">
        <v>3</v>
      </c>
      <c r="K33" s="177">
        <v>0</v>
      </c>
      <c r="L33" s="177">
        <v>1</v>
      </c>
      <c r="M33" s="178">
        <v>1</v>
      </c>
      <c r="N33" s="179">
        <v>0</v>
      </c>
    </row>
    <row r="34" spans="1:14" ht="19.5">
      <c r="A34" s="220" t="s">
        <v>138</v>
      </c>
      <c r="B34" s="51">
        <v>11</v>
      </c>
      <c r="C34" s="187">
        <v>363</v>
      </c>
      <c r="D34" s="187">
        <v>381</v>
      </c>
      <c r="E34" s="187">
        <v>424</v>
      </c>
      <c r="F34" s="51">
        <f t="shared" si="1"/>
        <v>805</v>
      </c>
      <c r="G34" s="176">
        <v>3</v>
      </c>
      <c r="H34" s="177">
        <v>3</v>
      </c>
      <c r="I34" s="177">
        <v>2</v>
      </c>
      <c r="J34" s="177">
        <v>1</v>
      </c>
      <c r="K34" s="177">
        <v>0</v>
      </c>
      <c r="L34" s="177">
        <v>0</v>
      </c>
      <c r="M34" s="178">
        <v>1</v>
      </c>
      <c r="N34" s="179">
        <v>0</v>
      </c>
    </row>
    <row r="35" spans="1:14" ht="19.5">
      <c r="A35" s="220" t="s">
        <v>139</v>
      </c>
      <c r="B35" s="51">
        <v>6</v>
      </c>
      <c r="C35" s="187">
        <v>358</v>
      </c>
      <c r="D35" s="187">
        <v>433</v>
      </c>
      <c r="E35" s="187">
        <v>455</v>
      </c>
      <c r="F35" s="51">
        <f t="shared" si="1"/>
        <v>888</v>
      </c>
      <c r="G35" s="176">
        <v>1</v>
      </c>
      <c r="H35" s="177">
        <v>0</v>
      </c>
      <c r="I35" s="177">
        <v>2</v>
      </c>
      <c r="J35" s="177">
        <v>3</v>
      </c>
      <c r="K35" s="177">
        <v>2</v>
      </c>
      <c r="L35" s="177">
        <v>2</v>
      </c>
      <c r="M35" s="178">
        <v>0</v>
      </c>
      <c r="N35" s="179">
        <v>0</v>
      </c>
    </row>
    <row r="36" spans="1:14" ht="19.5">
      <c r="A36" s="220" t="s">
        <v>140</v>
      </c>
      <c r="B36" s="51">
        <v>16</v>
      </c>
      <c r="C36" s="187">
        <v>618</v>
      </c>
      <c r="D36" s="187">
        <v>703</v>
      </c>
      <c r="E36" s="187">
        <v>710</v>
      </c>
      <c r="F36" s="51">
        <f t="shared" si="1"/>
        <v>1413</v>
      </c>
      <c r="G36" s="176">
        <v>0</v>
      </c>
      <c r="H36" s="177">
        <v>3</v>
      </c>
      <c r="I36" s="177">
        <v>2</v>
      </c>
      <c r="J36" s="177">
        <v>4</v>
      </c>
      <c r="K36" s="177">
        <v>1</v>
      </c>
      <c r="L36" s="177">
        <v>2</v>
      </c>
      <c r="M36" s="178">
        <v>1</v>
      </c>
      <c r="N36" s="179">
        <v>0</v>
      </c>
    </row>
    <row r="37" spans="1:14" ht="19.5">
      <c r="A37" s="219" t="s">
        <v>141</v>
      </c>
      <c r="B37" s="51">
        <f t="shared" ref="B37:N37" si="2">SUM(B5:B36)</f>
        <v>453</v>
      </c>
      <c r="C37" s="51">
        <f t="shared" si="2"/>
        <v>22709</v>
      </c>
      <c r="D37" s="51">
        <f t="shared" si="2"/>
        <v>25064</v>
      </c>
      <c r="E37" s="51">
        <f t="shared" si="2"/>
        <v>26936</v>
      </c>
      <c r="F37" s="51">
        <f t="shared" si="2"/>
        <v>52000</v>
      </c>
      <c r="G37" s="51">
        <f t="shared" si="2"/>
        <v>232</v>
      </c>
      <c r="H37" s="51">
        <f t="shared" si="2"/>
        <v>259</v>
      </c>
      <c r="I37" s="51">
        <f t="shared" si="2"/>
        <v>68</v>
      </c>
      <c r="J37" s="51">
        <f t="shared" si="2"/>
        <v>68</v>
      </c>
      <c r="K37" s="51">
        <f t="shared" si="2"/>
        <v>32</v>
      </c>
      <c r="L37" s="51">
        <f t="shared" si="2"/>
        <v>39</v>
      </c>
      <c r="M37" s="52">
        <f t="shared" si="2"/>
        <v>41</v>
      </c>
      <c r="N37" s="54">
        <f t="shared" si="2"/>
        <v>14</v>
      </c>
    </row>
    <row r="38" spans="1:14" s="3" customFormat="1" ht="26.25" customHeight="1">
      <c r="A38" s="269" t="s">
        <v>8</v>
      </c>
      <c r="B38" s="270"/>
      <c r="C38" s="93">
        <f>C37</f>
        <v>22709</v>
      </c>
      <c r="D38" s="93" t="s">
        <v>0</v>
      </c>
      <c r="E38" s="93" t="s">
        <v>9</v>
      </c>
      <c r="F38" s="93"/>
      <c r="G38" s="93">
        <f>F37</f>
        <v>52000</v>
      </c>
      <c r="H38" s="93" t="s">
        <v>10</v>
      </c>
      <c r="I38" s="93"/>
      <c r="J38" s="93"/>
      <c r="K38" s="93" t="s">
        <v>93</v>
      </c>
      <c r="L38" s="93"/>
      <c r="M38" s="94"/>
      <c r="N38" s="95"/>
    </row>
    <row r="39" spans="1:14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1572</v>
      </c>
      <c r="F39" s="146">
        <f>MAX(F5:F36)</f>
        <v>4089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108</v>
      </c>
      <c r="B40" s="238"/>
      <c r="C40" s="150" t="str">
        <f ca="1">INDIRECT(H40,TRUE)</f>
        <v>明莊</v>
      </c>
      <c r="D40" s="151" t="s">
        <v>90</v>
      </c>
      <c r="E40" s="147">
        <v>367</v>
      </c>
      <c r="F40" s="148">
        <f>MIN(F5:F36)</f>
        <v>780</v>
      </c>
      <c r="G40" s="88"/>
      <c r="H40" s="149" t="str">
        <f>ADDRESS(MATCH(MIN(F5:F36),F5:F36,0)+4,1)</f>
        <v>$A$28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304" t="s">
        <v>11</v>
      </c>
      <c r="B41" s="305"/>
      <c r="C41" s="300">
        <f>SUM(G41:G42)</f>
        <v>168</v>
      </c>
      <c r="D41" s="302" t="s">
        <v>10</v>
      </c>
      <c r="E41" s="96" t="s">
        <v>12</v>
      </c>
      <c r="F41" s="96"/>
      <c r="G41" s="96">
        <v>76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5" customHeight="1">
      <c r="A42" s="306"/>
      <c r="B42" s="307"/>
      <c r="C42" s="301"/>
      <c r="D42" s="303"/>
      <c r="E42" s="100" t="s">
        <v>13</v>
      </c>
      <c r="F42" s="100"/>
      <c r="G42" s="100">
        <v>92</v>
      </c>
      <c r="H42" s="100" t="s">
        <v>10</v>
      </c>
      <c r="I42" s="100"/>
      <c r="J42" s="100"/>
      <c r="K42" s="101"/>
      <c r="L42" s="101"/>
      <c r="M42" s="102"/>
      <c r="N42" s="217"/>
    </row>
    <row r="43" spans="1:14" s="5" customFormat="1" ht="24.95" customHeight="1">
      <c r="A43" s="243" t="s">
        <v>18</v>
      </c>
      <c r="B43" s="247"/>
      <c r="C43" s="250">
        <f>K37</f>
        <v>32</v>
      </c>
      <c r="D43" s="250" t="s">
        <v>10</v>
      </c>
      <c r="E43" s="205" t="s">
        <v>180</v>
      </c>
      <c r="F43" s="214"/>
      <c r="G43" s="214"/>
      <c r="H43" s="214"/>
      <c r="I43" s="214"/>
      <c r="J43" s="214"/>
      <c r="K43" s="215"/>
      <c r="L43" s="215"/>
      <c r="M43" s="216"/>
      <c r="N43" s="218"/>
    </row>
    <row r="44" spans="1:14" s="6" customFormat="1" ht="24.95" customHeight="1">
      <c r="A44" s="262"/>
      <c r="B44" s="263"/>
      <c r="C44" s="264"/>
      <c r="D44" s="264"/>
      <c r="E44" s="205" t="s">
        <v>189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7" customFormat="1" ht="26.25" customHeight="1">
      <c r="A45" s="269" t="s">
        <v>16</v>
      </c>
      <c r="B45" s="270"/>
      <c r="C45" s="93">
        <f>L37</f>
        <v>39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9" t="s">
        <v>14</v>
      </c>
      <c r="B46" s="270"/>
      <c r="C46" s="93">
        <f>M37</f>
        <v>41</v>
      </c>
      <c r="D46" s="93" t="s">
        <v>48</v>
      </c>
      <c r="E46" s="93" t="s">
        <v>190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9" t="s">
        <v>15</v>
      </c>
      <c r="B47" s="270"/>
      <c r="C47" s="93">
        <f>N37</f>
        <v>14</v>
      </c>
      <c r="D47" s="93" t="s">
        <v>48</v>
      </c>
      <c r="E47" s="93" t="s">
        <v>186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69" t="s">
        <v>106</v>
      </c>
      <c r="B48" s="270"/>
      <c r="C48" s="93">
        <f>G37</f>
        <v>232</v>
      </c>
      <c r="D48" s="107" t="s">
        <v>10</v>
      </c>
      <c r="E48" s="93" t="s">
        <v>17</v>
      </c>
      <c r="F48" s="93"/>
      <c r="G48" s="93">
        <f>H37</f>
        <v>259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5" t="str">
        <f>IF(C49&gt;0," 本月戶數增加","本月戶數減少")</f>
        <v>本月戶數減少</v>
      </c>
      <c r="B49" s="266"/>
      <c r="C49" s="108">
        <f>C37-'10409'!C37</f>
        <v>-12</v>
      </c>
      <c r="D49" s="109" t="str">
        <f>IF(E49&gt;0,"男增加","男減少")</f>
        <v>男減少</v>
      </c>
      <c r="E49" s="110">
        <f>D37-'10409'!D37</f>
        <v>-20</v>
      </c>
      <c r="F49" s="111" t="str">
        <f>IF(G49&gt;0,"女增加","女減少")</f>
        <v>女減少</v>
      </c>
      <c r="G49" s="110">
        <f>E37-'10409'!E37</f>
        <v>-14</v>
      </c>
      <c r="H49" s="112"/>
      <c r="I49" s="266" t="str">
        <f>IF(K49&gt;0,"總人口數增加","總人口數減少")</f>
        <v>總人口數減少</v>
      </c>
      <c r="J49" s="266"/>
      <c r="K49" s="110">
        <f>F37-'10409'!F37</f>
        <v>-34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  <mergeCell ref="M3:M4"/>
    <mergeCell ref="N3:N4"/>
    <mergeCell ref="K2:N2"/>
    <mergeCell ref="J3:J4"/>
    <mergeCell ref="G3:G4"/>
    <mergeCell ref="K3:K4"/>
    <mergeCell ref="L3:L4"/>
    <mergeCell ref="A43:B44"/>
    <mergeCell ref="C43:C44"/>
    <mergeCell ref="D43:D44"/>
    <mergeCell ref="A40:B40"/>
    <mergeCell ref="A1:L1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145</v>
      </c>
      <c r="L2" s="271"/>
      <c r="M2" s="271"/>
      <c r="N2" s="271"/>
    </row>
    <row r="3" spans="1:14" ht="19.5">
      <c r="A3" s="272" t="s">
        <v>82</v>
      </c>
      <c r="B3" s="267" t="s">
        <v>83</v>
      </c>
      <c r="C3" s="267" t="s">
        <v>65</v>
      </c>
      <c r="D3" s="192" t="s">
        <v>10</v>
      </c>
      <c r="E3" s="193" t="s">
        <v>99</v>
      </c>
      <c r="F3" s="194" t="s">
        <v>100</v>
      </c>
      <c r="G3" s="267" t="s">
        <v>66</v>
      </c>
      <c r="H3" s="267" t="s">
        <v>67</v>
      </c>
      <c r="I3" s="267" t="s">
        <v>68</v>
      </c>
      <c r="J3" s="267" t="s">
        <v>69</v>
      </c>
      <c r="K3" s="267" t="s">
        <v>70</v>
      </c>
      <c r="L3" s="267" t="s">
        <v>71</v>
      </c>
      <c r="M3" s="274" t="s">
        <v>96</v>
      </c>
      <c r="N3" s="276" t="s">
        <v>97</v>
      </c>
    </row>
    <row r="4" spans="1:14" s="1" customFormat="1" ht="19.5">
      <c r="A4" s="273"/>
      <c r="B4" s="268"/>
      <c r="C4" s="268"/>
      <c r="D4" s="50" t="s">
        <v>72</v>
      </c>
      <c r="E4" s="50" t="s">
        <v>73</v>
      </c>
      <c r="F4" s="50" t="s">
        <v>88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0" t="s">
        <v>109</v>
      </c>
      <c r="B5" s="195">
        <v>15</v>
      </c>
      <c r="C5" s="187">
        <v>953</v>
      </c>
      <c r="D5" s="187">
        <v>945</v>
      </c>
      <c r="E5" s="187">
        <v>1083</v>
      </c>
      <c r="F5" s="51">
        <f t="shared" ref="F5:F26" si="0">SUM(D5:E5)</f>
        <v>2028</v>
      </c>
      <c r="G5" s="176">
        <v>3</v>
      </c>
      <c r="H5" s="177">
        <v>10</v>
      </c>
      <c r="I5" s="177">
        <v>6</v>
      </c>
      <c r="J5" s="177">
        <v>8</v>
      </c>
      <c r="K5" s="177">
        <v>0</v>
      </c>
      <c r="L5" s="177">
        <v>0</v>
      </c>
      <c r="M5" s="178">
        <v>1</v>
      </c>
      <c r="N5" s="179">
        <v>1</v>
      </c>
    </row>
    <row r="6" spans="1:14" ht="19.5">
      <c r="A6" s="220" t="s">
        <v>110</v>
      </c>
      <c r="B6" s="196">
        <v>11</v>
      </c>
      <c r="C6" s="187">
        <v>604</v>
      </c>
      <c r="D6" s="187">
        <v>610</v>
      </c>
      <c r="E6" s="187">
        <v>650</v>
      </c>
      <c r="F6" s="51">
        <f t="shared" si="0"/>
        <v>1260</v>
      </c>
      <c r="G6" s="176">
        <v>9</v>
      </c>
      <c r="H6" s="177">
        <v>2</v>
      </c>
      <c r="I6" s="177">
        <v>0</v>
      </c>
      <c r="J6" s="177">
        <v>1</v>
      </c>
      <c r="K6" s="177">
        <v>0</v>
      </c>
      <c r="L6" s="177">
        <v>0</v>
      </c>
      <c r="M6" s="178">
        <v>1</v>
      </c>
      <c r="N6" s="179">
        <v>0</v>
      </c>
    </row>
    <row r="7" spans="1:14" ht="19.5">
      <c r="A7" s="220" t="s">
        <v>111</v>
      </c>
      <c r="B7" s="196">
        <v>17</v>
      </c>
      <c r="C7" s="187">
        <v>1523</v>
      </c>
      <c r="D7" s="187">
        <v>1626</v>
      </c>
      <c r="E7" s="187">
        <v>1888</v>
      </c>
      <c r="F7" s="51">
        <f t="shared" si="0"/>
        <v>3514</v>
      </c>
      <c r="G7" s="176">
        <v>21</v>
      </c>
      <c r="H7" s="177">
        <v>22</v>
      </c>
      <c r="I7" s="177">
        <v>12</v>
      </c>
      <c r="J7" s="177">
        <v>3</v>
      </c>
      <c r="K7" s="177">
        <v>1</v>
      </c>
      <c r="L7" s="177">
        <v>0</v>
      </c>
      <c r="M7" s="178">
        <v>2</v>
      </c>
      <c r="N7" s="179">
        <v>1</v>
      </c>
    </row>
    <row r="8" spans="1:14" ht="19.5">
      <c r="A8" s="220" t="s">
        <v>112</v>
      </c>
      <c r="B8" s="196">
        <v>15</v>
      </c>
      <c r="C8" s="187">
        <v>570</v>
      </c>
      <c r="D8" s="187">
        <v>606</v>
      </c>
      <c r="E8" s="187">
        <v>687</v>
      </c>
      <c r="F8" s="51">
        <f t="shared" si="0"/>
        <v>1293</v>
      </c>
      <c r="G8" s="176">
        <v>6</v>
      </c>
      <c r="H8" s="177">
        <v>10</v>
      </c>
      <c r="I8" s="177">
        <v>1</v>
      </c>
      <c r="J8" s="177">
        <v>7</v>
      </c>
      <c r="K8" s="177">
        <v>1</v>
      </c>
      <c r="L8" s="177">
        <v>0</v>
      </c>
      <c r="M8" s="178">
        <v>0</v>
      </c>
      <c r="N8" s="179">
        <v>1</v>
      </c>
    </row>
    <row r="9" spans="1:14" ht="19.5">
      <c r="A9" s="220" t="s">
        <v>113</v>
      </c>
      <c r="B9" s="196">
        <v>17</v>
      </c>
      <c r="C9" s="187">
        <v>711</v>
      </c>
      <c r="D9" s="187">
        <v>740</v>
      </c>
      <c r="E9" s="187">
        <v>831</v>
      </c>
      <c r="F9" s="51">
        <f t="shared" si="0"/>
        <v>1571</v>
      </c>
      <c r="G9" s="176">
        <v>2</v>
      </c>
      <c r="H9" s="177">
        <v>10</v>
      </c>
      <c r="I9" s="177">
        <v>0</v>
      </c>
      <c r="J9" s="177">
        <v>1</v>
      </c>
      <c r="K9" s="177">
        <v>1</v>
      </c>
      <c r="L9" s="177">
        <v>2</v>
      </c>
      <c r="M9" s="178">
        <v>1</v>
      </c>
      <c r="N9" s="179">
        <v>0</v>
      </c>
    </row>
    <row r="10" spans="1:14" ht="19.5">
      <c r="A10" s="220" t="s">
        <v>114</v>
      </c>
      <c r="B10" s="196">
        <v>7</v>
      </c>
      <c r="C10" s="187">
        <v>346</v>
      </c>
      <c r="D10" s="187">
        <v>367</v>
      </c>
      <c r="E10" s="187">
        <v>418</v>
      </c>
      <c r="F10" s="51">
        <f t="shared" si="0"/>
        <v>785</v>
      </c>
      <c r="G10" s="176">
        <v>1</v>
      </c>
      <c r="H10" s="177">
        <v>3</v>
      </c>
      <c r="I10" s="177">
        <v>1</v>
      </c>
      <c r="J10" s="177">
        <v>2</v>
      </c>
      <c r="K10" s="177">
        <v>0</v>
      </c>
      <c r="L10" s="177">
        <v>1</v>
      </c>
      <c r="M10" s="178">
        <v>0</v>
      </c>
      <c r="N10" s="179">
        <v>0</v>
      </c>
    </row>
    <row r="11" spans="1:14" ht="19.5">
      <c r="A11" s="220" t="s">
        <v>115</v>
      </c>
      <c r="B11" s="196">
        <v>7</v>
      </c>
      <c r="C11" s="187">
        <v>585</v>
      </c>
      <c r="D11" s="187">
        <v>519</v>
      </c>
      <c r="E11" s="187">
        <v>634</v>
      </c>
      <c r="F11" s="51">
        <f t="shared" si="0"/>
        <v>1153</v>
      </c>
      <c r="G11" s="176">
        <v>11</v>
      </c>
      <c r="H11" s="177">
        <v>3</v>
      </c>
      <c r="I11" s="177">
        <v>3</v>
      </c>
      <c r="J11" s="177">
        <v>1</v>
      </c>
      <c r="K11" s="177">
        <v>1</v>
      </c>
      <c r="L11" s="177">
        <v>2</v>
      </c>
      <c r="M11" s="178">
        <v>0</v>
      </c>
      <c r="N11" s="179">
        <v>0</v>
      </c>
    </row>
    <row r="12" spans="1:14" ht="19.5">
      <c r="A12" s="220" t="s">
        <v>116</v>
      </c>
      <c r="B12" s="196">
        <v>15</v>
      </c>
      <c r="C12" s="187">
        <v>980</v>
      </c>
      <c r="D12" s="187">
        <v>1082</v>
      </c>
      <c r="E12" s="187">
        <v>1187</v>
      </c>
      <c r="F12" s="51">
        <f t="shared" si="0"/>
        <v>2269</v>
      </c>
      <c r="G12" s="176">
        <v>6</v>
      </c>
      <c r="H12" s="177">
        <v>13</v>
      </c>
      <c r="I12" s="177">
        <v>3</v>
      </c>
      <c r="J12" s="177">
        <v>0</v>
      </c>
      <c r="K12" s="177">
        <v>0</v>
      </c>
      <c r="L12" s="177">
        <v>1</v>
      </c>
      <c r="M12" s="178">
        <v>0</v>
      </c>
      <c r="N12" s="179">
        <v>0</v>
      </c>
    </row>
    <row r="13" spans="1:14" ht="19.5">
      <c r="A13" s="220" t="s">
        <v>117</v>
      </c>
      <c r="B13" s="196">
        <v>12</v>
      </c>
      <c r="C13" s="187">
        <v>461</v>
      </c>
      <c r="D13" s="187">
        <v>552</v>
      </c>
      <c r="E13" s="187">
        <v>563</v>
      </c>
      <c r="F13" s="51">
        <f t="shared" si="0"/>
        <v>1115</v>
      </c>
      <c r="G13" s="177">
        <v>4</v>
      </c>
      <c r="H13" s="177">
        <v>7</v>
      </c>
      <c r="I13" s="177">
        <v>0</v>
      </c>
      <c r="J13" s="177">
        <v>8</v>
      </c>
      <c r="K13" s="177">
        <v>0</v>
      </c>
      <c r="L13" s="177">
        <v>0</v>
      </c>
      <c r="M13" s="178">
        <v>1</v>
      </c>
      <c r="N13" s="179">
        <v>0</v>
      </c>
    </row>
    <row r="14" spans="1:14" ht="19.5">
      <c r="A14" s="220" t="s">
        <v>118</v>
      </c>
      <c r="B14" s="196">
        <v>8</v>
      </c>
      <c r="C14" s="187">
        <v>362</v>
      </c>
      <c r="D14" s="187">
        <v>431</v>
      </c>
      <c r="E14" s="187">
        <v>401</v>
      </c>
      <c r="F14" s="51">
        <f t="shared" si="0"/>
        <v>832</v>
      </c>
      <c r="G14" s="177">
        <v>3</v>
      </c>
      <c r="H14" s="177">
        <v>4</v>
      </c>
      <c r="I14" s="177">
        <v>1</v>
      </c>
      <c r="J14" s="177">
        <v>3</v>
      </c>
      <c r="K14" s="177">
        <v>0</v>
      </c>
      <c r="L14" s="177">
        <v>1</v>
      </c>
      <c r="M14" s="178">
        <v>1</v>
      </c>
      <c r="N14" s="179">
        <v>0</v>
      </c>
    </row>
    <row r="15" spans="1:14" ht="19.5">
      <c r="A15" s="220" t="s">
        <v>119</v>
      </c>
      <c r="B15" s="196">
        <v>17</v>
      </c>
      <c r="C15" s="187">
        <v>697</v>
      </c>
      <c r="D15" s="187">
        <v>760</v>
      </c>
      <c r="E15" s="187">
        <v>785</v>
      </c>
      <c r="F15" s="51">
        <f t="shared" si="0"/>
        <v>1545</v>
      </c>
      <c r="G15" s="177">
        <v>6</v>
      </c>
      <c r="H15" s="177">
        <v>6</v>
      </c>
      <c r="I15" s="177">
        <v>5</v>
      </c>
      <c r="J15" s="177">
        <v>5</v>
      </c>
      <c r="K15" s="177">
        <v>3</v>
      </c>
      <c r="L15" s="177">
        <v>1</v>
      </c>
      <c r="M15" s="178">
        <v>0</v>
      </c>
      <c r="N15" s="179">
        <v>0</v>
      </c>
    </row>
    <row r="16" spans="1:14" ht="19.5">
      <c r="A16" s="220" t="s">
        <v>120</v>
      </c>
      <c r="B16" s="196">
        <v>14</v>
      </c>
      <c r="C16" s="187">
        <v>456</v>
      </c>
      <c r="D16" s="187">
        <v>513</v>
      </c>
      <c r="E16" s="187">
        <v>446</v>
      </c>
      <c r="F16" s="51">
        <f t="shared" si="0"/>
        <v>959</v>
      </c>
      <c r="G16" s="177">
        <v>2</v>
      </c>
      <c r="H16" s="177">
        <v>1</v>
      </c>
      <c r="I16" s="177">
        <v>2</v>
      </c>
      <c r="J16" s="177">
        <v>1</v>
      </c>
      <c r="K16" s="177">
        <v>1</v>
      </c>
      <c r="L16" s="177">
        <v>2</v>
      </c>
      <c r="M16" s="178">
        <v>2</v>
      </c>
      <c r="N16" s="179">
        <v>0</v>
      </c>
    </row>
    <row r="17" spans="1:14" ht="19.5">
      <c r="A17" s="220" t="s">
        <v>121</v>
      </c>
      <c r="B17" s="196">
        <v>22</v>
      </c>
      <c r="C17" s="187">
        <v>896</v>
      </c>
      <c r="D17" s="187">
        <v>1121</v>
      </c>
      <c r="E17" s="187">
        <v>1161</v>
      </c>
      <c r="F17" s="51">
        <f t="shared" si="0"/>
        <v>2282</v>
      </c>
      <c r="G17" s="177">
        <v>10</v>
      </c>
      <c r="H17" s="177">
        <v>18</v>
      </c>
      <c r="I17" s="177">
        <v>1</v>
      </c>
      <c r="J17" s="177">
        <v>1</v>
      </c>
      <c r="K17" s="177">
        <v>1</v>
      </c>
      <c r="L17" s="177">
        <v>1</v>
      </c>
      <c r="M17" s="178">
        <v>0</v>
      </c>
      <c r="N17" s="179">
        <v>0</v>
      </c>
    </row>
    <row r="18" spans="1:14" ht="19.5">
      <c r="A18" s="220" t="s">
        <v>122</v>
      </c>
      <c r="B18" s="196">
        <v>20</v>
      </c>
      <c r="C18" s="187">
        <v>1267</v>
      </c>
      <c r="D18" s="187">
        <v>1514</v>
      </c>
      <c r="E18" s="187">
        <v>1631</v>
      </c>
      <c r="F18" s="51">
        <f t="shared" si="0"/>
        <v>3145</v>
      </c>
      <c r="G18" s="177">
        <v>9</v>
      </c>
      <c r="H18" s="177">
        <v>2</v>
      </c>
      <c r="I18" s="177">
        <v>7</v>
      </c>
      <c r="J18" s="177">
        <v>6</v>
      </c>
      <c r="K18" s="177">
        <v>3</v>
      </c>
      <c r="L18" s="177">
        <v>0</v>
      </c>
      <c r="M18" s="178">
        <v>4</v>
      </c>
      <c r="N18" s="179">
        <v>2</v>
      </c>
    </row>
    <row r="19" spans="1:14" ht="19.5">
      <c r="A19" s="220" t="s">
        <v>123</v>
      </c>
      <c r="B19" s="196">
        <v>22</v>
      </c>
      <c r="C19" s="187">
        <v>1128</v>
      </c>
      <c r="D19" s="187">
        <v>1339</v>
      </c>
      <c r="E19" s="187">
        <v>1507</v>
      </c>
      <c r="F19" s="51">
        <f t="shared" si="0"/>
        <v>2846</v>
      </c>
      <c r="G19" s="177">
        <v>13</v>
      </c>
      <c r="H19" s="177">
        <v>13</v>
      </c>
      <c r="I19" s="177">
        <v>2</v>
      </c>
      <c r="J19" s="177">
        <v>5</v>
      </c>
      <c r="K19" s="177">
        <v>0</v>
      </c>
      <c r="L19" s="177">
        <v>2</v>
      </c>
      <c r="M19" s="178">
        <v>4</v>
      </c>
      <c r="N19" s="179">
        <v>1</v>
      </c>
    </row>
    <row r="20" spans="1:14" ht="19.5">
      <c r="A20" s="220" t="s">
        <v>124</v>
      </c>
      <c r="B20" s="196">
        <v>19</v>
      </c>
      <c r="C20" s="187">
        <v>843</v>
      </c>
      <c r="D20" s="187">
        <v>980</v>
      </c>
      <c r="E20" s="187">
        <v>1102</v>
      </c>
      <c r="F20" s="51">
        <f t="shared" si="0"/>
        <v>2082</v>
      </c>
      <c r="G20" s="177">
        <v>15</v>
      </c>
      <c r="H20" s="177">
        <v>11</v>
      </c>
      <c r="I20" s="177">
        <v>1</v>
      </c>
      <c r="J20" s="177">
        <v>0</v>
      </c>
      <c r="K20" s="177">
        <v>1</v>
      </c>
      <c r="L20" s="177">
        <v>1</v>
      </c>
      <c r="M20" s="178">
        <v>0</v>
      </c>
      <c r="N20" s="179">
        <v>0</v>
      </c>
    </row>
    <row r="21" spans="1:14" ht="19.5">
      <c r="A21" s="220" t="s">
        <v>125</v>
      </c>
      <c r="B21" s="196">
        <v>21</v>
      </c>
      <c r="C21" s="187">
        <v>1574</v>
      </c>
      <c r="D21" s="187">
        <v>1911</v>
      </c>
      <c r="E21" s="187">
        <v>2176</v>
      </c>
      <c r="F21" s="51">
        <f t="shared" si="0"/>
        <v>4087</v>
      </c>
      <c r="G21" s="177">
        <v>12</v>
      </c>
      <c r="H21" s="177">
        <v>16</v>
      </c>
      <c r="I21" s="177">
        <v>2</v>
      </c>
      <c r="J21" s="177">
        <v>3</v>
      </c>
      <c r="K21" s="177">
        <v>3</v>
      </c>
      <c r="L21" s="177">
        <v>0</v>
      </c>
      <c r="M21" s="178">
        <v>2</v>
      </c>
      <c r="N21" s="179">
        <v>0</v>
      </c>
    </row>
    <row r="22" spans="1:14" ht="19.5">
      <c r="A22" s="220" t="s">
        <v>126</v>
      </c>
      <c r="B22" s="196">
        <v>11</v>
      </c>
      <c r="C22" s="187">
        <v>573</v>
      </c>
      <c r="D22" s="187">
        <v>601</v>
      </c>
      <c r="E22" s="187">
        <v>665</v>
      </c>
      <c r="F22" s="51">
        <f t="shared" si="0"/>
        <v>1266</v>
      </c>
      <c r="G22" s="176">
        <v>8</v>
      </c>
      <c r="H22" s="177">
        <v>4</v>
      </c>
      <c r="I22" s="177">
        <v>0</v>
      </c>
      <c r="J22" s="177">
        <v>1</v>
      </c>
      <c r="K22" s="177">
        <v>0</v>
      </c>
      <c r="L22" s="177">
        <v>0</v>
      </c>
      <c r="M22" s="178">
        <v>2</v>
      </c>
      <c r="N22" s="179">
        <v>0</v>
      </c>
    </row>
    <row r="23" spans="1:14" ht="19.5">
      <c r="A23" s="220" t="s">
        <v>127</v>
      </c>
      <c r="B23" s="196">
        <v>12</v>
      </c>
      <c r="C23" s="187">
        <v>582</v>
      </c>
      <c r="D23" s="187">
        <v>644</v>
      </c>
      <c r="E23" s="187">
        <v>671</v>
      </c>
      <c r="F23" s="51">
        <f t="shared" si="0"/>
        <v>1315</v>
      </c>
      <c r="G23" s="176">
        <v>6</v>
      </c>
      <c r="H23" s="177">
        <v>12</v>
      </c>
      <c r="I23" s="177">
        <v>1</v>
      </c>
      <c r="J23" s="177">
        <v>0</v>
      </c>
      <c r="K23" s="177">
        <v>0</v>
      </c>
      <c r="L23" s="177">
        <v>3</v>
      </c>
      <c r="M23" s="178">
        <v>1</v>
      </c>
      <c r="N23" s="179">
        <v>0</v>
      </c>
    </row>
    <row r="24" spans="1:14" ht="19.5">
      <c r="A24" s="220" t="s">
        <v>128</v>
      </c>
      <c r="B24" s="196">
        <v>12</v>
      </c>
      <c r="C24" s="187">
        <v>440</v>
      </c>
      <c r="D24" s="187">
        <v>500</v>
      </c>
      <c r="E24" s="187">
        <v>471</v>
      </c>
      <c r="F24" s="51">
        <f t="shared" si="0"/>
        <v>971</v>
      </c>
      <c r="G24" s="176">
        <v>5</v>
      </c>
      <c r="H24" s="177">
        <v>5</v>
      </c>
      <c r="I24" s="177">
        <v>0</v>
      </c>
      <c r="J24" s="177">
        <v>0</v>
      </c>
      <c r="K24" s="177">
        <v>0</v>
      </c>
      <c r="L24" s="177">
        <v>0</v>
      </c>
      <c r="M24" s="178">
        <v>1</v>
      </c>
      <c r="N24" s="179">
        <v>0</v>
      </c>
    </row>
    <row r="25" spans="1:14" ht="19.5">
      <c r="A25" s="220" t="s">
        <v>129</v>
      </c>
      <c r="B25" s="196">
        <v>12</v>
      </c>
      <c r="C25" s="187">
        <v>528</v>
      </c>
      <c r="D25" s="187">
        <v>513</v>
      </c>
      <c r="E25" s="187">
        <v>603</v>
      </c>
      <c r="F25" s="51">
        <f t="shared" si="0"/>
        <v>1116</v>
      </c>
      <c r="G25" s="176">
        <v>8</v>
      </c>
      <c r="H25" s="177">
        <v>1</v>
      </c>
      <c r="I25" s="177">
        <v>0</v>
      </c>
      <c r="J25" s="177">
        <v>2</v>
      </c>
      <c r="K25" s="177">
        <v>2</v>
      </c>
      <c r="L25" s="177">
        <v>1</v>
      </c>
      <c r="M25" s="178">
        <v>1</v>
      </c>
      <c r="N25" s="179">
        <v>0</v>
      </c>
    </row>
    <row r="26" spans="1:14" ht="19.5">
      <c r="A26" s="220" t="s">
        <v>130</v>
      </c>
      <c r="B26" s="196">
        <v>22</v>
      </c>
      <c r="C26" s="187">
        <v>938</v>
      </c>
      <c r="D26" s="187">
        <v>1114</v>
      </c>
      <c r="E26" s="187">
        <v>1064</v>
      </c>
      <c r="F26" s="51">
        <f t="shared" si="0"/>
        <v>2178</v>
      </c>
      <c r="G26" s="176">
        <v>10</v>
      </c>
      <c r="H26" s="177">
        <v>21</v>
      </c>
      <c r="I26" s="177">
        <v>0</v>
      </c>
      <c r="J26" s="177">
        <v>0</v>
      </c>
      <c r="K26" s="177">
        <v>1</v>
      </c>
      <c r="L26" s="177">
        <v>0</v>
      </c>
      <c r="M26" s="178">
        <v>1</v>
      </c>
      <c r="N26" s="179">
        <v>0</v>
      </c>
    </row>
    <row r="27" spans="1:14" ht="19.5">
      <c r="A27" s="220" t="s">
        <v>131</v>
      </c>
      <c r="B27" s="196">
        <v>24</v>
      </c>
      <c r="C27" s="187">
        <v>1542</v>
      </c>
      <c r="D27" s="187">
        <v>1591</v>
      </c>
      <c r="E27" s="187">
        <v>1666</v>
      </c>
      <c r="F27" s="51">
        <f>D27+E27</f>
        <v>3257</v>
      </c>
      <c r="G27" s="176">
        <v>14</v>
      </c>
      <c r="H27" s="177">
        <v>21</v>
      </c>
      <c r="I27" s="177">
        <v>11</v>
      </c>
      <c r="J27" s="177">
        <v>0</v>
      </c>
      <c r="K27" s="177">
        <v>0</v>
      </c>
      <c r="L27" s="177">
        <v>2</v>
      </c>
      <c r="M27" s="178">
        <v>1</v>
      </c>
      <c r="N27" s="179">
        <v>1</v>
      </c>
    </row>
    <row r="28" spans="1:14" ht="19.5">
      <c r="A28" s="220" t="s">
        <v>132</v>
      </c>
      <c r="B28" s="196">
        <v>10</v>
      </c>
      <c r="C28" s="187">
        <v>366</v>
      </c>
      <c r="D28" s="187">
        <v>406</v>
      </c>
      <c r="E28" s="187">
        <v>375</v>
      </c>
      <c r="F28" s="51">
        <f t="shared" ref="F28:F36" si="1">SUM(D28:E28)</f>
        <v>781</v>
      </c>
      <c r="G28" s="176">
        <v>3</v>
      </c>
      <c r="H28" s="177">
        <v>2</v>
      </c>
      <c r="I28" s="177">
        <v>0</v>
      </c>
      <c r="J28" s="177">
        <v>0</v>
      </c>
      <c r="K28" s="177">
        <v>1</v>
      </c>
      <c r="L28" s="177">
        <v>1</v>
      </c>
      <c r="M28" s="178">
        <v>0</v>
      </c>
      <c r="N28" s="179">
        <v>1</v>
      </c>
    </row>
    <row r="29" spans="1:14" ht="19.5">
      <c r="A29" s="220" t="s">
        <v>133</v>
      </c>
      <c r="B29" s="196">
        <v>13</v>
      </c>
      <c r="C29" s="187">
        <v>540</v>
      </c>
      <c r="D29" s="187">
        <v>573</v>
      </c>
      <c r="E29" s="187">
        <v>655</v>
      </c>
      <c r="F29" s="51">
        <f t="shared" si="1"/>
        <v>1228</v>
      </c>
      <c r="G29" s="176">
        <v>7</v>
      </c>
      <c r="H29" s="177">
        <v>14</v>
      </c>
      <c r="I29" s="177">
        <v>1</v>
      </c>
      <c r="J29" s="177">
        <v>0</v>
      </c>
      <c r="K29" s="177">
        <v>0</v>
      </c>
      <c r="L29" s="177">
        <v>1</v>
      </c>
      <c r="M29" s="178">
        <v>0</v>
      </c>
      <c r="N29" s="179">
        <v>1</v>
      </c>
    </row>
    <row r="30" spans="1:14" ht="19.5">
      <c r="A30" s="220" t="s">
        <v>134</v>
      </c>
      <c r="B30" s="196">
        <v>10</v>
      </c>
      <c r="C30" s="187">
        <v>445</v>
      </c>
      <c r="D30" s="187">
        <v>454</v>
      </c>
      <c r="E30" s="187">
        <v>440</v>
      </c>
      <c r="F30" s="51">
        <f t="shared" si="1"/>
        <v>894</v>
      </c>
      <c r="G30" s="176">
        <v>1</v>
      </c>
      <c r="H30" s="177">
        <v>0</v>
      </c>
      <c r="I30" s="177">
        <v>0</v>
      </c>
      <c r="J30" s="177">
        <v>2</v>
      </c>
      <c r="K30" s="177">
        <v>0</v>
      </c>
      <c r="L30" s="177">
        <v>1</v>
      </c>
      <c r="M30" s="178">
        <v>1</v>
      </c>
      <c r="N30" s="179">
        <v>0</v>
      </c>
    </row>
    <row r="31" spans="1:14" ht="19.5">
      <c r="A31" s="220" t="s">
        <v>135</v>
      </c>
      <c r="B31" s="196">
        <v>10</v>
      </c>
      <c r="C31" s="187">
        <v>511</v>
      </c>
      <c r="D31" s="187">
        <v>513</v>
      </c>
      <c r="E31" s="187">
        <v>570</v>
      </c>
      <c r="F31" s="51">
        <f t="shared" si="1"/>
        <v>1083</v>
      </c>
      <c r="G31" s="176">
        <v>2</v>
      </c>
      <c r="H31" s="177">
        <v>0</v>
      </c>
      <c r="I31" s="177">
        <v>0</v>
      </c>
      <c r="J31" s="177">
        <v>0</v>
      </c>
      <c r="K31" s="177">
        <v>0</v>
      </c>
      <c r="L31" s="177">
        <v>1</v>
      </c>
      <c r="M31" s="178">
        <v>0</v>
      </c>
      <c r="N31" s="179">
        <v>0</v>
      </c>
    </row>
    <row r="32" spans="1:14" ht="19.5">
      <c r="A32" s="220" t="s">
        <v>136</v>
      </c>
      <c r="B32" s="196">
        <v>12</v>
      </c>
      <c r="C32" s="187">
        <v>498</v>
      </c>
      <c r="D32" s="187">
        <v>534</v>
      </c>
      <c r="E32" s="187">
        <v>513</v>
      </c>
      <c r="F32" s="51">
        <f t="shared" si="1"/>
        <v>1047</v>
      </c>
      <c r="G32" s="176">
        <v>5</v>
      </c>
      <c r="H32" s="177">
        <v>9</v>
      </c>
      <c r="I32" s="177">
        <v>0</v>
      </c>
      <c r="J32" s="177">
        <v>0</v>
      </c>
      <c r="K32" s="177">
        <v>0</v>
      </c>
      <c r="L32" s="177">
        <v>1</v>
      </c>
      <c r="M32" s="178">
        <v>1</v>
      </c>
      <c r="N32" s="179">
        <v>0</v>
      </c>
    </row>
    <row r="33" spans="1:14" ht="19.5">
      <c r="A33" s="220" t="s">
        <v>137</v>
      </c>
      <c r="B33" s="196">
        <v>13</v>
      </c>
      <c r="C33" s="187">
        <v>445</v>
      </c>
      <c r="D33" s="187">
        <v>467</v>
      </c>
      <c r="E33" s="187">
        <v>477</v>
      </c>
      <c r="F33" s="51">
        <f t="shared" si="1"/>
        <v>944</v>
      </c>
      <c r="G33" s="176">
        <v>0</v>
      </c>
      <c r="H33" s="177">
        <v>4</v>
      </c>
      <c r="I33" s="177">
        <v>0</v>
      </c>
      <c r="J33" s="177">
        <v>0</v>
      </c>
      <c r="K33" s="177">
        <v>0</v>
      </c>
      <c r="L33" s="177">
        <v>1</v>
      </c>
      <c r="M33" s="178">
        <v>1</v>
      </c>
      <c r="N33" s="179">
        <v>0</v>
      </c>
    </row>
    <row r="34" spans="1:14" ht="19.5">
      <c r="A34" s="220" t="s">
        <v>138</v>
      </c>
      <c r="B34" s="196">
        <v>11</v>
      </c>
      <c r="C34" s="187">
        <v>363</v>
      </c>
      <c r="D34" s="187">
        <v>384</v>
      </c>
      <c r="E34" s="187">
        <v>424</v>
      </c>
      <c r="F34" s="51">
        <f t="shared" si="1"/>
        <v>808</v>
      </c>
      <c r="G34" s="176">
        <v>4</v>
      </c>
      <c r="H34" s="177">
        <v>1</v>
      </c>
      <c r="I34" s="177">
        <v>0</v>
      </c>
      <c r="J34" s="177">
        <v>0</v>
      </c>
      <c r="K34" s="177">
        <v>0</v>
      </c>
      <c r="L34" s="177">
        <v>0</v>
      </c>
      <c r="M34" s="178">
        <v>1</v>
      </c>
      <c r="N34" s="179">
        <v>1</v>
      </c>
    </row>
    <row r="35" spans="1:14" ht="19.5">
      <c r="A35" s="220" t="s">
        <v>139</v>
      </c>
      <c r="B35" s="196">
        <v>6</v>
      </c>
      <c r="C35" s="187">
        <v>360</v>
      </c>
      <c r="D35" s="187">
        <v>434</v>
      </c>
      <c r="E35" s="187">
        <v>454</v>
      </c>
      <c r="F35" s="51">
        <f t="shared" si="1"/>
        <v>888</v>
      </c>
      <c r="G35" s="176">
        <v>5</v>
      </c>
      <c r="H35" s="177">
        <v>4</v>
      </c>
      <c r="I35" s="177">
        <v>0</v>
      </c>
      <c r="J35" s="177">
        <v>1</v>
      </c>
      <c r="K35" s="177">
        <v>0</v>
      </c>
      <c r="L35" s="177">
        <v>0</v>
      </c>
      <c r="M35" s="178">
        <v>0</v>
      </c>
      <c r="N35" s="179">
        <v>0</v>
      </c>
    </row>
    <row r="36" spans="1:14" ht="19.5">
      <c r="A36" s="220" t="s">
        <v>140</v>
      </c>
      <c r="B36" s="196">
        <v>16</v>
      </c>
      <c r="C36" s="187">
        <v>615</v>
      </c>
      <c r="D36" s="187">
        <v>703</v>
      </c>
      <c r="E36" s="187">
        <v>710</v>
      </c>
      <c r="F36" s="51">
        <f t="shared" si="1"/>
        <v>1413</v>
      </c>
      <c r="G36" s="176">
        <v>7</v>
      </c>
      <c r="H36" s="177">
        <v>8</v>
      </c>
      <c r="I36" s="177">
        <v>2</v>
      </c>
      <c r="J36" s="177">
        <v>1</v>
      </c>
      <c r="K36" s="177">
        <v>2</v>
      </c>
      <c r="L36" s="177">
        <v>2</v>
      </c>
      <c r="M36" s="178">
        <v>1</v>
      </c>
      <c r="N36" s="179">
        <v>0</v>
      </c>
    </row>
    <row r="37" spans="1:14" ht="19.5">
      <c r="A37" s="219" t="s">
        <v>141</v>
      </c>
      <c r="B37" s="51">
        <f t="shared" ref="B37:N37" si="2">SUM(B5:B36)</f>
        <v>453</v>
      </c>
      <c r="C37" s="51">
        <f t="shared" si="2"/>
        <v>22702</v>
      </c>
      <c r="D37" s="51">
        <f t="shared" si="2"/>
        <v>25047</v>
      </c>
      <c r="E37" s="51">
        <f t="shared" si="2"/>
        <v>26908</v>
      </c>
      <c r="F37" s="51">
        <f t="shared" si="2"/>
        <v>51955</v>
      </c>
      <c r="G37" s="177">
        <f t="shared" si="2"/>
        <v>218</v>
      </c>
      <c r="H37" s="177">
        <f t="shared" si="2"/>
        <v>257</v>
      </c>
      <c r="I37" s="177">
        <f t="shared" si="2"/>
        <v>62</v>
      </c>
      <c r="J37" s="177">
        <f t="shared" si="2"/>
        <v>62</v>
      </c>
      <c r="K37" s="177">
        <f t="shared" si="2"/>
        <v>22</v>
      </c>
      <c r="L37" s="177">
        <f t="shared" si="2"/>
        <v>28</v>
      </c>
      <c r="M37" s="178">
        <f t="shared" si="2"/>
        <v>31</v>
      </c>
      <c r="N37" s="179">
        <f t="shared" si="2"/>
        <v>10</v>
      </c>
    </row>
    <row r="38" spans="1:14" s="3" customFormat="1" ht="26.25" customHeight="1">
      <c r="A38" s="269" t="s">
        <v>74</v>
      </c>
      <c r="B38" s="270"/>
      <c r="C38" s="93">
        <f>C37</f>
        <v>22702</v>
      </c>
      <c r="D38" s="93" t="s">
        <v>75</v>
      </c>
      <c r="E38" s="93" t="s">
        <v>76</v>
      </c>
      <c r="F38" s="93"/>
      <c r="G38" s="93">
        <f>F37</f>
        <v>51955</v>
      </c>
      <c r="H38" s="93" t="s">
        <v>77</v>
      </c>
      <c r="I38" s="93"/>
      <c r="J38" s="93"/>
      <c r="K38" s="93" t="s">
        <v>104</v>
      </c>
      <c r="L38" s="93"/>
      <c r="M38" s="94"/>
      <c r="N38" s="95"/>
    </row>
    <row r="39" spans="1:14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1574</v>
      </c>
      <c r="F39" s="146">
        <f>MAX(F5:F36)</f>
        <v>4087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108</v>
      </c>
      <c r="B40" s="238"/>
      <c r="C40" s="150" t="str">
        <f ca="1">INDIRECT(H40,TRUE)</f>
        <v>明莊</v>
      </c>
      <c r="D40" s="151" t="s">
        <v>90</v>
      </c>
      <c r="E40" s="147">
        <v>366</v>
      </c>
      <c r="F40" s="148">
        <f>MIN(F5:F36)</f>
        <v>781</v>
      </c>
      <c r="G40" s="88"/>
      <c r="H40" s="149" t="str">
        <f>ADDRESS(MATCH(MIN(F5:F36),F5:F36,0)+4,1)</f>
        <v>$A$28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78" t="s">
        <v>11</v>
      </c>
      <c r="B41" s="279"/>
      <c r="C41" s="282">
        <f>SUM(G41,G42)</f>
        <v>168</v>
      </c>
      <c r="D41" s="284" t="s">
        <v>10</v>
      </c>
      <c r="E41" s="80" t="s">
        <v>12</v>
      </c>
      <c r="F41" s="80"/>
      <c r="G41" s="80">
        <v>75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80"/>
      <c r="B42" s="281"/>
      <c r="C42" s="283"/>
      <c r="D42" s="285"/>
      <c r="E42" s="84" t="s">
        <v>13</v>
      </c>
      <c r="F42" s="84"/>
      <c r="G42" s="84">
        <v>93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3" t="s">
        <v>18</v>
      </c>
      <c r="B43" s="247"/>
      <c r="C43" s="250">
        <f>K37</f>
        <v>22</v>
      </c>
      <c r="D43" s="250" t="s">
        <v>10</v>
      </c>
      <c r="E43" s="205" t="s">
        <v>103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6" customFormat="1" ht="24.95" customHeight="1">
      <c r="A44" s="248"/>
      <c r="B44" s="249"/>
      <c r="C44" s="264"/>
      <c r="D44" s="264"/>
      <c r="E44" s="205" t="s">
        <v>191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7" customFormat="1" ht="26.25" customHeight="1">
      <c r="A45" s="298" t="s">
        <v>78</v>
      </c>
      <c r="B45" s="299"/>
      <c r="C45" s="93">
        <f>L37</f>
        <v>28</v>
      </c>
      <c r="D45" s="93" t="s">
        <v>77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9" t="s">
        <v>14</v>
      </c>
      <c r="B46" s="270"/>
      <c r="C46" s="93">
        <f>M37</f>
        <v>31</v>
      </c>
      <c r="D46" s="93" t="s">
        <v>79</v>
      </c>
      <c r="E46" s="93" t="s">
        <v>192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9" t="s">
        <v>15</v>
      </c>
      <c r="B47" s="270"/>
      <c r="C47" s="93">
        <f>N37</f>
        <v>10</v>
      </c>
      <c r="D47" s="93" t="s">
        <v>79</v>
      </c>
      <c r="E47" s="93" t="s">
        <v>193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7" t="s">
        <v>106</v>
      </c>
      <c r="B48" s="238"/>
      <c r="C48" s="93">
        <f>G37</f>
        <v>218</v>
      </c>
      <c r="D48" s="107" t="s">
        <v>77</v>
      </c>
      <c r="E48" s="93" t="s">
        <v>80</v>
      </c>
      <c r="F48" s="93"/>
      <c r="G48" s="93">
        <f>H37</f>
        <v>257</v>
      </c>
      <c r="H48" s="107" t="s">
        <v>77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5" t="str">
        <f>IF(C49&gt;0," 本月戶數增加","本月戶數減少")</f>
        <v>本月戶數減少</v>
      </c>
      <c r="B49" s="266"/>
      <c r="C49" s="108">
        <f>C37-'10410'!C37</f>
        <v>-7</v>
      </c>
      <c r="D49" s="109" t="str">
        <f>IF(E49&gt;0,"男增加","男減少")</f>
        <v>男減少</v>
      </c>
      <c r="E49" s="110">
        <f>D37-'10410'!D37</f>
        <v>-17</v>
      </c>
      <c r="F49" s="111" t="str">
        <f>IF(G49&gt;0,"女增加","女減少")</f>
        <v>女減少</v>
      </c>
      <c r="G49" s="110">
        <f>E37-'10410'!E37</f>
        <v>-28</v>
      </c>
      <c r="H49" s="112"/>
      <c r="I49" s="266" t="str">
        <f>IF(K49&gt;0,"總人口數增加","總人口數減少")</f>
        <v>總人口數減少</v>
      </c>
      <c r="J49" s="266"/>
      <c r="K49" s="110">
        <f>F37-'10410'!F37</f>
        <v>-45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144</v>
      </c>
      <c r="L2" s="271"/>
      <c r="M2" s="271"/>
      <c r="N2" s="271"/>
    </row>
    <row r="3" spans="1:14" ht="19.5">
      <c r="A3" s="272" t="s">
        <v>20</v>
      </c>
      <c r="B3" s="267" t="s">
        <v>21</v>
      </c>
      <c r="C3" s="267" t="s">
        <v>22</v>
      </c>
      <c r="D3" s="192" t="s">
        <v>10</v>
      </c>
      <c r="E3" s="193" t="s">
        <v>99</v>
      </c>
      <c r="F3" s="194" t="s">
        <v>100</v>
      </c>
      <c r="G3" s="267" t="s">
        <v>5</v>
      </c>
      <c r="H3" s="267" t="s">
        <v>4</v>
      </c>
      <c r="I3" s="267" t="s">
        <v>6</v>
      </c>
      <c r="J3" s="267" t="s">
        <v>7</v>
      </c>
      <c r="K3" s="267" t="s">
        <v>23</v>
      </c>
      <c r="L3" s="267" t="s">
        <v>24</v>
      </c>
      <c r="M3" s="274" t="s">
        <v>94</v>
      </c>
      <c r="N3" s="276" t="s">
        <v>95</v>
      </c>
    </row>
    <row r="4" spans="1:14" s="1" customFormat="1" ht="19.5">
      <c r="A4" s="273"/>
      <c r="B4" s="268"/>
      <c r="C4" s="268"/>
      <c r="D4" s="50" t="s">
        <v>1</v>
      </c>
      <c r="E4" s="50" t="s">
        <v>2</v>
      </c>
      <c r="F4" s="50" t="s">
        <v>87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7" t="s">
        <v>109</v>
      </c>
      <c r="B5" s="195">
        <v>15</v>
      </c>
      <c r="C5" s="187">
        <v>951</v>
      </c>
      <c r="D5" s="187">
        <v>950</v>
      </c>
      <c r="E5" s="187">
        <v>1079</v>
      </c>
      <c r="F5" s="51">
        <f t="shared" ref="F5:F26" si="0">SUM(D5:E5)</f>
        <v>2029</v>
      </c>
      <c r="G5" s="176">
        <v>8</v>
      </c>
      <c r="H5" s="177">
        <v>6</v>
      </c>
      <c r="I5" s="177">
        <v>3</v>
      </c>
      <c r="J5" s="177">
        <v>2</v>
      </c>
      <c r="K5" s="177">
        <v>2</v>
      </c>
      <c r="L5" s="177">
        <v>4</v>
      </c>
      <c r="M5" s="178">
        <v>0</v>
      </c>
      <c r="N5" s="179">
        <v>0</v>
      </c>
    </row>
    <row r="6" spans="1:14" ht="19.5">
      <c r="A6" s="227" t="s">
        <v>110</v>
      </c>
      <c r="B6" s="196">
        <v>11</v>
      </c>
      <c r="C6" s="187">
        <v>605</v>
      </c>
      <c r="D6" s="187">
        <v>613</v>
      </c>
      <c r="E6" s="187">
        <v>650</v>
      </c>
      <c r="F6" s="51">
        <f t="shared" si="0"/>
        <v>1263</v>
      </c>
      <c r="G6" s="176">
        <v>4</v>
      </c>
      <c r="H6" s="177">
        <v>2</v>
      </c>
      <c r="I6" s="177">
        <v>3</v>
      </c>
      <c r="J6" s="177">
        <v>1</v>
      </c>
      <c r="K6" s="177">
        <v>0</v>
      </c>
      <c r="L6" s="177">
        <v>1</v>
      </c>
      <c r="M6" s="178">
        <v>1</v>
      </c>
      <c r="N6" s="179">
        <v>0</v>
      </c>
    </row>
    <row r="7" spans="1:14" ht="19.5">
      <c r="A7" s="227" t="s">
        <v>111</v>
      </c>
      <c r="B7" s="196">
        <v>17</v>
      </c>
      <c r="C7" s="187">
        <v>1525</v>
      </c>
      <c r="D7" s="187">
        <v>1637</v>
      </c>
      <c r="E7" s="187">
        <v>1891</v>
      </c>
      <c r="F7" s="51">
        <f t="shared" si="0"/>
        <v>3528</v>
      </c>
      <c r="G7" s="176">
        <v>23</v>
      </c>
      <c r="H7" s="177">
        <v>8</v>
      </c>
      <c r="I7" s="177">
        <v>0</v>
      </c>
      <c r="J7" s="177">
        <v>2</v>
      </c>
      <c r="K7" s="177">
        <v>2</v>
      </c>
      <c r="L7" s="177">
        <v>1</v>
      </c>
      <c r="M7" s="178">
        <v>3</v>
      </c>
      <c r="N7" s="179">
        <v>1</v>
      </c>
    </row>
    <row r="8" spans="1:14" ht="19.5">
      <c r="A8" s="227" t="s">
        <v>112</v>
      </c>
      <c r="B8" s="196">
        <v>15</v>
      </c>
      <c r="C8" s="187">
        <v>570</v>
      </c>
      <c r="D8" s="187">
        <v>604</v>
      </c>
      <c r="E8" s="187">
        <v>686</v>
      </c>
      <c r="F8" s="51">
        <f t="shared" si="0"/>
        <v>1290</v>
      </c>
      <c r="G8" s="176">
        <v>8</v>
      </c>
      <c r="H8" s="177">
        <v>11</v>
      </c>
      <c r="I8" s="177">
        <v>1</v>
      </c>
      <c r="J8" s="177">
        <v>1</v>
      </c>
      <c r="K8" s="177">
        <v>0</v>
      </c>
      <c r="L8" s="177">
        <v>0</v>
      </c>
      <c r="M8" s="178">
        <v>1</v>
      </c>
      <c r="N8" s="179">
        <v>0</v>
      </c>
    </row>
    <row r="9" spans="1:14" ht="19.5">
      <c r="A9" s="227" t="s">
        <v>113</v>
      </c>
      <c r="B9" s="196">
        <v>17</v>
      </c>
      <c r="C9" s="187">
        <v>710</v>
      </c>
      <c r="D9" s="187">
        <v>739</v>
      </c>
      <c r="E9" s="187">
        <v>830</v>
      </c>
      <c r="F9" s="51">
        <f t="shared" si="0"/>
        <v>1569</v>
      </c>
      <c r="G9" s="176">
        <v>9</v>
      </c>
      <c r="H9" s="177">
        <v>10</v>
      </c>
      <c r="I9" s="177">
        <v>0</v>
      </c>
      <c r="J9" s="177">
        <v>2</v>
      </c>
      <c r="K9" s="177">
        <v>1</v>
      </c>
      <c r="L9" s="177">
        <v>0</v>
      </c>
      <c r="M9" s="178">
        <v>0</v>
      </c>
      <c r="N9" s="179">
        <v>1</v>
      </c>
    </row>
    <row r="10" spans="1:14" ht="19.5">
      <c r="A10" s="227" t="s">
        <v>114</v>
      </c>
      <c r="B10" s="196">
        <v>7</v>
      </c>
      <c r="C10" s="187">
        <v>348</v>
      </c>
      <c r="D10" s="187">
        <v>368</v>
      </c>
      <c r="E10" s="187">
        <v>419</v>
      </c>
      <c r="F10" s="51">
        <f t="shared" si="0"/>
        <v>787</v>
      </c>
      <c r="G10" s="176">
        <v>5</v>
      </c>
      <c r="H10" s="177">
        <v>1</v>
      </c>
      <c r="I10" s="177">
        <v>0</v>
      </c>
      <c r="J10" s="177">
        <v>2</v>
      </c>
      <c r="K10" s="177">
        <v>0</v>
      </c>
      <c r="L10" s="177">
        <v>0</v>
      </c>
      <c r="M10" s="178">
        <v>1</v>
      </c>
      <c r="N10" s="179">
        <v>0</v>
      </c>
    </row>
    <row r="11" spans="1:14" ht="19.5">
      <c r="A11" s="227" t="s">
        <v>115</v>
      </c>
      <c r="B11" s="196">
        <v>7</v>
      </c>
      <c r="C11" s="187">
        <v>582</v>
      </c>
      <c r="D11" s="187">
        <v>516</v>
      </c>
      <c r="E11" s="187">
        <v>630</v>
      </c>
      <c r="F11" s="51">
        <f t="shared" si="0"/>
        <v>1146</v>
      </c>
      <c r="G11" s="176">
        <v>0</v>
      </c>
      <c r="H11" s="177">
        <v>6</v>
      </c>
      <c r="I11" s="177">
        <v>0</v>
      </c>
      <c r="J11" s="177">
        <v>1</v>
      </c>
      <c r="K11" s="177">
        <v>1</v>
      </c>
      <c r="L11" s="177">
        <v>1</v>
      </c>
      <c r="M11" s="178">
        <v>2</v>
      </c>
      <c r="N11" s="179">
        <v>0</v>
      </c>
    </row>
    <row r="12" spans="1:14" ht="19.5">
      <c r="A12" s="227" t="s">
        <v>116</v>
      </c>
      <c r="B12" s="196">
        <v>15</v>
      </c>
      <c r="C12" s="187">
        <v>981</v>
      </c>
      <c r="D12" s="187">
        <v>1085</v>
      </c>
      <c r="E12" s="187">
        <v>1185</v>
      </c>
      <c r="F12" s="51">
        <f t="shared" si="0"/>
        <v>2270</v>
      </c>
      <c r="G12" s="176">
        <v>10</v>
      </c>
      <c r="H12" s="177">
        <v>4</v>
      </c>
      <c r="I12" s="177">
        <v>0</v>
      </c>
      <c r="J12" s="177">
        <v>2</v>
      </c>
      <c r="K12" s="177">
        <v>0</v>
      </c>
      <c r="L12" s="177">
        <v>3</v>
      </c>
      <c r="M12" s="178">
        <v>2</v>
      </c>
      <c r="N12" s="179">
        <v>0</v>
      </c>
    </row>
    <row r="13" spans="1:14" ht="19.5">
      <c r="A13" s="227" t="s">
        <v>117</v>
      </c>
      <c r="B13" s="196">
        <v>12</v>
      </c>
      <c r="C13" s="187">
        <v>463</v>
      </c>
      <c r="D13" s="187">
        <v>555</v>
      </c>
      <c r="E13" s="187">
        <v>562</v>
      </c>
      <c r="F13" s="51">
        <f t="shared" si="0"/>
        <v>1117</v>
      </c>
      <c r="G13" s="177">
        <v>4</v>
      </c>
      <c r="H13" s="177">
        <v>4</v>
      </c>
      <c r="I13" s="177">
        <v>3</v>
      </c>
      <c r="J13" s="177">
        <v>0</v>
      </c>
      <c r="K13" s="177">
        <v>0</v>
      </c>
      <c r="L13" s="177">
        <v>1</v>
      </c>
      <c r="M13" s="178">
        <v>0</v>
      </c>
      <c r="N13" s="179">
        <v>0</v>
      </c>
    </row>
    <row r="14" spans="1:14" ht="19.5">
      <c r="A14" s="227" t="s">
        <v>118</v>
      </c>
      <c r="B14" s="196">
        <v>8</v>
      </c>
      <c r="C14" s="187">
        <v>360</v>
      </c>
      <c r="D14" s="187">
        <v>432</v>
      </c>
      <c r="E14" s="187">
        <v>399</v>
      </c>
      <c r="F14" s="51">
        <f t="shared" si="0"/>
        <v>831</v>
      </c>
      <c r="G14" s="177">
        <v>5</v>
      </c>
      <c r="H14" s="177">
        <v>3</v>
      </c>
      <c r="I14" s="177">
        <v>0</v>
      </c>
      <c r="J14" s="177">
        <v>2</v>
      </c>
      <c r="K14" s="177">
        <v>0</v>
      </c>
      <c r="L14" s="177">
        <v>1</v>
      </c>
      <c r="M14" s="178">
        <v>3</v>
      </c>
      <c r="N14" s="179">
        <v>0</v>
      </c>
    </row>
    <row r="15" spans="1:14" ht="19.5">
      <c r="A15" s="227" t="s">
        <v>119</v>
      </c>
      <c r="B15" s="196">
        <v>17</v>
      </c>
      <c r="C15" s="187">
        <v>696</v>
      </c>
      <c r="D15" s="187">
        <v>758</v>
      </c>
      <c r="E15" s="187">
        <v>786</v>
      </c>
      <c r="F15" s="51">
        <f t="shared" si="0"/>
        <v>1544</v>
      </c>
      <c r="G15" s="177">
        <v>4</v>
      </c>
      <c r="H15" s="177">
        <v>3</v>
      </c>
      <c r="I15" s="177">
        <v>1</v>
      </c>
      <c r="J15" s="177">
        <v>3</v>
      </c>
      <c r="K15" s="177">
        <v>0</v>
      </c>
      <c r="L15" s="177">
        <v>0</v>
      </c>
      <c r="M15" s="178">
        <v>0</v>
      </c>
      <c r="N15" s="179">
        <v>0</v>
      </c>
    </row>
    <row r="16" spans="1:14" ht="19.5">
      <c r="A16" s="227" t="s">
        <v>120</v>
      </c>
      <c r="B16" s="196">
        <v>14</v>
      </c>
      <c r="C16" s="187">
        <v>456</v>
      </c>
      <c r="D16" s="187">
        <v>509</v>
      </c>
      <c r="E16" s="187">
        <v>444</v>
      </c>
      <c r="F16" s="51">
        <f t="shared" si="0"/>
        <v>953</v>
      </c>
      <c r="G16" s="177">
        <v>1</v>
      </c>
      <c r="H16" s="177">
        <v>2</v>
      </c>
      <c r="I16" s="177">
        <v>0</v>
      </c>
      <c r="J16" s="177">
        <v>4</v>
      </c>
      <c r="K16" s="177">
        <v>0</v>
      </c>
      <c r="L16" s="177">
        <v>1</v>
      </c>
      <c r="M16" s="178">
        <v>1</v>
      </c>
      <c r="N16" s="179">
        <v>0</v>
      </c>
    </row>
    <row r="17" spans="1:14" ht="19.5">
      <c r="A17" s="227" t="s">
        <v>121</v>
      </c>
      <c r="B17" s="196">
        <v>22</v>
      </c>
      <c r="C17" s="187">
        <v>899</v>
      </c>
      <c r="D17" s="187">
        <v>1124</v>
      </c>
      <c r="E17" s="187">
        <v>1175</v>
      </c>
      <c r="F17" s="51">
        <f t="shared" si="0"/>
        <v>2299</v>
      </c>
      <c r="G17" s="177">
        <v>14</v>
      </c>
      <c r="H17" s="177">
        <v>3</v>
      </c>
      <c r="I17" s="177">
        <v>6</v>
      </c>
      <c r="J17" s="177">
        <v>0</v>
      </c>
      <c r="K17" s="177">
        <v>1</v>
      </c>
      <c r="L17" s="177">
        <v>1</v>
      </c>
      <c r="M17" s="178">
        <v>1</v>
      </c>
      <c r="N17" s="179">
        <v>0</v>
      </c>
    </row>
    <row r="18" spans="1:14" ht="19.5">
      <c r="A18" s="227" t="s">
        <v>122</v>
      </c>
      <c r="B18" s="196">
        <v>20</v>
      </c>
      <c r="C18" s="187">
        <v>1267</v>
      </c>
      <c r="D18" s="187">
        <v>1515</v>
      </c>
      <c r="E18" s="187">
        <v>1633</v>
      </c>
      <c r="F18" s="51">
        <f t="shared" si="0"/>
        <v>3148</v>
      </c>
      <c r="G18" s="177">
        <v>10</v>
      </c>
      <c r="H18" s="177">
        <v>9</v>
      </c>
      <c r="I18" s="177">
        <v>3</v>
      </c>
      <c r="J18" s="177">
        <v>0</v>
      </c>
      <c r="K18" s="177">
        <v>2</v>
      </c>
      <c r="L18" s="177">
        <v>3</v>
      </c>
      <c r="M18" s="178">
        <v>3</v>
      </c>
      <c r="N18" s="179">
        <v>1</v>
      </c>
    </row>
    <row r="19" spans="1:14" ht="19.5">
      <c r="A19" s="227" t="s">
        <v>123</v>
      </c>
      <c r="B19" s="196">
        <v>22</v>
      </c>
      <c r="C19" s="187">
        <v>1125</v>
      </c>
      <c r="D19" s="187">
        <v>1344</v>
      </c>
      <c r="E19" s="187">
        <v>1505</v>
      </c>
      <c r="F19" s="51">
        <f t="shared" si="0"/>
        <v>2849</v>
      </c>
      <c r="G19" s="177">
        <v>18</v>
      </c>
      <c r="H19" s="177">
        <v>13</v>
      </c>
      <c r="I19" s="177">
        <v>4</v>
      </c>
      <c r="J19" s="177">
        <v>2</v>
      </c>
      <c r="K19" s="177">
        <v>0</v>
      </c>
      <c r="L19" s="177">
        <v>4</v>
      </c>
      <c r="M19" s="178">
        <v>0</v>
      </c>
      <c r="N19" s="179">
        <v>0</v>
      </c>
    </row>
    <row r="20" spans="1:14" ht="19.5">
      <c r="A20" s="227" t="s">
        <v>124</v>
      </c>
      <c r="B20" s="196">
        <v>19</v>
      </c>
      <c r="C20" s="187">
        <v>840</v>
      </c>
      <c r="D20" s="187">
        <v>982</v>
      </c>
      <c r="E20" s="187">
        <v>1096</v>
      </c>
      <c r="F20" s="51">
        <f t="shared" si="0"/>
        <v>2078</v>
      </c>
      <c r="G20" s="177">
        <v>7</v>
      </c>
      <c r="H20" s="177">
        <v>11</v>
      </c>
      <c r="I20" s="177">
        <v>1</v>
      </c>
      <c r="J20" s="177">
        <v>2</v>
      </c>
      <c r="K20" s="177">
        <v>3</v>
      </c>
      <c r="L20" s="177">
        <v>2</v>
      </c>
      <c r="M20" s="178">
        <v>1</v>
      </c>
      <c r="N20" s="179">
        <v>0</v>
      </c>
    </row>
    <row r="21" spans="1:14" ht="19.5">
      <c r="A21" s="227" t="s">
        <v>125</v>
      </c>
      <c r="B21" s="196">
        <v>21</v>
      </c>
      <c r="C21" s="187">
        <v>1570</v>
      </c>
      <c r="D21" s="187">
        <v>1904</v>
      </c>
      <c r="E21" s="187">
        <v>2168</v>
      </c>
      <c r="F21" s="51">
        <f t="shared" si="0"/>
        <v>4072</v>
      </c>
      <c r="G21" s="177">
        <v>14</v>
      </c>
      <c r="H21" s="177">
        <v>28</v>
      </c>
      <c r="I21" s="177">
        <v>2</v>
      </c>
      <c r="J21" s="177">
        <v>2</v>
      </c>
      <c r="K21" s="177">
        <v>2</v>
      </c>
      <c r="L21" s="177">
        <v>3</v>
      </c>
      <c r="M21" s="178">
        <v>1</v>
      </c>
      <c r="N21" s="179">
        <v>2</v>
      </c>
    </row>
    <row r="22" spans="1:14" ht="19.5">
      <c r="A22" s="227" t="s">
        <v>126</v>
      </c>
      <c r="B22" s="196">
        <v>11</v>
      </c>
      <c r="C22" s="187">
        <v>573</v>
      </c>
      <c r="D22" s="187">
        <v>605</v>
      </c>
      <c r="E22" s="187">
        <v>662</v>
      </c>
      <c r="F22" s="51">
        <f t="shared" si="0"/>
        <v>1267</v>
      </c>
      <c r="G22" s="176">
        <v>4</v>
      </c>
      <c r="H22" s="177">
        <v>5</v>
      </c>
      <c r="I22" s="177">
        <v>2</v>
      </c>
      <c r="J22" s="177">
        <v>0</v>
      </c>
      <c r="K22" s="177">
        <v>0</v>
      </c>
      <c r="L22" s="177">
        <v>0</v>
      </c>
      <c r="M22" s="178">
        <v>0</v>
      </c>
      <c r="N22" s="179">
        <v>0</v>
      </c>
    </row>
    <row r="23" spans="1:14" ht="19.5">
      <c r="A23" s="227" t="s">
        <v>127</v>
      </c>
      <c r="B23" s="196">
        <v>12</v>
      </c>
      <c r="C23" s="187">
        <v>580</v>
      </c>
      <c r="D23" s="187">
        <v>641</v>
      </c>
      <c r="E23" s="187">
        <v>669</v>
      </c>
      <c r="F23" s="51">
        <f t="shared" si="0"/>
        <v>1310</v>
      </c>
      <c r="G23" s="176">
        <v>5</v>
      </c>
      <c r="H23" s="177">
        <v>9</v>
      </c>
      <c r="I23" s="177">
        <v>0</v>
      </c>
      <c r="J23" s="177">
        <v>2</v>
      </c>
      <c r="K23" s="177">
        <v>1</v>
      </c>
      <c r="L23" s="177">
        <v>0</v>
      </c>
      <c r="M23" s="178">
        <v>2</v>
      </c>
      <c r="N23" s="179">
        <v>0</v>
      </c>
    </row>
    <row r="24" spans="1:14" ht="19.5">
      <c r="A24" s="227" t="s">
        <v>128</v>
      </c>
      <c r="B24" s="196">
        <v>12</v>
      </c>
      <c r="C24" s="187">
        <v>439</v>
      </c>
      <c r="D24" s="187">
        <v>500</v>
      </c>
      <c r="E24" s="187">
        <v>472</v>
      </c>
      <c r="F24" s="51">
        <f t="shared" si="0"/>
        <v>972</v>
      </c>
      <c r="G24" s="176">
        <v>4</v>
      </c>
      <c r="H24" s="177">
        <v>2</v>
      </c>
      <c r="I24" s="177">
        <v>1</v>
      </c>
      <c r="J24" s="177">
        <v>2</v>
      </c>
      <c r="K24" s="177">
        <v>0</v>
      </c>
      <c r="L24" s="177">
        <v>0</v>
      </c>
      <c r="M24" s="178">
        <v>1</v>
      </c>
      <c r="N24" s="179">
        <v>1</v>
      </c>
    </row>
    <row r="25" spans="1:14" ht="19.5">
      <c r="A25" s="227" t="s">
        <v>129</v>
      </c>
      <c r="B25" s="196">
        <v>12</v>
      </c>
      <c r="C25" s="187">
        <v>526</v>
      </c>
      <c r="D25" s="187">
        <v>512</v>
      </c>
      <c r="E25" s="187">
        <v>607</v>
      </c>
      <c r="F25" s="51">
        <f t="shared" si="0"/>
        <v>1119</v>
      </c>
      <c r="G25" s="176">
        <v>8</v>
      </c>
      <c r="H25" s="177">
        <v>6</v>
      </c>
      <c r="I25" s="177">
        <v>3</v>
      </c>
      <c r="J25" s="177">
        <v>2</v>
      </c>
      <c r="K25" s="177">
        <v>2</v>
      </c>
      <c r="L25" s="177">
        <v>2</v>
      </c>
      <c r="M25" s="178">
        <v>1</v>
      </c>
      <c r="N25" s="179">
        <v>1</v>
      </c>
    </row>
    <row r="26" spans="1:14" ht="19.5">
      <c r="A26" s="227" t="s">
        <v>130</v>
      </c>
      <c r="B26" s="196">
        <v>22</v>
      </c>
      <c r="C26" s="187">
        <v>934</v>
      </c>
      <c r="D26" s="187">
        <v>1107</v>
      </c>
      <c r="E26" s="187">
        <v>1067</v>
      </c>
      <c r="F26" s="51">
        <f t="shared" si="0"/>
        <v>2174</v>
      </c>
      <c r="G26" s="176">
        <v>7</v>
      </c>
      <c r="H26" s="177">
        <v>9</v>
      </c>
      <c r="I26" s="177">
        <v>0</v>
      </c>
      <c r="J26" s="177">
        <v>1</v>
      </c>
      <c r="K26" s="177">
        <v>1</v>
      </c>
      <c r="L26" s="177">
        <v>2</v>
      </c>
      <c r="M26" s="178">
        <v>2</v>
      </c>
      <c r="N26" s="179">
        <v>0</v>
      </c>
    </row>
    <row r="27" spans="1:14" ht="19.5">
      <c r="A27" s="227" t="s">
        <v>131</v>
      </c>
      <c r="B27" s="196">
        <v>24</v>
      </c>
      <c r="C27" s="187">
        <v>1539</v>
      </c>
      <c r="D27" s="187">
        <v>1590</v>
      </c>
      <c r="E27" s="187">
        <v>1658</v>
      </c>
      <c r="F27" s="51">
        <f>D27+E27</f>
        <v>3248</v>
      </c>
      <c r="G27" s="176">
        <v>16</v>
      </c>
      <c r="H27" s="177">
        <v>26</v>
      </c>
      <c r="I27" s="177">
        <v>6</v>
      </c>
      <c r="J27" s="177">
        <v>2</v>
      </c>
      <c r="K27" s="177">
        <v>0</v>
      </c>
      <c r="L27" s="177">
        <v>3</v>
      </c>
      <c r="M27" s="178">
        <v>1</v>
      </c>
      <c r="N27" s="179">
        <v>1</v>
      </c>
    </row>
    <row r="28" spans="1:14" ht="19.5">
      <c r="A28" s="227" t="s">
        <v>132</v>
      </c>
      <c r="B28" s="196">
        <v>10</v>
      </c>
      <c r="C28" s="187">
        <v>367</v>
      </c>
      <c r="D28" s="187">
        <v>406</v>
      </c>
      <c r="E28" s="187">
        <v>381</v>
      </c>
      <c r="F28" s="51">
        <f t="shared" ref="F28:F36" si="1">SUM(D28:E28)</f>
        <v>787</v>
      </c>
      <c r="G28" s="176">
        <v>6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8">
        <v>0</v>
      </c>
      <c r="N28" s="179">
        <v>0</v>
      </c>
    </row>
    <row r="29" spans="1:14" ht="19.5">
      <c r="A29" s="227" t="s">
        <v>133</v>
      </c>
      <c r="B29" s="196">
        <v>13</v>
      </c>
      <c r="C29" s="187">
        <v>545</v>
      </c>
      <c r="D29" s="187">
        <v>575</v>
      </c>
      <c r="E29" s="187">
        <v>656</v>
      </c>
      <c r="F29" s="51">
        <f t="shared" si="1"/>
        <v>1231</v>
      </c>
      <c r="G29" s="176">
        <v>11</v>
      </c>
      <c r="H29" s="177">
        <v>7</v>
      </c>
      <c r="I29" s="177">
        <v>1</v>
      </c>
      <c r="J29" s="177">
        <v>2</v>
      </c>
      <c r="K29" s="177">
        <v>0</v>
      </c>
      <c r="L29" s="177">
        <v>0</v>
      </c>
      <c r="M29" s="178">
        <v>0</v>
      </c>
      <c r="N29" s="179">
        <v>1</v>
      </c>
    </row>
    <row r="30" spans="1:14" ht="19.5">
      <c r="A30" s="227" t="s">
        <v>134</v>
      </c>
      <c r="B30" s="196">
        <v>10</v>
      </c>
      <c r="C30" s="187">
        <v>445</v>
      </c>
      <c r="D30" s="187">
        <v>458</v>
      </c>
      <c r="E30" s="187">
        <v>442</v>
      </c>
      <c r="F30" s="51">
        <f t="shared" si="1"/>
        <v>900</v>
      </c>
      <c r="G30" s="176">
        <v>3</v>
      </c>
      <c r="H30" s="177">
        <v>4</v>
      </c>
      <c r="I30" s="177">
        <v>5</v>
      </c>
      <c r="J30" s="177">
        <v>1</v>
      </c>
      <c r="K30" s="177">
        <v>3</v>
      </c>
      <c r="L30" s="177">
        <v>0</v>
      </c>
      <c r="M30" s="178">
        <v>1</v>
      </c>
      <c r="N30" s="179">
        <v>0</v>
      </c>
    </row>
    <row r="31" spans="1:14" ht="19.5">
      <c r="A31" s="227" t="s">
        <v>135</v>
      </c>
      <c r="B31" s="196">
        <v>10</v>
      </c>
      <c r="C31" s="187">
        <v>508</v>
      </c>
      <c r="D31" s="187">
        <v>513</v>
      </c>
      <c r="E31" s="187">
        <v>570</v>
      </c>
      <c r="F31" s="51">
        <f t="shared" si="1"/>
        <v>1083</v>
      </c>
      <c r="G31" s="176">
        <v>5</v>
      </c>
      <c r="H31" s="177">
        <v>2</v>
      </c>
      <c r="I31" s="177">
        <v>0</v>
      </c>
      <c r="J31" s="177">
        <v>5</v>
      </c>
      <c r="K31" s="177">
        <v>2</v>
      </c>
      <c r="L31" s="177">
        <v>0</v>
      </c>
      <c r="M31" s="178">
        <v>1</v>
      </c>
      <c r="N31" s="179">
        <v>0</v>
      </c>
    </row>
    <row r="32" spans="1:14" ht="19.5">
      <c r="A32" s="227" t="s">
        <v>136</v>
      </c>
      <c r="B32" s="196">
        <v>12</v>
      </c>
      <c r="C32" s="187">
        <v>498</v>
      </c>
      <c r="D32" s="187">
        <v>537</v>
      </c>
      <c r="E32" s="187">
        <v>515</v>
      </c>
      <c r="F32" s="51">
        <f t="shared" si="1"/>
        <v>1052</v>
      </c>
      <c r="G32" s="176">
        <v>4</v>
      </c>
      <c r="H32" s="177">
        <v>1</v>
      </c>
      <c r="I32" s="177">
        <v>3</v>
      </c>
      <c r="J32" s="177">
        <v>1</v>
      </c>
      <c r="K32" s="177">
        <v>1</v>
      </c>
      <c r="L32" s="177">
        <v>1</v>
      </c>
      <c r="M32" s="178">
        <v>2</v>
      </c>
      <c r="N32" s="179">
        <v>0</v>
      </c>
    </row>
    <row r="33" spans="1:14" ht="19.5">
      <c r="A33" s="227" t="s">
        <v>137</v>
      </c>
      <c r="B33" s="196">
        <v>13</v>
      </c>
      <c r="C33" s="187">
        <v>440</v>
      </c>
      <c r="D33" s="187">
        <v>460</v>
      </c>
      <c r="E33" s="187">
        <v>471</v>
      </c>
      <c r="F33" s="51">
        <f t="shared" si="1"/>
        <v>931</v>
      </c>
      <c r="G33" s="176">
        <v>3</v>
      </c>
      <c r="H33" s="177">
        <v>5</v>
      </c>
      <c r="I33" s="177">
        <v>0</v>
      </c>
      <c r="J33" s="177">
        <v>8</v>
      </c>
      <c r="K33" s="177">
        <v>1</v>
      </c>
      <c r="L33" s="177">
        <v>4</v>
      </c>
      <c r="M33" s="178">
        <v>0</v>
      </c>
      <c r="N33" s="179">
        <v>1</v>
      </c>
    </row>
    <row r="34" spans="1:14" ht="19.5">
      <c r="A34" s="227" t="s">
        <v>138</v>
      </c>
      <c r="B34" s="196">
        <v>11</v>
      </c>
      <c r="C34" s="187">
        <v>366</v>
      </c>
      <c r="D34" s="187">
        <v>389</v>
      </c>
      <c r="E34" s="187">
        <v>425</v>
      </c>
      <c r="F34" s="51">
        <f t="shared" si="1"/>
        <v>814</v>
      </c>
      <c r="G34" s="176">
        <v>3</v>
      </c>
      <c r="H34" s="177">
        <v>1</v>
      </c>
      <c r="I34" s="177">
        <v>3</v>
      </c>
      <c r="J34" s="177">
        <v>0</v>
      </c>
      <c r="K34" s="177">
        <v>1</v>
      </c>
      <c r="L34" s="177">
        <v>0</v>
      </c>
      <c r="M34" s="178">
        <v>1</v>
      </c>
      <c r="N34" s="179">
        <v>1</v>
      </c>
    </row>
    <row r="35" spans="1:14" ht="19.5">
      <c r="A35" s="227" t="s">
        <v>139</v>
      </c>
      <c r="B35" s="196">
        <v>6</v>
      </c>
      <c r="C35" s="187">
        <v>359</v>
      </c>
      <c r="D35" s="187">
        <v>432</v>
      </c>
      <c r="E35" s="187">
        <v>452</v>
      </c>
      <c r="F35" s="51">
        <f t="shared" si="1"/>
        <v>884</v>
      </c>
      <c r="G35" s="176">
        <v>3</v>
      </c>
      <c r="H35" s="177">
        <v>7</v>
      </c>
      <c r="I35" s="177">
        <v>1</v>
      </c>
      <c r="J35" s="177">
        <v>0</v>
      </c>
      <c r="K35" s="177">
        <v>0</v>
      </c>
      <c r="L35" s="177">
        <v>1</v>
      </c>
      <c r="M35" s="178">
        <v>0</v>
      </c>
      <c r="N35" s="179">
        <v>0</v>
      </c>
    </row>
    <row r="36" spans="1:14" ht="19.5">
      <c r="A36" s="227" t="s">
        <v>140</v>
      </c>
      <c r="B36" s="196">
        <v>16</v>
      </c>
      <c r="C36" s="187">
        <v>617</v>
      </c>
      <c r="D36" s="187">
        <v>701</v>
      </c>
      <c r="E36" s="187">
        <v>709</v>
      </c>
      <c r="F36" s="51">
        <f t="shared" si="1"/>
        <v>1410</v>
      </c>
      <c r="G36" s="176">
        <v>2</v>
      </c>
      <c r="H36" s="177">
        <v>5</v>
      </c>
      <c r="I36" s="177">
        <v>3</v>
      </c>
      <c r="J36" s="177">
        <v>1</v>
      </c>
      <c r="K36" s="177">
        <v>0</v>
      </c>
      <c r="L36" s="177">
        <v>2</v>
      </c>
      <c r="M36" s="178">
        <v>1</v>
      </c>
      <c r="N36" s="179">
        <v>0</v>
      </c>
    </row>
    <row r="37" spans="1:14" ht="19.5">
      <c r="A37" s="225" t="s">
        <v>141</v>
      </c>
      <c r="B37" s="51">
        <f t="shared" ref="B37:N37" si="2">SUM(B5:B36)</f>
        <v>453</v>
      </c>
      <c r="C37" s="51">
        <f t="shared" si="2"/>
        <v>22684</v>
      </c>
      <c r="D37" s="51">
        <f t="shared" si="2"/>
        <v>25061</v>
      </c>
      <c r="E37" s="51">
        <f t="shared" si="2"/>
        <v>26894</v>
      </c>
      <c r="F37" s="51">
        <f t="shared" si="2"/>
        <v>51955</v>
      </c>
      <c r="G37" s="177">
        <f t="shared" si="2"/>
        <v>228</v>
      </c>
      <c r="H37" s="177">
        <f t="shared" si="2"/>
        <v>213</v>
      </c>
      <c r="I37" s="177">
        <f t="shared" si="2"/>
        <v>55</v>
      </c>
      <c r="J37" s="177">
        <f t="shared" si="2"/>
        <v>55</v>
      </c>
      <c r="K37" s="177">
        <f t="shared" si="2"/>
        <v>26</v>
      </c>
      <c r="L37" s="177">
        <f t="shared" si="2"/>
        <v>41</v>
      </c>
      <c r="M37" s="178">
        <f t="shared" si="2"/>
        <v>33</v>
      </c>
      <c r="N37" s="179">
        <f t="shared" si="2"/>
        <v>11</v>
      </c>
    </row>
    <row r="38" spans="1:14" s="3" customFormat="1" ht="26.25" customHeight="1">
      <c r="A38" s="269" t="s">
        <v>8</v>
      </c>
      <c r="B38" s="270"/>
      <c r="C38" s="93">
        <f>C37</f>
        <v>22684</v>
      </c>
      <c r="D38" s="93" t="s">
        <v>0</v>
      </c>
      <c r="E38" s="93" t="s">
        <v>9</v>
      </c>
      <c r="F38" s="93"/>
      <c r="G38" s="93">
        <f>F37</f>
        <v>51955</v>
      </c>
      <c r="H38" s="93" t="s">
        <v>10</v>
      </c>
      <c r="I38" s="93"/>
      <c r="J38" s="93"/>
      <c r="K38" s="93" t="s">
        <v>92</v>
      </c>
      <c r="L38" s="93"/>
      <c r="M38" s="94"/>
      <c r="N38" s="95"/>
    </row>
    <row r="39" spans="1:14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1570</v>
      </c>
      <c r="F39" s="146">
        <f>MAX(F5:F36)</f>
        <v>4072</v>
      </c>
      <c r="G39" s="222"/>
      <c r="H39" s="149" t="str">
        <f>ADDRESS(MATCH(MAX(F5:F36),F5:F36,0)+4,1)</f>
        <v>$A$21</v>
      </c>
      <c r="I39" s="222"/>
      <c r="J39" s="222"/>
      <c r="K39" s="222"/>
      <c r="L39" s="222"/>
      <c r="M39" s="142"/>
      <c r="N39" s="143"/>
    </row>
    <row r="40" spans="1:14" s="3" customFormat="1" ht="26.25" customHeight="1">
      <c r="A40" s="237" t="s">
        <v>108</v>
      </c>
      <c r="B40" s="238"/>
      <c r="C40" s="223" t="str">
        <f ca="1">INDIRECT(H40,TRUE)</f>
        <v>德政</v>
      </c>
      <c r="D40" s="224" t="s">
        <v>90</v>
      </c>
      <c r="E40" s="147">
        <f>MIN(C5:C36)</f>
        <v>348</v>
      </c>
      <c r="F40" s="148">
        <f>MIN(F5:F36)</f>
        <v>787</v>
      </c>
      <c r="G40" s="222"/>
      <c r="H40" s="149" t="str">
        <f>ADDRESS(MATCH(MIN(F5:F36),F5:F36,0)+4,1)</f>
        <v>$A$10</v>
      </c>
      <c r="I40" s="222"/>
      <c r="J40" s="222"/>
      <c r="K40" s="222"/>
      <c r="L40" s="222"/>
      <c r="M40" s="142"/>
      <c r="N40" s="143"/>
    </row>
    <row r="41" spans="1:14" s="4" customFormat="1" ht="24.95" customHeight="1">
      <c r="A41" s="278" t="s">
        <v>11</v>
      </c>
      <c r="B41" s="279"/>
      <c r="C41" s="282">
        <f>SUM(G41,G42)</f>
        <v>167</v>
      </c>
      <c r="D41" s="284" t="s">
        <v>10</v>
      </c>
      <c r="E41" s="80" t="s">
        <v>12</v>
      </c>
      <c r="F41" s="80"/>
      <c r="G41" s="80">
        <v>74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80"/>
      <c r="B42" s="281"/>
      <c r="C42" s="283"/>
      <c r="D42" s="285"/>
      <c r="E42" s="84" t="s">
        <v>13</v>
      </c>
      <c r="F42" s="84"/>
      <c r="G42" s="84">
        <v>93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3" t="s">
        <v>18</v>
      </c>
      <c r="B43" s="247"/>
      <c r="C43" s="250">
        <f>K37</f>
        <v>26</v>
      </c>
      <c r="D43" s="250" t="s">
        <v>10</v>
      </c>
      <c r="E43" s="205" t="s">
        <v>194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6" customFormat="1" ht="24.95" customHeight="1">
      <c r="A44" s="248"/>
      <c r="B44" s="249"/>
      <c r="C44" s="264"/>
      <c r="D44" s="264"/>
      <c r="E44" s="205" t="s">
        <v>195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7" customFormat="1" ht="26.25" customHeight="1">
      <c r="A45" s="298" t="s">
        <v>16</v>
      </c>
      <c r="B45" s="299"/>
      <c r="C45" s="93">
        <f>L37</f>
        <v>41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9" t="s">
        <v>14</v>
      </c>
      <c r="B46" s="270"/>
      <c r="C46" s="93">
        <f>M37</f>
        <v>33</v>
      </c>
      <c r="D46" s="93" t="s">
        <v>25</v>
      </c>
      <c r="E46" s="93" t="s">
        <v>196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9" t="s">
        <v>15</v>
      </c>
      <c r="B47" s="270"/>
      <c r="C47" s="93">
        <f>N37</f>
        <v>11</v>
      </c>
      <c r="D47" s="93" t="s">
        <v>25</v>
      </c>
      <c r="E47" s="93" t="s">
        <v>192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7" t="s">
        <v>106</v>
      </c>
      <c r="B48" s="238"/>
      <c r="C48" s="93">
        <f>G37</f>
        <v>228</v>
      </c>
      <c r="D48" s="107" t="s">
        <v>10</v>
      </c>
      <c r="E48" s="93" t="s">
        <v>17</v>
      </c>
      <c r="F48" s="93"/>
      <c r="G48" s="93">
        <f>H37</f>
        <v>213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5" t="str">
        <f>IF(C49&gt;0," 本月戶數增加","本月戶數減少")</f>
        <v>本月戶數減少</v>
      </c>
      <c r="B49" s="266"/>
      <c r="C49" s="108">
        <f>C37-'10411'!C37</f>
        <v>-18</v>
      </c>
      <c r="D49" s="226" t="str">
        <f>IF(E49&gt;0,"男增加","男減少")</f>
        <v>男增加</v>
      </c>
      <c r="E49" s="110">
        <f>D37-'10411'!D37</f>
        <v>14</v>
      </c>
      <c r="F49" s="111" t="str">
        <f>IF(G49&gt;0,"女增加","女減少")</f>
        <v>女減少</v>
      </c>
      <c r="G49" s="110">
        <f>E37-'10411'!E37</f>
        <v>-14</v>
      </c>
      <c r="H49" s="112"/>
      <c r="I49" s="266" t="str">
        <f>IF(K49&gt;0,"總人口數增加","總人口數減少")</f>
        <v>總人口數減少</v>
      </c>
      <c r="J49" s="266"/>
      <c r="K49" s="110">
        <f>F37-'10411'!F37</f>
        <v>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154</v>
      </c>
      <c r="L2" s="257"/>
      <c r="M2" s="257"/>
      <c r="N2" s="257"/>
    </row>
    <row r="3" spans="1:15" ht="19.5">
      <c r="A3" s="258" t="s">
        <v>20</v>
      </c>
      <c r="B3" s="259" t="s">
        <v>21</v>
      </c>
      <c r="C3" s="259" t="s">
        <v>22</v>
      </c>
      <c r="D3" s="192" t="s">
        <v>10</v>
      </c>
      <c r="E3" s="193" t="s">
        <v>99</v>
      </c>
      <c r="F3" s="194" t="s">
        <v>100</v>
      </c>
      <c r="G3" s="259" t="s">
        <v>5</v>
      </c>
      <c r="H3" s="259" t="s">
        <v>4</v>
      </c>
      <c r="I3" s="259" t="s">
        <v>6</v>
      </c>
      <c r="J3" s="259" t="s">
        <v>7</v>
      </c>
      <c r="K3" s="259" t="s">
        <v>23</v>
      </c>
      <c r="L3" s="259" t="s">
        <v>24</v>
      </c>
      <c r="M3" s="260" t="s">
        <v>94</v>
      </c>
      <c r="N3" s="261" t="s">
        <v>95</v>
      </c>
    </row>
    <row r="4" spans="1:15" s="1" customFormat="1" ht="19.5">
      <c r="A4" s="240"/>
      <c r="B4" s="232"/>
      <c r="C4" s="232"/>
      <c r="D4" s="21" t="s">
        <v>1</v>
      </c>
      <c r="E4" s="21" t="s">
        <v>2</v>
      </c>
      <c r="F4" s="21" t="s">
        <v>3</v>
      </c>
      <c r="G4" s="232"/>
      <c r="H4" s="232"/>
      <c r="I4" s="232"/>
      <c r="J4" s="232"/>
      <c r="K4" s="232"/>
      <c r="L4" s="232"/>
      <c r="M4" s="253"/>
      <c r="N4" s="255"/>
      <c r="O4" s="14"/>
    </row>
    <row r="5" spans="1:15" ht="19.5">
      <c r="A5" s="220" t="s">
        <v>109</v>
      </c>
      <c r="B5" s="187">
        <v>15</v>
      </c>
      <c r="C5" s="187">
        <v>963</v>
      </c>
      <c r="D5" s="187">
        <v>970</v>
      </c>
      <c r="E5" s="187">
        <v>1115</v>
      </c>
      <c r="F5" s="22">
        <f t="shared" ref="F5:F36" si="0">SUM(D5:E5)</f>
        <v>2085</v>
      </c>
      <c r="G5" s="43">
        <v>2</v>
      </c>
      <c r="H5" s="44">
        <v>9</v>
      </c>
      <c r="I5" s="44">
        <v>0</v>
      </c>
      <c r="J5" s="44">
        <v>11</v>
      </c>
      <c r="K5" s="44">
        <v>0</v>
      </c>
      <c r="L5" s="44">
        <v>2</v>
      </c>
      <c r="M5" s="45">
        <v>1</v>
      </c>
      <c r="N5" s="46">
        <v>0</v>
      </c>
    </row>
    <row r="6" spans="1:15" ht="19.5">
      <c r="A6" s="220" t="s">
        <v>110</v>
      </c>
      <c r="B6" s="187">
        <v>11</v>
      </c>
      <c r="C6" s="187">
        <v>598</v>
      </c>
      <c r="D6" s="187">
        <v>606</v>
      </c>
      <c r="E6" s="187">
        <v>662</v>
      </c>
      <c r="F6" s="22">
        <f t="shared" si="0"/>
        <v>1268</v>
      </c>
      <c r="G6" s="43">
        <v>3</v>
      </c>
      <c r="H6" s="44">
        <v>6</v>
      </c>
      <c r="I6" s="44">
        <v>0</v>
      </c>
      <c r="J6" s="44">
        <v>2</v>
      </c>
      <c r="K6" s="44">
        <v>1</v>
      </c>
      <c r="L6" s="44">
        <v>0</v>
      </c>
      <c r="M6" s="45">
        <v>0</v>
      </c>
      <c r="N6" s="46">
        <v>0</v>
      </c>
    </row>
    <row r="7" spans="1:15" ht="19.5">
      <c r="A7" s="220" t="s">
        <v>111</v>
      </c>
      <c r="B7" s="187">
        <v>17</v>
      </c>
      <c r="C7" s="187">
        <v>1515</v>
      </c>
      <c r="D7" s="187">
        <v>1643</v>
      </c>
      <c r="E7" s="187">
        <v>1893</v>
      </c>
      <c r="F7" s="22">
        <f t="shared" si="0"/>
        <v>3536</v>
      </c>
      <c r="G7" s="43">
        <v>22</v>
      </c>
      <c r="H7" s="44">
        <v>19</v>
      </c>
      <c r="I7" s="44">
        <v>3</v>
      </c>
      <c r="J7" s="44">
        <v>2</v>
      </c>
      <c r="K7" s="44">
        <v>2</v>
      </c>
      <c r="L7" s="44">
        <v>1</v>
      </c>
      <c r="M7" s="45">
        <v>1</v>
      </c>
      <c r="N7" s="46">
        <v>0</v>
      </c>
    </row>
    <row r="8" spans="1:15" ht="19.5">
      <c r="A8" s="220" t="s">
        <v>112</v>
      </c>
      <c r="B8" s="187">
        <v>16</v>
      </c>
      <c r="C8" s="187">
        <v>578</v>
      </c>
      <c r="D8" s="187">
        <v>625</v>
      </c>
      <c r="E8" s="187">
        <v>687</v>
      </c>
      <c r="F8" s="22">
        <f t="shared" si="0"/>
        <v>1312</v>
      </c>
      <c r="G8" s="43">
        <v>6</v>
      </c>
      <c r="H8" s="44">
        <v>8</v>
      </c>
      <c r="I8" s="44">
        <v>0</v>
      </c>
      <c r="J8" s="44">
        <v>1</v>
      </c>
      <c r="K8" s="44">
        <v>1</v>
      </c>
      <c r="L8" s="44">
        <v>4</v>
      </c>
      <c r="M8" s="45">
        <v>3</v>
      </c>
      <c r="N8" s="46">
        <v>0</v>
      </c>
    </row>
    <row r="9" spans="1:15" ht="19.5">
      <c r="A9" s="220" t="s">
        <v>113</v>
      </c>
      <c r="B9" s="187">
        <v>17</v>
      </c>
      <c r="C9" s="187">
        <v>722</v>
      </c>
      <c r="D9" s="187">
        <v>757</v>
      </c>
      <c r="E9" s="187">
        <v>860</v>
      </c>
      <c r="F9" s="22">
        <f t="shared" si="0"/>
        <v>1617</v>
      </c>
      <c r="G9" s="43">
        <v>1</v>
      </c>
      <c r="H9" s="44">
        <v>8</v>
      </c>
      <c r="I9" s="44">
        <v>1</v>
      </c>
      <c r="J9" s="44">
        <v>4</v>
      </c>
      <c r="K9" s="44">
        <v>2</v>
      </c>
      <c r="L9" s="44">
        <v>0</v>
      </c>
      <c r="M9" s="45">
        <v>0</v>
      </c>
      <c r="N9" s="46">
        <v>0</v>
      </c>
    </row>
    <row r="10" spans="1:15" ht="19.5">
      <c r="A10" s="220" t="s">
        <v>114</v>
      </c>
      <c r="B10" s="187">
        <v>7</v>
      </c>
      <c r="C10" s="187">
        <v>344</v>
      </c>
      <c r="D10" s="187">
        <v>380</v>
      </c>
      <c r="E10" s="187">
        <v>431</v>
      </c>
      <c r="F10" s="22">
        <f t="shared" si="0"/>
        <v>811</v>
      </c>
      <c r="G10" s="43">
        <v>5</v>
      </c>
      <c r="H10" s="44">
        <v>3</v>
      </c>
      <c r="I10" s="44">
        <v>3</v>
      </c>
      <c r="J10" s="44">
        <v>1</v>
      </c>
      <c r="K10" s="44">
        <v>0</v>
      </c>
      <c r="L10" s="44">
        <v>0</v>
      </c>
      <c r="M10" s="45">
        <v>0</v>
      </c>
      <c r="N10" s="46">
        <v>1</v>
      </c>
    </row>
    <row r="11" spans="1:15" ht="19.5">
      <c r="A11" s="220" t="s">
        <v>115</v>
      </c>
      <c r="B11" s="187">
        <v>7</v>
      </c>
      <c r="C11" s="187">
        <v>583</v>
      </c>
      <c r="D11" s="187">
        <v>519</v>
      </c>
      <c r="E11" s="187">
        <v>638</v>
      </c>
      <c r="F11" s="22">
        <f t="shared" si="0"/>
        <v>1157</v>
      </c>
      <c r="G11" s="43">
        <v>6</v>
      </c>
      <c r="H11" s="44">
        <v>9</v>
      </c>
      <c r="I11" s="44">
        <v>0</v>
      </c>
      <c r="J11" s="44">
        <v>0</v>
      </c>
      <c r="K11" s="44">
        <v>0</v>
      </c>
      <c r="L11" s="44">
        <v>0</v>
      </c>
      <c r="M11" s="45">
        <v>0</v>
      </c>
      <c r="N11" s="46">
        <v>0</v>
      </c>
    </row>
    <row r="12" spans="1:15" ht="19.5">
      <c r="A12" s="220" t="s">
        <v>116</v>
      </c>
      <c r="B12" s="187">
        <v>15</v>
      </c>
      <c r="C12" s="187">
        <v>994</v>
      </c>
      <c r="D12" s="187">
        <v>1116</v>
      </c>
      <c r="E12" s="187">
        <v>1209</v>
      </c>
      <c r="F12" s="22">
        <f t="shared" si="0"/>
        <v>2325</v>
      </c>
      <c r="G12" s="43">
        <v>11</v>
      </c>
      <c r="H12" s="44">
        <v>6</v>
      </c>
      <c r="I12" s="44">
        <v>14</v>
      </c>
      <c r="J12" s="44">
        <v>9</v>
      </c>
      <c r="K12" s="44">
        <v>2</v>
      </c>
      <c r="L12" s="44">
        <v>1</v>
      </c>
      <c r="M12" s="45">
        <v>2</v>
      </c>
      <c r="N12" s="46">
        <v>0</v>
      </c>
    </row>
    <row r="13" spans="1:15" ht="19.5">
      <c r="A13" s="220" t="s">
        <v>117</v>
      </c>
      <c r="B13" s="187">
        <v>12</v>
      </c>
      <c r="C13" s="187">
        <v>454</v>
      </c>
      <c r="D13" s="187">
        <v>556</v>
      </c>
      <c r="E13" s="187">
        <v>585</v>
      </c>
      <c r="F13" s="22">
        <f t="shared" si="0"/>
        <v>1141</v>
      </c>
      <c r="G13" s="43">
        <v>3</v>
      </c>
      <c r="H13" s="44">
        <v>2</v>
      </c>
      <c r="I13" s="44">
        <v>3</v>
      </c>
      <c r="J13" s="44">
        <v>0</v>
      </c>
      <c r="K13" s="44">
        <v>0</v>
      </c>
      <c r="L13" s="44">
        <v>1</v>
      </c>
      <c r="M13" s="45">
        <v>1</v>
      </c>
      <c r="N13" s="46">
        <v>0</v>
      </c>
    </row>
    <row r="14" spans="1:15" ht="19.5">
      <c r="A14" s="220" t="s">
        <v>118</v>
      </c>
      <c r="B14" s="187">
        <v>8</v>
      </c>
      <c r="C14" s="187">
        <v>361</v>
      </c>
      <c r="D14" s="187">
        <v>447</v>
      </c>
      <c r="E14" s="187">
        <v>408</v>
      </c>
      <c r="F14" s="22">
        <f t="shared" si="0"/>
        <v>855</v>
      </c>
      <c r="G14" s="43">
        <v>6</v>
      </c>
      <c r="H14" s="44">
        <v>2</v>
      </c>
      <c r="I14" s="44">
        <v>5</v>
      </c>
      <c r="J14" s="44">
        <v>0</v>
      </c>
      <c r="K14" s="44">
        <v>1</v>
      </c>
      <c r="L14" s="44">
        <v>0</v>
      </c>
      <c r="M14" s="45">
        <v>0</v>
      </c>
      <c r="N14" s="46">
        <v>0</v>
      </c>
    </row>
    <row r="15" spans="1:15" ht="19.5">
      <c r="A15" s="220" t="s">
        <v>119</v>
      </c>
      <c r="B15" s="187">
        <v>17</v>
      </c>
      <c r="C15" s="187">
        <v>694</v>
      </c>
      <c r="D15" s="187">
        <v>761</v>
      </c>
      <c r="E15" s="187">
        <v>791</v>
      </c>
      <c r="F15" s="22">
        <f t="shared" si="0"/>
        <v>1552</v>
      </c>
      <c r="G15" s="43">
        <v>4</v>
      </c>
      <c r="H15" s="44">
        <v>5</v>
      </c>
      <c r="I15" s="44">
        <v>2</v>
      </c>
      <c r="J15" s="44">
        <v>1</v>
      </c>
      <c r="K15" s="44">
        <v>1</v>
      </c>
      <c r="L15" s="44">
        <v>1</v>
      </c>
      <c r="M15" s="45">
        <v>0</v>
      </c>
      <c r="N15" s="46">
        <v>0</v>
      </c>
    </row>
    <row r="16" spans="1:15" ht="19.5">
      <c r="A16" s="220" t="s">
        <v>120</v>
      </c>
      <c r="B16" s="187">
        <v>14</v>
      </c>
      <c r="C16" s="187">
        <v>457</v>
      </c>
      <c r="D16" s="187">
        <v>519</v>
      </c>
      <c r="E16" s="187">
        <v>454</v>
      </c>
      <c r="F16" s="22">
        <f t="shared" si="0"/>
        <v>973</v>
      </c>
      <c r="G16" s="43">
        <v>4</v>
      </c>
      <c r="H16" s="44">
        <v>4</v>
      </c>
      <c r="I16" s="44">
        <v>0</v>
      </c>
      <c r="J16" s="44">
        <v>0</v>
      </c>
      <c r="K16" s="44">
        <v>1</v>
      </c>
      <c r="L16" s="44">
        <v>0</v>
      </c>
      <c r="M16" s="45">
        <v>0</v>
      </c>
      <c r="N16" s="46">
        <v>0</v>
      </c>
    </row>
    <row r="17" spans="1:16" ht="19.5">
      <c r="A17" s="220" t="s">
        <v>121</v>
      </c>
      <c r="B17" s="187">
        <v>22</v>
      </c>
      <c r="C17" s="187">
        <v>910</v>
      </c>
      <c r="D17" s="187">
        <v>1146</v>
      </c>
      <c r="E17" s="187">
        <v>1195</v>
      </c>
      <c r="F17" s="22">
        <f t="shared" si="0"/>
        <v>2341</v>
      </c>
      <c r="G17" s="43">
        <v>7</v>
      </c>
      <c r="H17" s="44">
        <v>6</v>
      </c>
      <c r="I17" s="44">
        <v>1</v>
      </c>
      <c r="J17" s="44">
        <v>1</v>
      </c>
      <c r="K17" s="44">
        <v>2</v>
      </c>
      <c r="L17" s="44">
        <v>1</v>
      </c>
      <c r="M17" s="45">
        <v>2</v>
      </c>
      <c r="N17" s="46">
        <v>0</v>
      </c>
    </row>
    <row r="18" spans="1:16" ht="19.5">
      <c r="A18" s="220" t="s">
        <v>122</v>
      </c>
      <c r="B18" s="187">
        <v>20</v>
      </c>
      <c r="C18" s="187">
        <v>1247</v>
      </c>
      <c r="D18" s="187">
        <v>1492</v>
      </c>
      <c r="E18" s="187">
        <v>1627</v>
      </c>
      <c r="F18" s="22">
        <f t="shared" si="0"/>
        <v>3119</v>
      </c>
      <c r="G18" s="43">
        <v>36</v>
      </c>
      <c r="H18" s="44">
        <v>15</v>
      </c>
      <c r="I18" s="44">
        <v>0</v>
      </c>
      <c r="J18" s="44">
        <v>8</v>
      </c>
      <c r="K18" s="44">
        <v>2</v>
      </c>
      <c r="L18" s="44">
        <v>2</v>
      </c>
      <c r="M18" s="45">
        <v>1</v>
      </c>
      <c r="N18" s="46">
        <v>0</v>
      </c>
    </row>
    <row r="19" spans="1:16" ht="19.5">
      <c r="A19" s="220" t="s">
        <v>123</v>
      </c>
      <c r="B19" s="187">
        <v>22</v>
      </c>
      <c r="C19" s="187">
        <v>1142</v>
      </c>
      <c r="D19" s="187">
        <v>1349</v>
      </c>
      <c r="E19" s="187">
        <v>1531</v>
      </c>
      <c r="F19" s="22">
        <f t="shared" si="0"/>
        <v>2880</v>
      </c>
      <c r="G19" s="43">
        <v>16</v>
      </c>
      <c r="H19" s="44">
        <v>8</v>
      </c>
      <c r="I19" s="44">
        <v>4</v>
      </c>
      <c r="J19" s="44">
        <v>0</v>
      </c>
      <c r="K19" s="44">
        <v>1</v>
      </c>
      <c r="L19" s="44">
        <v>1</v>
      </c>
      <c r="M19" s="45">
        <v>1</v>
      </c>
      <c r="N19" s="46">
        <v>2</v>
      </c>
    </row>
    <row r="20" spans="1:16" ht="19.5">
      <c r="A20" s="220" t="s">
        <v>124</v>
      </c>
      <c r="B20" s="187">
        <v>19</v>
      </c>
      <c r="C20" s="187">
        <v>844</v>
      </c>
      <c r="D20" s="187">
        <v>991</v>
      </c>
      <c r="E20" s="187">
        <v>1112</v>
      </c>
      <c r="F20" s="22">
        <f t="shared" si="0"/>
        <v>2103</v>
      </c>
      <c r="G20" s="43">
        <v>5</v>
      </c>
      <c r="H20" s="44">
        <v>10</v>
      </c>
      <c r="I20" s="44">
        <v>2</v>
      </c>
      <c r="J20" s="44">
        <v>5</v>
      </c>
      <c r="K20" s="44">
        <v>0</v>
      </c>
      <c r="L20" s="44">
        <v>2</v>
      </c>
      <c r="M20" s="45">
        <v>1</v>
      </c>
      <c r="N20" s="46">
        <v>0</v>
      </c>
    </row>
    <row r="21" spans="1:16" ht="19.5">
      <c r="A21" s="220" t="s">
        <v>125</v>
      </c>
      <c r="B21" s="187">
        <v>21</v>
      </c>
      <c r="C21" s="187">
        <v>1579</v>
      </c>
      <c r="D21" s="187">
        <v>1925</v>
      </c>
      <c r="E21" s="187">
        <v>2189</v>
      </c>
      <c r="F21" s="22">
        <f t="shared" si="0"/>
        <v>4114</v>
      </c>
      <c r="G21" s="43">
        <v>16</v>
      </c>
      <c r="H21" s="44">
        <v>12</v>
      </c>
      <c r="I21" s="44">
        <v>6</v>
      </c>
      <c r="J21" s="44">
        <v>6</v>
      </c>
      <c r="K21" s="44">
        <v>0</v>
      </c>
      <c r="L21" s="44">
        <v>2</v>
      </c>
      <c r="M21" s="45">
        <v>3</v>
      </c>
      <c r="N21" s="46">
        <v>0</v>
      </c>
    </row>
    <row r="22" spans="1:16" ht="19.5">
      <c r="A22" s="220" t="s">
        <v>126</v>
      </c>
      <c r="B22" s="187">
        <v>11</v>
      </c>
      <c r="C22" s="187">
        <v>566</v>
      </c>
      <c r="D22" s="187">
        <v>587</v>
      </c>
      <c r="E22" s="187">
        <v>659</v>
      </c>
      <c r="F22" s="22">
        <f t="shared" si="0"/>
        <v>1246</v>
      </c>
      <c r="G22" s="43">
        <v>2</v>
      </c>
      <c r="H22" s="44">
        <v>2</v>
      </c>
      <c r="I22" s="44">
        <v>2</v>
      </c>
      <c r="J22" s="44">
        <v>3</v>
      </c>
      <c r="K22" s="44">
        <v>0</v>
      </c>
      <c r="L22" s="44">
        <v>1</v>
      </c>
      <c r="M22" s="45">
        <v>0</v>
      </c>
      <c r="N22" s="46">
        <v>0</v>
      </c>
      <c r="O22" s="35"/>
      <c r="P22" s="35"/>
    </row>
    <row r="23" spans="1:16" ht="19.5">
      <c r="A23" s="220" t="s">
        <v>127</v>
      </c>
      <c r="B23" s="187">
        <v>12</v>
      </c>
      <c r="C23" s="187">
        <v>592</v>
      </c>
      <c r="D23" s="187">
        <v>662</v>
      </c>
      <c r="E23" s="187">
        <v>690</v>
      </c>
      <c r="F23" s="22">
        <f t="shared" si="0"/>
        <v>1352</v>
      </c>
      <c r="G23" s="43">
        <v>12</v>
      </c>
      <c r="H23" s="44">
        <v>11</v>
      </c>
      <c r="I23" s="44">
        <v>0</v>
      </c>
      <c r="J23" s="44">
        <v>3</v>
      </c>
      <c r="K23" s="44">
        <v>0</v>
      </c>
      <c r="L23" s="44">
        <v>1</v>
      </c>
      <c r="M23" s="45">
        <v>2</v>
      </c>
      <c r="N23" s="46">
        <v>0</v>
      </c>
    </row>
    <row r="24" spans="1:16" ht="19.5">
      <c r="A24" s="220" t="s">
        <v>128</v>
      </c>
      <c r="B24" s="187">
        <v>12</v>
      </c>
      <c r="C24" s="187">
        <v>440</v>
      </c>
      <c r="D24" s="187">
        <v>508</v>
      </c>
      <c r="E24" s="187">
        <v>474</v>
      </c>
      <c r="F24" s="22">
        <f t="shared" si="0"/>
        <v>982</v>
      </c>
      <c r="G24" s="43">
        <v>2</v>
      </c>
      <c r="H24" s="44">
        <v>6</v>
      </c>
      <c r="I24" s="44">
        <v>0</v>
      </c>
      <c r="J24" s="44">
        <v>0</v>
      </c>
      <c r="K24" s="44">
        <v>2</v>
      </c>
      <c r="L24" s="44">
        <v>2</v>
      </c>
      <c r="M24" s="45">
        <v>0</v>
      </c>
      <c r="N24" s="46">
        <v>0</v>
      </c>
    </row>
    <row r="25" spans="1:16" ht="19.5">
      <c r="A25" s="220" t="s">
        <v>129</v>
      </c>
      <c r="B25" s="187">
        <v>12</v>
      </c>
      <c r="C25" s="187">
        <v>528</v>
      </c>
      <c r="D25" s="187">
        <v>520</v>
      </c>
      <c r="E25" s="187">
        <v>594</v>
      </c>
      <c r="F25" s="22">
        <f t="shared" si="0"/>
        <v>1114</v>
      </c>
      <c r="G25" s="43">
        <v>1</v>
      </c>
      <c r="H25" s="44">
        <v>2</v>
      </c>
      <c r="I25" s="44">
        <v>1</v>
      </c>
      <c r="J25" s="44">
        <v>2</v>
      </c>
      <c r="K25" s="44">
        <v>0</v>
      </c>
      <c r="L25" s="44">
        <v>1</v>
      </c>
      <c r="M25" s="45">
        <v>1</v>
      </c>
      <c r="N25" s="46">
        <v>1</v>
      </c>
    </row>
    <row r="26" spans="1:16" ht="19.5">
      <c r="A26" s="220" t="s">
        <v>130</v>
      </c>
      <c r="B26" s="187">
        <v>22</v>
      </c>
      <c r="C26" s="187">
        <v>933</v>
      </c>
      <c r="D26" s="187">
        <v>1123</v>
      </c>
      <c r="E26" s="187">
        <v>1101</v>
      </c>
      <c r="F26" s="22">
        <f t="shared" si="0"/>
        <v>2224</v>
      </c>
      <c r="G26" s="43">
        <v>7</v>
      </c>
      <c r="H26" s="44">
        <v>3</v>
      </c>
      <c r="I26" s="44">
        <v>1</v>
      </c>
      <c r="J26" s="44">
        <v>1</v>
      </c>
      <c r="K26" s="44">
        <v>2</v>
      </c>
      <c r="L26" s="44">
        <v>3</v>
      </c>
      <c r="M26" s="45">
        <v>3</v>
      </c>
      <c r="N26" s="46">
        <v>0</v>
      </c>
    </row>
    <row r="27" spans="1:16" ht="19.5">
      <c r="A27" s="220" t="s">
        <v>131</v>
      </c>
      <c r="B27" s="187">
        <v>26</v>
      </c>
      <c r="C27" s="187">
        <v>1535</v>
      </c>
      <c r="D27" s="187">
        <v>1582</v>
      </c>
      <c r="E27" s="187">
        <v>1662</v>
      </c>
      <c r="F27" s="22">
        <f t="shared" si="0"/>
        <v>3244</v>
      </c>
      <c r="G27" s="43">
        <v>5</v>
      </c>
      <c r="H27" s="44">
        <v>20</v>
      </c>
      <c r="I27" s="44">
        <v>11</v>
      </c>
      <c r="J27" s="44">
        <v>3</v>
      </c>
      <c r="K27" s="44">
        <v>1</v>
      </c>
      <c r="L27" s="44">
        <v>1</v>
      </c>
      <c r="M27" s="45">
        <v>0</v>
      </c>
      <c r="N27" s="46">
        <v>0</v>
      </c>
    </row>
    <row r="28" spans="1:16" ht="19.5">
      <c r="A28" s="220" t="s">
        <v>132</v>
      </c>
      <c r="B28" s="187">
        <v>10</v>
      </c>
      <c r="C28" s="187">
        <v>360</v>
      </c>
      <c r="D28" s="187">
        <v>402</v>
      </c>
      <c r="E28" s="187">
        <v>367</v>
      </c>
      <c r="F28" s="22">
        <f t="shared" si="0"/>
        <v>769</v>
      </c>
      <c r="G28" s="43">
        <v>2</v>
      </c>
      <c r="H28" s="44">
        <v>1</v>
      </c>
      <c r="I28" s="44">
        <v>0</v>
      </c>
      <c r="J28" s="44">
        <v>0</v>
      </c>
      <c r="K28" s="44">
        <v>0</v>
      </c>
      <c r="L28" s="44">
        <v>0</v>
      </c>
      <c r="M28" s="45">
        <v>0</v>
      </c>
      <c r="N28" s="46">
        <v>0</v>
      </c>
    </row>
    <row r="29" spans="1:16" ht="19.5">
      <c r="A29" s="220" t="s">
        <v>133</v>
      </c>
      <c r="B29" s="187">
        <v>13</v>
      </c>
      <c r="C29" s="187">
        <v>536</v>
      </c>
      <c r="D29" s="187">
        <v>579</v>
      </c>
      <c r="E29" s="187">
        <v>667</v>
      </c>
      <c r="F29" s="22">
        <f t="shared" si="0"/>
        <v>1246</v>
      </c>
      <c r="G29" s="43">
        <v>2</v>
      </c>
      <c r="H29" s="44">
        <v>9</v>
      </c>
      <c r="I29" s="44">
        <v>5</v>
      </c>
      <c r="J29" s="44">
        <v>0</v>
      </c>
      <c r="K29" s="44">
        <v>1</v>
      </c>
      <c r="L29" s="44">
        <v>2</v>
      </c>
      <c r="M29" s="45">
        <v>0</v>
      </c>
      <c r="N29" s="46">
        <v>0</v>
      </c>
    </row>
    <row r="30" spans="1:16" ht="19.5">
      <c r="A30" s="220" t="s">
        <v>134</v>
      </c>
      <c r="B30" s="187">
        <v>10</v>
      </c>
      <c r="C30" s="187">
        <v>454</v>
      </c>
      <c r="D30" s="187">
        <v>464</v>
      </c>
      <c r="E30" s="187">
        <v>452</v>
      </c>
      <c r="F30" s="22">
        <f t="shared" si="0"/>
        <v>916</v>
      </c>
      <c r="G30" s="43">
        <v>4</v>
      </c>
      <c r="H30" s="44">
        <v>10</v>
      </c>
      <c r="I30" s="44">
        <v>0</v>
      </c>
      <c r="J30" s="44">
        <v>3</v>
      </c>
      <c r="K30" s="44">
        <v>1</v>
      </c>
      <c r="L30" s="44">
        <v>2</v>
      </c>
      <c r="M30" s="45">
        <v>0</v>
      </c>
      <c r="N30" s="46">
        <v>0</v>
      </c>
    </row>
    <row r="31" spans="1:16" ht="19.5">
      <c r="A31" s="220" t="s">
        <v>135</v>
      </c>
      <c r="B31" s="187">
        <v>10</v>
      </c>
      <c r="C31" s="187">
        <v>509</v>
      </c>
      <c r="D31" s="187">
        <v>514</v>
      </c>
      <c r="E31" s="187">
        <v>561</v>
      </c>
      <c r="F31" s="22">
        <f t="shared" si="0"/>
        <v>1075</v>
      </c>
      <c r="G31" s="43">
        <v>4</v>
      </c>
      <c r="H31" s="44">
        <v>5</v>
      </c>
      <c r="I31" s="44">
        <v>0</v>
      </c>
      <c r="J31" s="44">
        <v>0</v>
      </c>
      <c r="K31" s="44">
        <v>0</v>
      </c>
      <c r="L31" s="44">
        <v>1</v>
      </c>
      <c r="M31" s="45">
        <v>0</v>
      </c>
      <c r="N31" s="46">
        <v>0</v>
      </c>
    </row>
    <row r="32" spans="1:16" ht="19.5">
      <c r="A32" s="220" t="s">
        <v>136</v>
      </c>
      <c r="B32" s="187">
        <v>12</v>
      </c>
      <c r="C32" s="187">
        <v>501</v>
      </c>
      <c r="D32" s="187">
        <v>541</v>
      </c>
      <c r="E32" s="187">
        <v>513</v>
      </c>
      <c r="F32" s="22">
        <f t="shared" si="0"/>
        <v>1054</v>
      </c>
      <c r="G32" s="43">
        <v>4</v>
      </c>
      <c r="H32" s="44">
        <v>9</v>
      </c>
      <c r="I32" s="44">
        <v>1</v>
      </c>
      <c r="J32" s="44">
        <v>0</v>
      </c>
      <c r="K32" s="44">
        <v>0</v>
      </c>
      <c r="L32" s="44">
        <v>0</v>
      </c>
      <c r="M32" s="45">
        <v>0</v>
      </c>
      <c r="N32" s="46">
        <v>0</v>
      </c>
    </row>
    <row r="33" spans="1:15" ht="19.5">
      <c r="A33" s="220" t="s">
        <v>137</v>
      </c>
      <c r="B33" s="187">
        <v>13</v>
      </c>
      <c r="C33" s="187">
        <v>446</v>
      </c>
      <c r="D33" s="187">
        <v>468</v>
      </c>
      <c r="E33" s="187">
        <v>488</v>
      </c>
      <c r="F33" s="22">
        <f t="shared" si="0"/>
        <v>956</v>
      </c>
      <c r="G33" s="43">
        <v>3</v>
      </c>
      <c r="H33" s="44">
        <v>1</v>
      </c>
      <c r="I33" s="44">
        <v>6</v>
      </c>
      <c r="J33" s="44">
        <v>0</v>
      </c>
      <c r="K33" s="44">
        <v>0</v>
      </c>
      <c r="L33" s="44">
        <v>0</v>
      </c>
      <c r="M33" s="45">
        <v>1</v>
      </c>
      <c r="N33" s="46">
        <v>0</v>
      </c>
    </row>
    <row r="34" spans="1:15" ht="19.5">
      <c r="A34" s="220" t="s">
        <v>138</v>
      </c>
      <c r="B34" s="187">
        <v>11</v>
      </c>
      <c r="C34" s="187">
        <v>358</v>
      </c>
      <c r="D34" s="187">
        <v>380</v>
      </c>
      <c r="E34" s="187">
        <v>447</v>
      </c>
      <c r="F34" s="22">
        <f t="shared" si="0"/>
        <v>827</v>
      </c>
      <c r="G34" s="43">
        <v>3</v>
      </c>
      <c r="H34" s="44">
        <v>4</v>
      </c>
      <c r="I34" s="44">
        <v>0</v>
      </c>
      <c r="J34" s="44">
        <v>4</v>
      </c>
      <c r="K34" s="44">
        <v>1</v>
      </c>
      <c r="L34" s="44">
        <v>0</v>
      </c>
      <c r="M34" s="45">
        <v>1</v>
      </c>
      <c r="N34" s="46">
        <v>0</v>
      </c>
    </row>
    <row r="35" spans="1:15" ht="19.5">
      <c r="A35" s="220" t="s">
        <v>139</v>
      </c>
      <c r="B35" s="187">
        <v>6</v>
      </c>
      <c r="C35" s="187">
        <v>359</v>
      </c>
      <c r="D35" s="187">
        <v>437</v>
      </c>
      <c r="E35" s="187">
        <v>454</v>
      </c>
      <c r="F35" s="22">
        <f t="shared" si="0"/>
        <v>891</v>
      </c>
      <c r="G35" s="43">
        <v>2</v>
      </c>
      <c r="H35" s="44">
        <v>3</v>
      </c>
      <c r="I35" s="44">
        <v>2</v>
      </c>
      <c r="J35" s="44">
        <v>3</v>
      </c>
      <c r="K35" s="44">
        <v>1</v>
      </c>
      <c r="L35" s="44">
        <v>2</v>
      </c>
      <c r="M35" s="45">
        <v>0</v>
      </c>
      <c r="N35" s="46">
        <v>0</v>
      </c>
    </row>
    <row r="36" spans="1:15" ht="19.5">
      <c r="A36" s="220" t="s">
        <v>140</v>
      </c>
      <c r="B36" s="187">
        <v>16</v>
      </c>
      <c r="C36" s="187">
        <v>626</v>
      </c>
      <c r="D36" s="187">
        <v>711</v>
      </c>
      <c r="E36" s="187">
        <v>721</v>
      </c>
      <c r="F36" s="22">
        <f t="shared" si="0"/>
        <v>1432</v>
      </c>
      <c r="G36" s="43">
        <v>2</v>
      </c>
      <c r="H36" s="44">
        <v>4</v>
      </c>
      <c r="I36" s="44">
        <v>0</v>
      </c>
      <c r="J36" s="44">
        <v>0</v>
      </c>
      <c r="K36" s="44">
        <v>0</v>
      </c>
      <c r="L36" s="44">
        <v>0</v>
      </c>
      <c r="M36" s="45">
        <v>1</v>
      </c>
      <c r="N36" s="46">
        <v>0</v>
      </c>
    </row>
    <row r="37" spans="1:15" ht="19.5">
      <c r="A37" s="219" t="s">
        <v>141</v>
      </c>
      <c r="B37" s="22">
        <f t="shared" ref="B37:N37" si="1">SUM(B5:B36)</f>
        <v>456</v>
      </c>
      <c r="C37" s="22">
        <f t="shared" si="1"/>
        <v>22728</v>
      </c>
      <c r="D37" s="22">
        <f t="shared" si="1"/>
        <v>25280</v>
      </c>
      <c r="E37" s="22">
        <f t="shared" si="1"/>
        <v>27237</v>
      </c>
      <c r="F37" s="22">
        <f t="shared" si="1"/>
        <v>52517</v>
      </c>
      <c r="G37" s="22">
        <f t="shared" si="1"/>
        <v>208</v>
      </c>
      <c r="H37" s="22">
        <f t="shared" si="1"/>
        <v>222</v>
      </c>
      <c r="I37" s="22">
        <f t="shared" si="1"/>
        <v>73</v>
      </c>
      <c r="J37" s="22">
        <f t="shared" si="1"/>
        <v>73</v>
      </c>
      <c r="K37" s="22">
        <f t="shared" si="1"/>
        <v>25</v>
      </c>
      <c r="L37" s="22">
        <f t="shared" si="1"/>
        <v>34</v>
      </c>
      <c r="M37" s="23">
        <f t="shared" si="1"/>
        <v>25</v>
      </c>
      <c r="N37" s="26">
        <f t="shared" si="1"/>
        <v>4</v>
      </c>
    </row>
    <row r="38" spans="1:15" s="3" customFormat="1" ht="26.25" customHeight="1">
      <c r="A38" s="237" t="s">
        <v>8</v>
      </c>
      <c r="B38" s="238"/>
      <c r="C38" s="61">
        <f>C37</f>
        <v>22728</v>
      </c>
      <c r="D38" s="61" t="s">
        <v>0</v>
      </c>
      <c r="E38" s="61" t="s">
        <v>9</v>
      </c>
      <c r="F38" s="61"/>
      <c r="G38" s="61">
        <f>F37</f>
        <v>52517</v>
      </c>
      <c r="H38" s="61" t="s">
        <v>10</v>
      </c>
      <c r="I38" s="61"/>
      <c r="J38" s="61"/>
      <c r="K38" s="61" t="s">
        <v>104</v>
      </c>
      <c r="L38" s="61"/>
      <c r="M38" s="68"/>
      <c r="N38" s="69"/>
      <c r="O38" s="15"/>
    </row>
    <row r="39" spans="1:15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1579</v>
      </c>
      <c r="F39" s="146">
        <f>MAX(F5:F36)</f>
        <v>4114</v>
      </c>
      <c r="G39" s="199"/>
      <c r="H39" s="149" t="str">
        <f>ADDRESS(MATCH(MAX(F5:F36),F5:F36,0)+4,1)</f>
        <v>$A$21</v>
      </c>
      <c r="I39" s="199"/>
      <c r="J39" s="199"/>
      <c r="K39" s="199"/>
      <c r="L39" s="199"/>
      <c r="M39" s="142"/>
      <c r="N39" s="143"/>
    </row>
    <row r="40" spans="1:15" s="3" customFormat="1" ht="26.25" customHeight="1">
      <c r="A40" s="237" t="s">
        <v>108</v>
      </c>
      <c r="B40" s="238"/>
      <c r="C40" s="197" t="str">
        <f ca="1">INDIRECT(H40,TRUE)</f>
        <v>明莊</v>
      </c>
      <c r="D40" s="198" t="s">
        <v>90</v>
      </c>
      <c r="E40" s="147">
        <v>360</v>
      </c>
      <c r="F40" s="148">
        <f>MIN(F5:F36)</f>
        <v>769</v>
      </c>
      <c r="G40" s="199"/>
      <c r="H40" s="149" t="str">
        <f>ADDRESS(MATCH(MIN(F5:F36),F5:F36,0)+4,1)</f>
        <v>$A$28</v>
      </c>
      <c r="I40" s="199"/>
      <c r="J40" s="199"/>
      <c r="K40" s="199"/>
      <c r="L40" s="199"/>
      <c r="M40" s="142"/>
      <c r="N40" s="143"/>
    </row>
    <row r="41" spans="1:15" s="4" customFormat="1" ht="24.95" customHeight="1">
      <c r="A41" s="243" t="s">
        <v>11</v>
      </c>
      <c r="B41" s="244"/>
      <c r="C41" s="233">
        <f>SUM(G41:G42)</f>
        <v>167</v>
      </c>
      <c r="D41" s="235" t="s">
        <v>10</v>
      </c>
      <c r="E41" s="199" t="s">
        <v>12</v>
      </c>
      <c r="F41" s="199"/>
      <c r="G41" s="199">
        <v>77</v>
      </c>
      <c r="H41" s="199" t="s">
        <v>10</v>
      </c>
      <c r="I41" s="199"/>
      <c r="J41" s="199"/>
      <c r="K41" s="81"/>
      <c r="L41" s="81"/>
      <c r="M41" s="82"/>
      <c r="N41" s="83"/>
      <c r="O41" s="16"/>
    </row>
    <row r="42" spans="1:15" s="5" customFormat="1" ht="24.95" customHeight="1">
      <c r="A42" s="245"/>
      <c r="B42" s="246"/>
      <c r="C42" s="234"/>
      <c r="D42" s="236"/>
      <c r="E42" s="89" t="s">
        <v>13</v>
      </c>
      <c r="F42" s="89"/>
      <c r="G42" s="89">
        <v>90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3" t="s">
        <v>18</v>
      </c>
      <c r="B43" s="247"/>
      <c r="C43" s="250">
        <f>K37</f>
        <v>25</v>
      </c>
      <c r="D43" s="250" t="s">
        <v>10</v>
      </c>
      <c r="E43" s="205" t="s">
        <v>161</v>
      </c>
      <c r="F43" s="199"/>
      <c r="G43" s="199"/>
      <c r="H43" s="199"/>
      <c r="I43" s="199"/>
      <c r="J43" s="199"/>
      <c r="K43" s="206"/>
      <c r="L43" s="206"/>
      <c r="M43" s="207"/>
      <c r="N43" s="208"/>
      <c r="O43" s="17"/>
    </row>
    <row r="44" spans="1:15" s="6" customFormat="1" ht="24.95" customHeight="1">
      <c r="A44" s="248"/>
      <c r="B44" s="249"/>
      <c r="C44" s="251"/>
      <c r="D44" s="251"/>
      <c r="E44" s="70" t="s">
        <v>162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5" s="7" customFormat="1" ht="26.25" customHeight="1">
      <c r="A45" s="237" t="s">
        <v>16</v>
      </c>
      <c r="B45" s="238"/>
      <c r="C45" s="61">
        <f>L37</f>
        <v>34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7" t="s">
        <v>14</v>
      </c>
      <c r="B46" s="238"/>
      <c r="C46" s="61">
        <f>M37</f>
        <v>25</v>
      </c>
      <c r="D46" s="61" t="s">
        <v>25</v>
      </c>
      <c r="E46" s="61" t="s">
        <v>164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7" t="s">
        <v>15</v>
      </c>
      <c r="B47" s="238"/>
      <c r="C47" s="61">
        <f>N37</f>
        <v>4</v>
      </c>
      <c r="D47" s="61" t="s">
        <v>25</v>
      </c>
      <c r="E47" s="61" t="s">
        <v>165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7" t="s">
        <v>106</v>
      </c>
      <c r="B48" s="238"/>
      <c r="C48" s="61">
        <f>G37</f>
        <v>208</v>
      </c>
      <c r="D48" s="72" t="s">
        <v>10</v>
      </c>
      <c r="E48" s="61" t="s">
        <v>17</v>
      </c>
      <c r="F48" s="61"/>
      <c r="G48" s="61">
        <f>H37</f>
        <v>222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1" t="str">
        <f>IF(C49&gt;0," 本月戶數增加","本月戶數減少")</f>
        <v xml:space="preserve"> 本月戶數增加</v>
      </c>
      <c r="B49" s="242"/>
      <c r="C49" s="73">
        <f>C37-'10401'!C37</f>
        <v>2</v>
      </c>
      <c r="D49" s="221" t="str">
        <f>IF(E49&gt;0,"男增加","男減少")</f>
        <v>男減少</v>
      </c>
      <c r="E49" s="74">
        <f>D37-'10401'!D37</f>
        <v>-10</v>
      </c>
      <c r="F49" s="75" t="str">
        <f>IF(G49&gt;0,"女增加","女減少")</f>
        <v>女減少</v>
      </c>
      <c r="G49" s="74">
        <f>E37-'10401'!E37</f>
        <v>-13</v>
      </c>
      <c r="H49" s="76"/>
      <c r="I49" s="242" t="str">
        <f>IF(K49&gt;0,"總人口數增加","總人口數減少")</f>
        <v>總人口數減少</v>
      </c>
      <c r="J49" s="242"/>
      <c r="K49" s="74">
        <f>F37-'10401'!F37</f>
        <v>-23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153</v>
      </c>
      <c r="L2" s="257"/>
      <c r="M2" s="257"/>
      <c r="N2" s="257"/>
    </row>
    <row r="3" spans="1:15" ht="19.5">
      <c r="A3" s="258" t="s">
        <v>20</v>
      </c>
      <c r="B3" s="259" t="s">
        <v>21</v>
      </c>
      <c r="C3" s="259" t="s">
        <v>22</v>
      </c>
      <c r="D3" s="192" t="s">
        <v>10</v>
      </c>
      <c r="E3" s="193" t="s">
        <v>99</v>
      </c>
      <c r="F3" s="194" t="s">
        <v>100</v>
      </c>
      <c r="G3" s="259" t="s">
        <v>5</v>
      </c>
      <c r="H3" s="259" t="s">
        <v>4</v>
      </c>
      <c r="I3" s="259" t="s">
        <v>6</v>
      </c>
      <c r="J3" s="259" t="s">
        <v>7</v>
      </c>
      <c r="K3" s="259" t="s">
        <v>23</v>
      </c>
      <c r="L3" s="259" t="s">
        <v>24</v>
      </c>
      <c r="M3" s="260" t="s">
        <v>94</v>
      </c>
      <c r="N3" s="261" t="s">
        <v>95</v>
      </c>
    </row>
    <row r="4" spans="1:15" s="1" customFormat="1" ht="19.5">
      <c r="A4" s="240"/>
      <c r="B4" s="232"/>
      <c r="C4" s="232"/>
      <c r="D4" s="21" t="s">
        <v>1</v>
      </c>
      <c r="E4" s="21" t="s">
        <v>2</v>
      </c>
      <c r="F4" s="21" t="s">
        <v>3</v>
      </c>
      <c r="G4" s="232"/>
      <c r="H4" s="232"/>
      <c r="I4" s="232"/>
      <c r="J4" s="232"/>
      <c r="K4" s="232"/>
      <c r="L4" s="232"/>
      <c r="M4" s="253"/>
      <c r="N4" s="255"/>
      <c r="O4" s="14"/>
    </row>
    <row r="5" spans="1:15" ht="19.5">
      <c r="A5" s="220" t="s">
        <v>109</v>
      </c>
      <c r="B5" s="187">
        <v>15</v>
      </c>
      <c r="C5" s="187">
        <v>961</v>
      </c>
      <c r="D5" s="187">
        <v>964</v>
      </c>
      <c r="E5" s="187">
        <v>1110</v>
      </c>
      <c r="F5" s="22">
        <f t="shared" ref="F5:F36" si="0">SUM(D5:E5)</f>
        <v>2074</v>
      </c>
      <c r="G5" s="43">
        <v>7</v>
      </c>
      <c r="H5" s="44">
        <v>16</v>
      </c>
      <c r="I5" s="44">
        <v>6</v>
      </c>
      <c r="J5" s="44">
        <v>9</v>
      </c>
      <c r="K5" s="44">
        <v>1</v>
      </c>
      <c r="L5" s="44">
        <v>0</v>
      </c>
      <c r="M5" s="45">
        <v>1</v>
      </c>
      <c r="N5" s="46">
        <v>0</v>
      </c>
    </row>
    <row r="6" spans="1:15" ht="19.5">
      <c r="A6" s="220" t="s">
        <v>110</v>
      </c>
      <c r="B6" s="187">
        <v>11</v>
      </c>
      <c r="C6" s="187">
        <v>598</v>
      </c>
      <c r="D6" s="187">
        <v>605</v>
      </c>
      <c r="E6" s="187">
        <v>661</v>
      </c>
      <c r="F6" s="22">
        <f t="shared" si="0"/>
        <v>1266</v>
      </c>
      <c r="G6" s="43">
        <v>6</v>
      </c>
      <c r="H6" s="44">
        <v>8</v>
      </c>
      <c r="I6" s="44">
        <v>1</v>
      </c>
      <c r="J6" s="44">
        <v>0</v>
      </c>
      <c r="K6" s="44">
        <v>1</v>
      </c>
      <c r="L6" s="44">
        <v>2</v>
      </c>
      <c r="M6" s="45">
        <v>0</v>
      </c>
      <c r="N6" s="46">
        <v>1</v>
      </c>
    </row>
    <row r="7" spans="1:15" ht="19.5">
      <c r="A7" s="220" t="s">
        <v>111</v>
      </c>
      <c r="B7" s="187">
        <v>17</v>
      </c>
      <c r="C7" s="187">
        <v>1515</v>
      </c>
      <c r="D7" s="187">
        <v>1638</v>
      </c>
      <c r="E7" s="187">
        <v>1893</v>
      </c>
      <c r="F7" s="22">
        <f t="shared" si="0"/>
        <v>3531</v>
      </c>
      <c r="G7" s="43">
        <v>23</v>
      </c>
      <c r="H7" s="44">
        <v>28</v>
      </c>
      <c r="I7" s="44">
        <v>6</v>
      </c>
      <c r="J7" s="44">
        <v>5</v>
      </c>
      <c r="K7" s="44">
        <v>2</v>
      </c>
      <c r="L7" s="44">
        <v>3</v>
      </c>
      <c r="M7" s="45">
        <v>2</v>
      </c>
      <c r="N7" s="46">
        <v>0</v>
      </c>
    </row>
    <row r="8" spans="1:15" ht="19.5">
      <c r="A8" s="220" t="s">
        <v>112</v>
      </c>
      <c r="B8" s="187">
        <v>16</v>
      </c>
      <c r="C8" s="187">
        <v>578</v>
      </c>
      <c r="D8" s="187">
        <v>629</v>
      </c>
      <c r="E8" s="187">
        <v>693</v>
      </c>
      <c r="F8" s="22">
        <f t="shared" si="0"/>
        <v>1322</v>
      </c>
      <c r="G8" s="43">
        <v>14</v>
      </c>
      <c r="H8" s="44">
        <v>5</v>
      </c>
      <c r="I8" s="44">
        <v>2</v>
      </c>
      <c r="J8" s="44">
        <v>1</v>
      </c>
      <c r="K8" s="44">
        <v>1</v>
      </c>
      <c r="L8" s="44">
        <v>1</v>
      </c>
      <c r="M8" s="45">
        <v>0</v>
      </c>
      <c r="N8" s="46">
        <v>0</v>
      </c>
    </row>
    <row r="9" spans="1:15" ht="19.5">
      <c r="A9" s="220" t="s">
        <v>113</v>
      </c>
      <c r="B9" s="187">
        <v>17</v>
      </c>
      <c r="C9" s="187">
        <v>721</v>
      </c>
      <c r="D9" s="187">
        <v>755</v>
      </c>
      <c r="E9" s="187">
        <v>850</v>
      </c>
      <c r="F9" s="22">
        <f t="shared" si="0"/>
        <v>1605</v>
      </c>
      <c r="G9" s="43">
        <v>6</v>
      </c>
      <c r="H9" s="44">
        <v>13</v>
      </c>
      <c r="I9" s="44">
        <v>2</v>
      </c>
      <c r="J9" s="44">
        <v>2</v>
      </c>
      <c r="K9" s="44">
        <v>0</v>
      </c>
      <c r="L9" s="44">
        <v>5</v>
      </c>
      <c r="M9" s="45">
        <v>0</v>
      </c>
      <c r="N9" s="46">
        <v>1</v>
      </c>
    </row>
    <row r="10" spans="1:15" ht="19.5">
      <c r="A10" s="220" t="s">
        <v>114</v>
      </c>
      <c r="B10" s="187">
        <v>7</v>
      </c>
      <c r="C10" s="187">
        <v>347</v>
      </c>
      <c r="D10" s="187">
        <v>384</v>
      </c>
      <c r="E10" s="187">
        <v>429</v>
      </c>
      <c r="F10" s="22">
        <f t="shared" si="0"/>
        <v>813</v>
      </c>
      <c r="G10" s="43">
        <v>2</v>
      </c>
      <c r="H10" s="44">
        <v>5</v>
      </c>
      <c r="I10" s="44">
        <v>6</v>
      </c>
      <c r="J10" s="44">
        <v>1</v>
      </c>
      <c r="K10" s="44">
        <v>0</v>
      </c>
      <c r="L10" s="44">
        <v>0</v>
      </c>
      <c r="M10" s="45">
        <v>0</v>
      </c>
      <c r="N10" s="46">
        <v>1</v>
      </c>
    </row>
    <row r="11" spans="1:15" ht="19.5">
      <c r="A11" s="220" t="s">
        <v>115</v>
      </c>
      <c r="B11" s="187">
        <v>7</v>
      </c>
      <c r="C11" s="187">
        <v>581</v>
      </c>
      <c r="D11" s="187">
        <v>518</v>
      </c>
      <c r="E11" s="187">
        <v>640</v>
      </c>
      <c r="F11" s="22">
        <f t="shared" si="0"/>
        <v>1158</v>
      </c>
      <c r="G11" s="43">
        <v>1</v>
      </c>
      <c r="H11" s="44">
        <v>4</v>
      </c>
      <c r="I11" s="44">
        <v>6</v>
      </c>
      <c r="J11" s="44">
        <v>2</v>
      </c>
      <c r="K11" s="44">
        <v>0</v>
      </c>
      <c r="L11" s="44">
        <v>0</v>
      </c>
      <c r="M11" s="45">
        <v>1</v>
      </c>
      <c r="N11" s="46">
        <v>0</v>
      </c>
    </row>
    <row r="12" spans="1:15" ht="19.5">
      <c r="A12" s="220" t="s">
        <v>116</v>
      </c>
      <c r="B12" s="187">
        <v>15</v>
      </c>
      <c r="C12" s="187">
        <v>994</v>
      </c>
      <c r="D12" s="187">
        <v>1112</v>
      </c>
      <c r="E12" s="187">
        <v>1206</v>
      </c>
      <c r="F12" s="22">
        <f t="shared" si="0"/>
        <v>2318</v>
      </c>
      <c r="G12" s="43">
        <v>14</v>
      </c>
      <c r="H12" s="44">
        <v>21</v>
      </c>
      <c r="I12" s="44">
        <v>7</v>
      </c>
      <c r="J12" s="44">
        <v>6</v>
      </c>
      <c r="K12" s="44">
        <v>2</v>
      </c>
      <c r="L12" s="44">
        <v>3</v>
      </c>
      <c r="M12" s="45">
        <v>1</v>
      </c>
      <c r="N12" s="46">
        <v>1</v>
      </c>
    </row>
    <row r="13" spans="1:15" ht="19.5">
      <c r="A13" s="220" t="s">
        <v>117</v>
      </c>
      <c r="B13" s="187">
        <v>12</v>
      </c>
      <c r="C13" s="187">
        <v>454</v>
      </c>
      <c r="D13" s="187">
        <v>555</v>
      </c>
      <c r="E13" s="187">
        <v>580</v>
      </c>
      <c r="F13" s="22">
        <f t="shared" si="0"/>
        <v>1135</v>
      </c>
      <c r="G13" s="43">
        <v>3</v>
      </c>
      <c r="H13" s="44">
        <v>9</v>
      </c>
      <c r="I13" s="44">
        <v>0</v>
      </c>
      <c r="J13" s="44">
        <v>0</v>
      </c>
      <c r="K13" s="44">
        <v>0</v>
      </c>
      <c r="L13" s="44">
        <v>0</v>
      </c>
      <c r="M13" s="45">
        <v>1</v>
      </c>
      <c r="N13" s="46">
        <v>0</v>
      </c>
    </row>
    <row r="14" spans="1:15" ht="19.5">
      <c r="A14" s="220" t="s">
        <v>118</v>
      </c>
      <c r="B14" s="187">
        <v>8</v>
      </c>
      <c r="C14" s="187">
        <v>362</v>
      </c>
      <c r="D14" s="187">
        <v>443</v>
      </c>
      <c r="E14" s="187">
        <v>407</v>
      </c>
      <c r="F14" s="22">
        <f t="shared" si="0"/>
        <v>850</v>
      </c>
      <c r="G14" s="43">
        <v>5</v>
      </c>
      <c r="H14" s="44">
        <v>5</v>
      </c>
      <c r="I14" s="44">
        <v>1</v>
      </c>
      <c r="J14" s="44">
        <v>6</v>
      </c>
      <c r="K14" s="44">
        <v>0</v>
      </c>
      <c r="L14" s="44">
        <v>0</v>
      </c>
      <c r="M14" s="45">
        <v>0</v>
      </c>
      <c r="N14" s="46">
        <v>0</v>
      </c>
    </row>
    <row r="15" spans="1:15" ht="19.5">
      <c r="A15" s="220" t="s">
        <v>119</v>
      </c>
      <c r="B15" s="187">
        <v>17</v>
      </c>
      <c r="C15" s="187">
        <v>696</v>
      </c>
      <c r="D15" s="187">
        <v>760</v>
      </c>
      <c r="E15" s="187">
        <v>796</v>
      </c>
      <c r="F15" s="22">
        <f t="shared" si="0"/>
        <v>1556</v>
      </c>
      <c r="G15" s="43">
        <v>11</v>
      </c>
      <c r="H15" s="44">
        <v>7</v>
      </c>
      <c r="I15" s="44">
        <v>1</v>
      </c>
      <c r="J15" s="44">
        <v>2</v>
      </c>
      <c r="K15" s="44">
        <v>1</v>
      </c>
      <c r="L15" s="44">
        <v>0</v>
      </c>
      <c r="M15" s="45">
        <v>1</v>
      </c>
      <c r="N15" s="46">
        <v>0</v>
      </c>
    </row>
    <row r="16" spans="1:15" ht="19.5">
      <c r="A16" s="220" t="s">
        <v>120</v>
      </c>
      <c r="B16" s="187">
        <v>14</v>
      </c>
      <c r="C16" s="187">
        <v>455</v>
      </c>
      <c r="D16" s="187">
        <v>520</v>
      </c>
      <c r="E16" s="187">
        <v>453</v>
      </c>
      <c r="F16" s="22">
        <f t="shared" si="0"/>
        <v>973</v>
      </c>
      <c r="G16" s="43">
        <v>8</v>
      </c>
      <c r="H16" s="44">
        <v>8</v>
      </c>
      <c r="I16" s="44">
        <v>4</v>
      </c>
      <c r="J16" s="44">
        <v>1</v>
      </c>
      <c r="K16" s="44">
        <v>0</v>
      </c>
      <c r="L16" s="44">
        <v>3</v>
      </c>
      <c r="M16" s="45">
        <v>0</v>
      </c>
      <c r="N16" s="46">
        <v>0</v>
      </c>
    </row>
    <row r="17" spans="1:16" ht="19.5">
      <c r="A17" s="220" t="s">
        <v>121</v>
      </c>
      <c r="B17" s="187">
        <v>22</v>
      </c>
      <c r="C17" s="187">
        <v>908</v>
      </c>
      <c r="D17" s="187">
        <v>1140</v>
      </c>
      <c r="E17" s="187">
        <v>1195</v>
      </c>
      <c r="F17" s="22">
        <f t="shared" si="0"/>
        <v>2335</v>
      </c>
      <c r="G17" s="43">
        <v>13</v>
      </c>
      <c r="H17" s="44">
        <v>18</v>
      </c>
      <c r="I17" s="44">
        <v>3</v>
      </c>
      <c r="J17" s="44">
        <v>5</v>
      </c>
      <c r="K17" s="44">
        <v>2</v>
      </c>
      <c r="L17" s="44">
        <v>1</v>
      </c>
      <c r="M17" s="45">
        <v>0</v>
      </c>
      <c r="N17" s="46">
        <v>0</v>
      </c>
    </row>
    <row r="18" spans="1:16" ht="19.5">
      <c r="A18" s="220" t="s">
        <v>122</v>
      </c>
      <c r="B18" s="187">
        <v>20</v>
      </c>
      <c r="C18" s="187">
        <v>1255</v>
      </c>
      <c r="D18" s="187">
        <v>1496</v>
      </c>
      <c r="E18" s="187">
        <v>1626</v>
      </c>
      <c r="F18" s="22">
        <f t="shared" si="0"/>
        <v>3122</v>
      </c>
      <c r="G18" s="43">
        <v>23</v>
      </c>
      <c r="H18" s="44">
        <v>18</v>
      </c>
      <c r="I18" s="44">
        <v>1</v>
      </c>
      <c r="J18" s="44">
        <v>2</v>
      </c>
      <c r="K18" s="44">
        <v>2</v>
      </c>
      <c r="L18" s="44">
        <v>3</v>
      </c>
      <c r="M18" s="45">
        <v>1</v>
      </c>
      <c r="N18" s="46">
        <v>1</v>
      </c>
    </row>
    <row r="19" spans="1:16" ht="19.5">
      <c r="A19" s="220" t="s">
        <v>123</v>
      </c>
      <c r="B19" s="187">
        <v>22</v>
      </c>
      <c r="C19" s="187">
        <v>1145</v>
      </c>
      <c r="D19" s="187">
        <v>1355</v>
      </c>
      <c r="E19" s="187">
        <v>1529</v>
      </c>
      <c r="F19" s="22">
        <f t="shared" si="0"/>
        <v>2884</v>
      </c>
      <c r="G19" s="43">
        <v>20</v>
      </c>
      <c r="H19" s="44">
        <v>23</v>
      </c>
      <c r="I19" s="44">
        <v>5</v>
      </c>
      <c r="J19" s="44">
        <v>0</v>
      </c>
      <c r="K19" s="44">
        <v>4</v>
      </c>
      <c r="L19" s="44">
        <v>2</v>
      </c>
      <c r="M19" s="45">
        <v>1</v>
      </c>
      <c r="N19" s="46">
        <v>0</v>
      </c>
    </row>
    <row r="20" spans="1:16" ht="19.5">
      <c r="A20" s="220" t="s">
        <v>124</v>
      </c>
      <c r="B20" s="187">
        <v>19</v>
      </c>
      <c r="C20" s="187">
        <v>846</v>
      </c>
      <c r="D20" s="187">
        <v>987</v>
      </c>
      <c r="E20" s="187">
        <v>1112</v>
      </c>
      <c r="F20" s="22">
        <f t="shared" si="0"/>
        <v>2099</v>
      </c>
      <c r="G20" s="43">
        <v>11</v>
      </c>
      <c r="H20" s="44">
        <v>13</v>
      </c>
      <c r="I20" s="44">
        <v>1</v>
      </c>
      <c r="J20" s="44">
        <v>1</v>
      </c>
      <c r="K20" s="44">
        <v>1</v>
      </c>
      <c r="L20" s="44">
        <v>3</v>
      </c>
      <c r="M20" s="45">
        <v>2</v>
      </c>
      <c r="N20" s="46">
        <v>1</v>
      </c>
    </row>
    <row r="21" spans="1:16" ht="19.5">
      <c r="A21" s="220" t="s">
        <v>125</v>
      </c>
      <c r="B21" s="187">
        <v>21</v>
      </c>
      <c r="C21" s="187">
        <v>1579</v>
      </c>
      <c r="D21" s="187">
        <v>1927</v>
      </c>
      <c r="E21" s="187">
        <v>2197</v>
      </c>
      <c r="F21" s="22">
        <f t="shared" si="0"/>
        <v>4124</v>
      </c>
      <c r="G21" s="43">
        <v>21</v>
      </c>
      <c r="H21" s="44">
        <v>18</v>
      </c>
      <c r="I21" s="44">
        <v>17</v>
      </c>
      <c r="J21" s="44">
        <v>15</v>
      </c>
      <c r="K21" s="44">
        <v>5</v>
      </c>
      <c r="L21" s="44">
        <v>0</v>
      </c>
      <c r="M21" s="45">
        <v>2</v>
      </c>
      <c r="N21" s="46">
        <v>0</v>
      </c>
    </row>
    <row r="22" spans="1:16" ht="19.5">
      <c r="A22" s="220" t="s">
        <v>126</v>
      </c>
      <c r="B22" s="187">
        <v>11</v>
      </c>
      <c r="C22" s="187">
        <v>570</v>
      </c>
      <c r="D22" s="187">
        <v>591</v>
      </c>
      <c r="E22" s="187">
        <v>661</v>
      </c>
      <c r="F22" s="22">
        <f t="shared" si="0"/>
        <v>1252</v>
      </c>
      <c r="G22" s="43">
        <v>10</v>
      </c>
      <c r="H22" s="44">
        <v>5</v>
      </c>
      <c r="I22" s="44">
        <v>2</v>
      </c>
      <c r="J22" s="44">
        <v>1</v>
      </c>
      <c r="K22" s="44">
        <v>1</v>
      </c>
      <c r="L22" s="44">
        <v>1</v>
      </c>
      <c r="M22" s="45">
        <v>0</v>
      </c>
      <c r="N22" s="46">
        <v>1</v>
      </c>
      <c r="O22" s="35"/>
      <c r="P22" s="35"/>
    </row>
    <row r="23" spans="1:16" ht="19.5">
      <c r="A23" s="220" t="s">
        <v>127</v>
      </c>
      <c r="B23" s="187">
        <v>12</v>
      </c>
      <c r="C23" s="187">
        <v>593</v>
      </c>
      <c r="D23" s="187">
        <v>662</v>
      </c>
      <c r="E23" s="187">
        <v>691</v>
      </c>
      <c r="F23" s="22">
        <f t="shared" si="0"/>
        <v>1353</v>
      </c>
      <c r="G23" s="43">
        <v>6</v>
      </c>
      <c r="H23" s="44">
        <v>4</v>
      </c>
      <c r="I23" s="44">
        <v>1</v>
      </c>
      <c r="J23" s="44">
        <v>2</v>
      </c>
      <c r="K23" s="44">
        <v>2</v>
      </c>
      <c r="L23" s="44">
        <v>2</v>
      </c>
      <c r="M23" s="45">
        <v>0</v>
      </c>
      <c r="N23" s="46">
        <v>0</v>
      </c>
    </row>
    <row r="24" spans="1:16" ht="19.5">
      <c r="A24" s="220" t="s">
        <v>128</v>
      </c>
      <c r="B24" s="187">
        <v>12</v>
      </c>
      <c r="C24" s="187">
        <v>441</v>
      </c>
      <c r="D24" s="187">
        <v>508</v>
      </c>
      <c r="E24" s="187">
        <v>473</v>
      </c>
      <c r="F24" s="22">
        <f t="shared" si="0"/>
        <v>981</v>
      </c>
      <c r="G24" s="43">
        <v>6</v>
      </c>
      <c r="H24" s="44">
        <v>6</v>
      </c>
      <c r="I24" s="44">
        <v>2</v>
      </c>
      <c r="J24" s="44">
        <v>2</v>
      </c>
      <c r="K24" s="44">
        <v>0</v>
      </c>
      <c r="L24" s="44">
        <v>1</v>
      </c>
      <c r="M24" s="45">
        <v>2</v>
      </c>
      <c r="N24" s="46">
        <v>1</v>
      </c>
    </row>
    <row r="25" spans="1:16" ht="19.5">
      <c r="A25" s="220" t="s">
        <v>129</v>
      </c>
      <c r="B25" s="187">
        <v>12</v>
      </c>
      <c r="C25" s="187">
        <v>525</v>
      </c>
      <c r="D25" s="187">
        <v>517</v>
      </c>
      <c r="E25" s="187">
        <v>591</v>
      </c>
      <c r="F25" s="22">
        <f t="shared" si="0"/>
        <v>1108</v>
      </c>
      <c r="G25" s="43">
        <v>1</v>
      </c>
      <c r="H25" s="44">
        <v>8</v>
      </c>
      <c r="I25" s="44">
        <v>3</v>
      </c>
      <c r="J25" s="44">
        <v>1</v>
      </c>
      <c r="K25" s="44">
        <v>1</v>
      </c>
      <c r="L25" s="44">
        <v>2</v>
      </c>
      <c r="M25" s="45">
        <v>1</v>
      </c>
      <c r="N25" s="46">
        <v>0</v>
      </c>
    </row>
    <row r="26" spans="1:16" ht="19.5">
      <c r="A26" s="220" t="s">
        <v>130</v>
      </c>
      <c r="B26" s="187">
        <v>22</v>
      </c>
      <c r="C26" s="187">
        <v>929</v>
      </c>
      <c r="D26" s="187">
        <v>1117</v>
      </c>
      <c r="E26" s="187">
        <v>1089</v>
      </c>
      <c r="F26" s="22">
        <f t="shared" si="0"/>
        <v>2206</v>
      </c>
      <c r="G26" s="43">
        <v>7</v>
      </c>
      <c r="H26" s="44">
        <v>19</v>
      </c>
      <c r="I26" s="44">
        <v>2</v>
      </c>
      <c r="J26" s="44">
        <v>7</v>
      </c>
      <c r="K26" s="44">
        <v>1</v>
      </c>
      <c r="L26" s="44">
        <v>2</v>
      </c>
      <c r="M26" s="45">
        <v>3</v>
      </c>
      <c r="N26" s="46">
        <v>0</v>
      </c>
    </row>
    <row r="27" spans="1:16" ht="19.5">
      <c r="A27" s="220" t="s">
        <v>131</v>
      </c>
      <c r="B27" s="187">
        <v>26</v>
      </c>
      <c r="C27" s="187">
        <v>1540</v>
      </c>
      <c r="D27" s="187">
        <v>1584</v>
      </c>
      <c r="E27" s="187">
        <v>1664</v>
      </c>
      <c r="F27" s="22">
        <f t="shared" si="0"/>
        <v>3248</v>
      </c>
      <c r="G27" s="43">
        <v>22</v>
      </c>
      <c r="H27" s="44">
        <v>19</v>
      </c>
      <c r="I27" s="44">
        <v>6</v>
      </c>
      <c r="J27" s="44">
        <v>4</v>
      </c>
      <c r="K27" s="44">
        <v>2</v>
      </c>
      <c r="L27" s="44">
        <v>3</v>
      </c>
      <c r="M27" s="45">
        <v>0</v>
      </c>
      <c r="N27" s="46">
        <v>0</v>
      </c>
    </row>
    <row r="28" spans="1:16" ht="19.5">
      <c r="A28" s="220" t="s">
        <v>132</v>
      </c>
      <c r="B28" s="187">
        <v>10</v>
      </c>
      <c r="C28" s="187">
        <v>361</v>
      </c>
      <c r="D28" s="187">
        <v>400</v>
      </c>
      <c r="E28" s="187">
        <v>365</v>
      </c>
      <c r="F28" s="22">
        <f t="shared" si="0"/>
        <v>765</v>
      </c>
      <c r="G28" s="43">
        <v>2</v>
      </c>
      <c r="H28" s="44">
        <v>5</v>
      </c>
      <c r="I28" s="44">
        <v>0</v>
      </c>
      <c r="J28" s="44">
        <v>1</v>
      </c>
      <c r="K28" s="44">
        <v>0</v>
      </c>
      <c r="L28" s="44">
        <v>0</v>
      </c>
      <c r="M28" s="45">
        <v>0</v>
      </c>
      <c r="N28" s="46">
        <v>0</v>
      </c>
    </row>
    <row r="29" spans="1:16" ht="19.5">
      <c r="A29" s="220" t="s">
        <v>133</v>
      </c>
      <c r="B29" s="187">
        <v>13</v>
      </c>
      <c r="C29" s="187">
        <v>537</v>
      </c>
      <c r="D29" s="187">
        <v>581</v>
      </c>
      <c r="E29" s="187">
        <v>668</v>
      </c>
      <c r="F29" s="22">
        <f t="shared" si="0"/>
        <v>1249</v>
      </c>
      <c r="G29" s="43">
        <v>2</v>
      </c>
      <c r="H29" s="44">
        <v>5</v>
      </c>
      <c r="I29" s="44">
        <v>7</v>
      </c>
      <c r="J29" s="44">
        <v>2</v>
      </c>
      <c r="K29" s="44">
        <v>2</v>
      </c>
      <c r="L29" s="44">
        <v>1</v>
      </c>
      <c r="M29" s="45">
        <v>0</v>
      </c>
      <c r="N29" s="46">
        <v>0</v>
      </c>
    </row>
    <row r="30" spans="1:16" ht="19.5">
      <c r="A30" s="220" t="s">
        <v>134</v>
      </c>
      <c r="B30" s="187">
        <v>10</v>
      </c>
      <c r="C30" s="187">
        <v>452</v>
      </c>
      <c r="D30" s="187">
        <v>460</v>
      </c>
      <c r="E30" s="187">
        <v>449</v>
      </c>
      <c r="F30" s="22">
        <f t="shared" si="0"/>
        <v>909</v>
      </c>
      <c r="G30" s="43">
        <v>6</v>
      </c>
      <c r="H30" s="44">
        <v>5</v>
      </c>
      <c r="I30" s="44">
        <v>0</v>
      </c>
      <c r="J30" s="44">
        <v>7</v>
      </c>
      <c r="K30" s="44">
        <v>0</v>
      </c>
      <c r="L30" s="44">
        <v>1</v>
      </c>
      <c r="M30" s="45">
        <v>2</v>
      </c>
      <c r="N30" s="46">
        <v>0</v>
      </c>
    </row>
    <row r="31" spans="1:16" ht="19.5">
      <c r="A31" s="220" t="s">
        <v>135</v>
      </c>
      <c r="B31" s="187">
        <v>10</v>
      </c>
      <c r="C31" s="187">
        <v>510</v>
      </c>
      <c r="D31" s="187">
        <v>508</v>
      </c>
      <c r="E31" s="187">
        <v>558</v>
      </c>
      <c r="F31" s="22">
        <f t="shared" si="0"/>
        <v>1066</v>
      </c>
      <c r="G31" s="43">
        <v>4</v>
      </c>
      <c r="H31" s="44">
        <v>7</v>
      </c>
      <c r="I31" s="44">
        <v>4</v>
      </c>
      <c r="J31" s="44">
        <v>8</v>
      </c>
      <c r="K31" s="44">
        <v>0</v>
      </c>
      <c r="L31" s="44">
        <v>2</v>
      </c>
      <c r="M31" s="45">
        <v>0</v>
      </c>
      <c r="N31" s="46">
        <v>0</v>
      </c>
    </row>
    <row r="32" spans="1:16" ht="19.5">
      <c r="A32" s="220" t="s">
        <v>136</v>
      </c>
      <c r="B32" s="187">
        <v>12</v>
      </c>
      <c r="C32" s="187">
        <v>501</v>
      </c>
      <c r="D32" s="187">
        <v>542</v>
      </c>
      <c r="E32" s="187">
        <v>511</v>
      </c>
      <c r="F32" s="22">
        <f t="shared" si="0"/>
        <v>1053</v>
      </c>
      <c r="G32" s="43">
        <v>2</v>
      </c>
      <c r="H32" s="44">
        <v>3</v>
      </c>
      <c r="I32" s="44">
        <v>1</v>
      </c>
      <c r="J32" s="44">
        <v>1</v>
      </c>
      <c r="K32" s="44">
        <v>1</v>
      </c>
      <c r="L32" s="44">
        <v>1</v>
      </c>
      <c r="M32" s="45">
        <v>2</v>
      </c>
      <c r="N32" s="46">
        <v>1</v>
      </c>
    </row>
    <row r="33" spans="1:15" ht="19.5">
      <c r="A33" s="220" t="s">
        <v>137</v>
      </c>
      <c r="B33" s="187">
        <v>13</v>
      </c>
      <c r="C33" s="187">
        <v>441</v>
      </c>
      <c r="D33" s="187">
        <v>466</v>
      </c>
      <c r="E33" s="187">
        <v>483</v>
      </c>
      <c r="F33" s="22">
        <f t="shared" si="0"/>
        <v>949</v>
      </c>
      <c r="G33" s="43">
        <v>5</v>
      </c>
      <c r="H33" s="44">
        <v>10</v>
      </c>
      <c r="I33" s="44">
        <v>1</v>
      </c>
      <c r="J33" s="44">
        <v>2</v>
      </c>
      <c r="K33" s="44">
        <v>0</v>
      </c>
      <c r="L33" s="44">
        <v>1</v>
      </c>
      <c r="M33" s="45">
        <v>1</v>
      </c>
      <c r="N33" s="46">
        <v>0</v>
      </c>
    </row>
    <row r="34" spans="1:15" ht="19.5">
      <c r="A34" s="220" t="s">
        <v>138</v>
      </c>
      <c r="B34" s="187">
        <v>11</v>
      </c>
      <c r="C34" s="187">
        <v>359</v>
      </c>
      <c r="D34" s="187">
        <v>378</v>
      </c>
      <c r="E34" s="187">
        <v>438</v>
      </c>
      <c r="F34" s="22">
        <f t="shared" si="0"/>
        <v>816</v>
      </c>
      <c r="G34" s="43">
        <v>7</v>
      </c>
      <c r="H34" s="44">
        <v>12</v>
      </c>
      <c r="I34" s="44">
        <v>1</v>
      </c>
      <c r="J34" s="44">
        <v>8</v>
      </c>
      <c r="K34" s="44">
        <v>1</v>
      </c>
      <c r="L34" s="44">
        <v>0</v>
      </c>
      <c r="M34" s="45">
        <v>0</v>
      </c>
      <c r="N34" s="46">
        <v>0</v>
      </c>
    </row>
    <row r="35" spans="1:15" ht="19.5">
      <c r="A35" s="220" t="s">
        <v>139</v>
      </c>
      <c r="B35" s="187">
        <v>6</v>
      </c>
      <c r="C35" s="187">
        <v>361</v>
      </c>
      <c r="D35" s="187">
        <v>436</v>
      </c>
      <c r="E35" s="187">
        <v>455</v>
      </c>
      <c r="F35" s="22">
        <f t="shared" si="0"/>
        <v>891</v>
      </c>
      <c r="G35" s="43">
        <v>4</v>
      </c>
      <c r="H35" s="44">
        <v>4</v>
      </c>
      <c r="I35" s="44">
        <v>2</v>
      </c>
      <c r="J35" s="44">
        <v>1</v>
      </c>
      <c r="K35" s="44">
        <v>0</v>
      </c>
      <c r="L35" s="44">
        <v>1</v>
      </c>
      <c r="M35" s="45">
        <v>1</v>
      </c>
      <c r="N35" s="46">
        <v>0</v>
      </c>
    </row>
    <row r="36" spans="1:15" ht="19.5">
      <c r="A36" s="220" t="s">
        <v>140</v>
      </c>
      <c r="B36" s="187">
        <v>16</v>
      </c>
      <c r="C36" s="187">
        <v>625</v>
      </c>
      <c r="D36" s="187">
        <v>711</v>
      </c>
      <c r="E36" s="187">
        <v>724</v>
      </c>
      <c r="F36" s="22">
        <f t="shared" si="0"/>
        <v>1435</v>
      </c>
      <c r="G36" s="43">
        <v>8</v>
      </c>
      <c r="H36" s="44">
        <v>7</v>
      </c>
      <c r="I36" s="44">
        <v>5</v>
      </c>
      <c r="J36" s="44">
        <v>1</v>
      </c>
      <c r="K36" s="44">
        <v>0</v>
      </c>
      <c r="L36" s="44">
        <v>2</v>
      </c>
      <c r="M36" s="45">
        <v>2</v>
      </c>
      <c r="N36" s="46">
        <v>0</v>
      </c>
    </row>
    <row r="37" spans="1:15" ht="19.5">
      <c r="A37" s="219" t="s">
        <v>141</v>
      </c>
      <c r="B37" s="22">
        <f t="shared" ref="B37:N37" si="1">SUM(B5:B36)</f>
        <v>456</v>
      </c>
      <c r="C37" s="22">
        <f t="shared" si="1"/>
        <v>22740</v>
      </c>
      <c r="D37" s="22">
        <f t="shared" si="1"/>
        <v>25249</v>
      </c>
      <c r="E37" s="22">
        <f t="shared" si="1"/>
        <v>27197</v>
      </c>
      <c r="F37" s="22">
        <f t="shared" si="1"/>
        <v>52446</v>
      </c>
      <c r="G37" s="22">
        <f t="shared" si="1"/>
        <v>280</v>
      </c>
      <c r="H37" s="22">
        <f t="shared" si="1"/>
        <v>338</v>
      </c>
      <c r="I37" s="22">
        <f t="shared" si="1"/>
        <v>106</v>
      </c>
      <c r="J37" s="22">
        <f t="shared" si="1"/>
        <v>106</v>
      </c>
      <c r="K37" s="22">
        <f t="shared" si="1"/>
        <v>33</v>
      </c>
      <c r="L37" s="22">
        <f t="shared" si="1"/>
        <v>46</v>
      </c>
      <c r="M37" s="23">
        <f t="shared" si="1"/>
        <v>27</v>
      </c>
      <c r="N37" s="26">
        <f t="shared" si="1"/>
        <v>9</v>
      </c>
    </row>
    <row r="38" spans="1:15" s="3" customFormat="1" ht="26.25" customHeight="1">
      <c r="A38" s="237" t="s">
        <v>8</v>
      </c>
      <c r="B38" s="238"/>
      <c r="C38" s="61">
        <f>C37</f>
        <v>22740</v>
      </c>
      <c r="D38" s="61" t="s">
        <v>0</v>
      </c>
      <c r="E38" s="61" t="s">
        <v>9</v>
      </c>
      <c r="F38" s="61"/>
      <c r="G38" s="61">
        <f>F37</f>
        <v>52446</v>
      </c>
      <c r="H38" s="61" t="s">
        <v>10</v>
      </c>
      <c r="I38" s="61"/>
      <c r="J38" s="61"/>
      <c r="K38" s="61" t="s">
        <v>104</v>
      </c>
      <c r="L38" s="61"/>
      <c r="M38" s="68"/>
      <c r="N38" s="69"/>
      <c r="O38" s="15"/>
    </row>
    <row r="39" spans="1:15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1579</v>
      </c>
      <c r="F39" s="146">
        <f>MAX(F5:F36)</f>
        <v>4124</v>
      </c>
      <c r="G39" s="199"/>
      <c r="H39" s="149" t="str">
        <f>ADDRESS(MATCH(MAX(F5:F36),F5:F36,0)+4,1)</f>
        <v>$A$21</v>
      </c>
      <c r="I39" s="199"/>
      <c r="J39" s="199"/>
      <c r="K39" s="199"/>
      <c r="L39" s="199"/>
      <c r="M39" s="142"/>
      <c r="N39" s="143"/>
    </row>
    <row r="40" spans="1:15" s="3" customFormat="1" ht="26.25" customHeight="1">
      <c r="A40" s="237" t="s">
        <v>108</v>
      </c>
      <c r="B40" s="238"/>
      <c r="C40" s="197" t="str">
        <f ca="1">INDIRECT(H40,TRUE)</f>
        <v>明莊</v>
      </c>
      <c r="D40" s="198" t="s">
        <v>90</v>
      </c>
      <c r="E40" s="147">
        <v>361</v>
      </c>
      <c r="F40" s="148">
        <f>MIN(F5:F36)</f>
        <v>765</v>
      </c>
      <c r="G40" s="199"/>
      <c r="H40" s="149" t="str">
        <f>ADDRESS(MATCH(MIN(F5:F36),F5:F36,0)+4,1)</f>
        <v>$A$28</v>
      </c>
      <c r="I40" s="199"/>
      <c r="J40" s="199"/>
      <c r="K40" s="199"/>
      <c r="L40" s="199"/>
      <c r="M40" s="142"/>
      <c r="N40" s="143"/>
    </row>
    <row r="41" spans="1:15" s="4" customFormat="1" ht="24.95" customHeight="1">
      <c r="A41" s="243" t="s">
        <v>11</v>
      </c>
      <c r="B41" s="244"/>
      <c r="C41" s="233">
        <f>SUM(G41:G42)</f>
        <v>172</v>
      </c>
      <c r="D41" s="235" t="s">
        <v>10</v>
      </c>
      <c r="E41" s="199" t="s">
        <v>12</v>
      </c>
      <c r="F41" s="199"/>
      <c r="G41" s="199">
        <v>80</v>
      </c>
      <c r="H41" s="199" t="s">
        <v>10</v>
      </c>
      <c r="I41" s="199"/>
      <c r="J41" s="199"/>
      <c r="K41" s="81"/>
      <c r="L41" s="81"/>
      <c r="M41" s="82"/>
      <c r="N41" s="83"/>
      <c r="O41" s="16"/>
    </row>
    <row r="42" spans="1:15" s="5" customFormat="1" ht="24.95" customHeight="1">
      <c r="A42" s="245"/>
      <c r="B42" s="246"/>
      <c r="C42" s="234"/>
      <c r="D42" s="236"/>
      <c r="E42" s="89" t="s">
        <v>13</v>
      </c>
      <c r="F42" s="89"/>
      <c r="G42" s="89">
        <v>92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3" t="s">
        <v>18</v>
      </c>
      <c r="B43" s="247"/>
      <c r="C43" s="250">
        <f>K37</f>
        <v>33</v>
      </c>
      <c r="D43" s="250" t="s">
        <v>10</v>
      </c>
      <c r="E43" s="205" t="s">
        <v>166</v>
      </c>
      <c r="F43" s="199"/>
      <c r="G43" s="199"/>
      <c r="H43" s="199"/>
      <c r="I43" s="199"/>
      <c r="J43" s="199"/>
      <c r="K43" s="206"/>
      <c r="L43" s="206"/>
      <c r="M43" s="207"/>
      <c r="N43" s="208"/>
      <c r="O43" s="17"/>
    </row>
    <row r="44" spans="1:15" s="6" customFormat="1" ht="24.95" customHeight="1">
      <c r="A44" s="248"/>
      <c r="B44" s="249"/>
      <c r="C44" s="251"/>
      <c r="D44" s="251"/>
      <c r="E44" s="70" t="s">
        <v>167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5" s="7" customFormat="1" ht="26.25" customHeight="1">
      <c r="A45" s="237" t="s">
        <v>16</v>
      </c>
      <c r="B45" s="238"/>
      <c r="C45" s="61">
        <f>L37</f>
        <v>46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7" t="s">
        <v>14</v>
      </c>
      <c r="B46" s="238"/>
      <c r="C46" s="61">
        <f>M37</f>
        <v>27</v>
      </c>
      <c r="D46" s="61" t="s">
        <v>25</v>
      </c>
      <c r="E46" s="61" t="s">
        <v>168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7" t="s">
        <v>15</v>
      </c>
      <c r="B47" s="238"/>
      <c r="C47" s="61">
        <f>N37</f>
        <v>9</v>
      </c>
      <c r="D47" s="61" t="s">
        <v>25</v>
      </c>
      <c r="E47" s="61" t="s">
        <v>169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7" t="s">
        <v>106</v>
      </c>
      <c r="B48" s="238"/>
      <c r="C48" s="61">
        <f>G37</f>
        <v>280</v>
      </c>
      <c r="D48" s="72" t="s">
        <v>10</v>
      </c>
      <c r="E48" s="61" t="s">
        <v>17</v>
      </c>
      <c r="F48" s="61"/>
      <c r="G48" s="61">
        <f>H37</f>
        <v>338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1" t="str">
        <f>IF(C49&gt;0," 本月戶數增加","本月戶數減少")</f>
        <v xml:space="preserve"> 本月戶數增加</v>
      </c>
      <c r="B49" s="242"/>
      <c r="C49" s="73">
        <f>C37-'10402'!C37</f>
        <v>12</v>
      </c>
      <c r="D49" s="221" t="str">
        <f>IF(E49&gt;0,"男增加","男減少")</f>
        <v>男減少</v>
      </c>
      <c r="E49" s="74">
        <f>D37-'10402'!D37</f>
        <v>-31</v>
      </c>
      <c r="F49" s="75" t="str">
        <f>IF(G49&gt;0,"女增加","女減少")</f>
        <v>女減少</v>
      </c>
      <c r="G49" s="74">
        <f>E37-'10402'!E37</f>
        <v>-40</v>
      </c>
      <c r="H49" s="76"/>
      <c r="I49" s="242" t="str">
        <f>IF(K49&gt;0,"總人口數增加","總人口數減少")</f>
        <v>總人口數減少</v>
      </c>
      <c r="J49" s="242"/>
      <c r="K49" s="74">
        <f>F37-'10402'!F37</f>
        <v>-71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152</v>
      </c>
      <c r="L2" s="257"/>
      <c r="M2" s="257"/>
      <c r="N2" s="257"/>
    </row>
    <row r="3" spans="1:15" ht="19.5">
      <c r="A3" s="258" t="s">
        <v>82</v>
      </c>
      <c r="B3" s="259" t="s">
        <v>83</v>
      </c>
      <c r="C3" s="259" t="s">
        <v>26</v>
      </c>
      <c r="D3" s="192" t="s">
        <v>10</v>
      </c>
      <c r="E3" s="193" t="s">
        <v>99</v>
      </c>
      <c r="F3" s="194" t="s">
        <v>100</v>
      </c>
      <c r="G3" s="259" t="s">
        <v>27</v>
      </c>
      <c r="H3" s="259" t="s">
        <v>28</v>
      </c>
      <c r="I3" s="259" t="s">
        <v>29</v>
      </c>
      <c r="J3" s="259" t="s">
        <v>30</v>
      </c>
      <c r="K3" s="259" t="s">
        <v>31</v>
      </c>
      <c r="L3" s="259" t="s">
        <v>32</v>
      </c>
      <c r="M3" s="260" t="s">
        <v>96</v>
      </c>
      <c r="N3" s="261" t="s">
        <v>97</v>
      </c>
    </row>
    <row r="4" spans="1:15" s="1" customFormat="1" ht="19.5">
      <c r="A4" s="240"/>
      <c r="B4" s="232"/>
      <c r="C4" s="232"/>
      <c r="D4" s="21" t="s">
        <v>33</v>
      </c>
      <c r="E4" s="21" t="s">
        <v>34</v>
      </c>
      <c r="F4" s="21" t="s">
        <v>84</v>
      </c>
      <c r="G4" s="232"/>
      <c r="H4" s="232"/>
      <c r="I4" s="232"/>
      <c r="J4" s="232"/>
      <c r="K4" s="232"/>
      <c r="L4" s="232"/>
      <c r="M4" s="253"/>
      <c r="N4" s="255"/>
      <c r="O4" s="14"/>
    </row>
    <row r="5" spans="1:15" ht="19.5">
      <c r="A5" s="220" t="s">
        <v>109</v>
      </c>
      <c r="B5" s="187">
        <v>15</v>
      </c>
      <c r="C5" s="187">
        <v>950</v>
      </c>
      <c r="D5" s="187">
        <v>951</v>
      </c>
      <c r="E5" s="187">
        <v>1098</v>
      </c>
      <c r="F5" s="22">
        <f t="shared" ref="F5:F36" si="0">SUM(D5:E5)</f>
        <v>2049</v>
      </c>
      <c r="G5" s="43">
        <v>8</v>
      </c>
      <c r="H5" s="44">
        <v>23</v>
      </c>
      <c r="I5" s="44">
        <v>0</v>
      </c>
      <c r="J5" s="44">
        <v>8</v>
      </c>
      <c r="K5" s="44">
        <v>1</v>
      </c>
      <c r="L5" s="44">
        <v>3</v>
      </c>
      <c r="M5" s="45">
        <v>0</v>
      </c>
      <c r="N5" s="46">
        <v>0</v>
      </c>
    </row>
    <row r="6" spans="1:15" ht="19.5">
      <c r="A6" s="220" t="s">
        <v>110</v>
      </c>
      <c r="B6" s="187">
        <v>11</v>
      </c>
      <c r="C6" s="187">
        <v>600</v>
      </c>
      <c r="D6" s="187">
        <v>611</v>
      </c>
      <c r="E6" s="187">
        <v>658</v>
      </c>
      <c r="F6" s="22">
        <f t="shared" si="0"/>
        <v>1269</v>
      </c>
      <c r="G6" s="43">
        <v>7</v>
      </c>
      <c r="H6" s="44">
        <v>6</v>
      </c>
      <c r="I6" s="44">
        <v>1</v>
      </c>
      <c r="J6" s="44">
        <v>0</v>
      </c>
      <c r="K6" s="44">
        <v>2</v>
      </c>
      <c r="L6" s="44">
        <v>1</v>
      </c>
      <c r="M6" s="45">
        <v>1</v>
      </c>
      <c r="N6" s="46">
        <v>1</v>
      </c>
    </row>
    <row r="7" spans="1:15" ht="19.5">
      <c r="A7" s="220" t="s">
        <v>111</v>
      </c>
      <c r="B7" s="187">
        <v>17</v>
      </c>
      <c r="C7" s="187">
        <v>1513</v>
      </c>
      <c r="D7" s="187">
        <v>1638</v>
      </c>
      <c r="E7" s="187">
        <v>1896</v>
      </c>
      <c r="F7" s="22">
        <f t="shared" si="0"/>
        <v>3534</v>
      </c>
      <c r="G7" s="43">
        <v>22</v>
      </c>
      <c r="H7" s="44">
        <v>17</v>
      </c>
      <c r="I7" s="44">
        <v>6</v>
      </c>
      <c r="J7" s="44">
        <v>3</v>
      </c>
      <c r="K7" s="44">
        <v>0</v>
      </c>
      <c r="L7" s="44">
        <v>5</v>
      </c>
      <c r="M7" s="45">
        <v>1</v>
      </c>
      <c r="N7" s="46">
        <v>0</v>
      </c>
    </row>
    <row r="8" spans="1:15" ht="19.5">
      <c r="A8" s="220" t="s">
        <v>112</v>
      </c>
      <c r="B8" s="187">
        <v>16</v>
      </c>
      <c r="C8" s="187">
        <v>577</v>
      </c>
      <c r="D8" s="187">
        <v>627</v>
      </c>
      <c r="E8" s="187">
        <v>692</v>
      </c>
      <c r="F8" s="22">
        <f t="shared" si="0"/>
        <v>1319</v>
      </c>
      <c r="G8" s="43">
        <v>13</v>
      </c>
      <c r="H8" s="44">
        <v>17</v>
      </c>
      <c r="I8" s="44">
        <v>4</v>
      </c>
      <c r="J8" s="44">
        <v>2</v>
      </c>
      <c r="K8" s="44">
        <v>0</v>
      </c>
      <c r="L8" s="44">
        <v>1</v>
      </c>
      <c r="M8" s="45">
        <v>1</v>
      </c>
      <c r="N8" s="46">
        <v>0</v>
      </c>
    </row>
    <row r="9" spans="1:15" ht="19.5">
      <c r="A9" s="220" t="s">
        <v>113</v>
      </c>
      <c r="B9" s="187">
        <v>17</v>
      </c>
      <c r="C9" s="187">
        <v>720</v>
      </c>
      <c r="D9" s="187">
        <v>754</v>
      </c>
      <c r="E9" s="187">
        <v>851</v>
      </c>
      <c r="F9" s="22">
        <f t="shared" si="0"/>
        <v>1605</v>
      </c>
      <c r="G9" s="43">
        <v>18</v>
      </c>
      <c r="H9" s="44">
        <v>14</v>
      </c>
      <c r="I9" s="44">
        <v>1</v>
      </c>
      <c r="J9" s="44">
        <v>2</v>
      </c>
      <c r="K9" s="44">
        <v>0</v>
      </c>
      <c r="L9" s="44">
        <v>3</v>
      </c>
      <c r="M9" s="45">
        <v>0</v>
      </c>
      <c r="N9" s="46">
        <v>1</v>
      </c>
    </row>
    <row r="10" spans="1:15" ht="19.5">
      <c r="A10" s="220" t="s">
        <v>114</v>
      </c>
      <c r="B10" s="187">
        <v>7</v>
      </c>
      <c r="C10" s="187">
        <v>347</v>
      </c>
      <c r="D10" s="187">
        <v>378</v>
      </c>
      <c r="E10" s="187">
        <v>428</v>
      </c>
      <c r="F10" s="22">
        <f t="shared" si="0"/>
        <v>806</v>
      </c>
      <c r="G10" s="43">
        <v>1</v>
      </c>
      <c r="H10" s="44">
        <v>8</v>
      </c>
      <c r="I10" s="44">
        <v>3</v>
      </c>
      <c r="J10" s="44">
        <v>3</v>
      </c>
      <c r="K10" s="44">
        <v>0</v>
      </c>
      <c r="L10" s="44">
        <v>0</v>
      </c>
      <c r="M10" s="45">
        <v>0</v>
      </c>
      <c r="N10" s="46">
        <v>0</v>
      </c>
    </row>
    <row r="11" spans="1:15" ht="19.5">
      <c r="A11" s="220" t="s">
        <v>115</v>
      </c>
      <c r="B11" s="187">
        <v>7</v>
      </c>
      <c r="C11" s="187">
        <v>579</v>
      </c>
      <c r="D11" s="187">
        <v>516</v>
      </c>
      <c r="E11" s="187">
        <v>632</v>
      </c>
      <c r="F11" s="22">
        <f t="shared" si="0"/>
        <v>1148</v>
      </c>
      <c r="G11" s="43">
        <v>3</v>
      </c>
      <c r="H11" s="44">
        <v>10</v>
      </c>
      <c r="I11" s="44">
        <v>2</v>
      </c>
      <c r="J11" s="44">
        <v>5</v>
      </c>
      <c r="K11" s="44">
        <v>0</v>
      </c>
      <c r="L11" s="44">
        <v>0</v>
      </c>
      <c r="M11" s="45">
        <v>0</v>
      </c>
      <c r="N11" s="46">
        <v>0</v>
      </c>
    </row>
    <row r="12" spans="1:15" ht="19.5">
      <c r="A12" s="220" t="s">
        <v>116</v>
      </c>
      <c r="B12" s="187">
        <v>15</v>
      </c>
      <c r="C12" s="187">
        <v>996</v>
      </c>
      <c r="D12" s="187">
        <v>1115</v>
      </c>
      <c r="E12" s="187">
        <v>1202</v>
      </c>
      <c r="F12" s="22">
        <f t="shared" si="0"/>
        <v>2317</v>
      </c>
      <c r="G12" s="43">
        <v>13</v>
      </c>
      <c r="H12" s="44">
        <v>9</v>
      </c>
      <c r="I12" s="44">
        <v>1</v>
      </c>
      <c r="J12" s="44">
        <v>5</v>
      </c>
      <c r="K12" s="44">
        <v>0</v>
      </c>
      <c r="L12" s="44">
        <v>1</v>
      </c>
      <c r="M12" s="45">
        <v>0</v>
      </c>
      <c r="N12" s="46">
        <v>1</v>
      </c>
    </row>
    <row r="13" spans="1:15" ht="19.5">
      <c r="A13" s="220" t="s">
        <v>117</v>
      </c>
      <c r="B13" s="187">
        <v>12</v>
      </c>
      <c r="C13" s="187">
        <v>456</v>
      </c>
      <c r="D13" s="187">
        <v>559</v>
      </c>
      <c r="E13" s="187">
        <v>578</v>
      </c>
      <c r="F13" s="22">
        <f t="shared" si="0"/>
        <v>1137</v>
      </c>
      <c r="G13" s="43">
        <v>7</v>
      </c>
      <c r="H13" s="44">
        <v>3</v>
      </c>
      <c r="I13" s="44">
        <v>0</v>
      </c>
      <c r="J13" s="44">
        <v>2</v>
      </c>
      <c r="K13" s="44">
        <v>0</v>
      </c>
      <c r="L13" s="44">
        <v>0</v>
      </c>
      <c r="M13" s="45">
        <v>1</v>
      </c>
      <c r="N13" s="46">
        <v>1</v>
      </c>
    </row>
    <row r="14" spans="1:15" ht="19.5">
      <c r="A14" s="220" t="s">
        <v>118</v>
      </c>
      <c r="B14" s="187">
        <v>8</v>
      </c>
      <c r="C14" s="187">
        <v>362</v>
      </c>
      <c r="D14" s="187">
        <v>447</v>
      </c>
      <c r="E14" s="187">
        <v>405</v>
      </c>
      <c r="F14" s="22">
        <f t="shared" si="0"/>
        <v>852</v>
      </c>
      <c r="G14" s="43">
        <v>10</v>
      </c>
      <c r="H14" s="44">
        <v>3</v>
      </c>
      <c r="I14" s="44">
        <v>0</v>
      </c>
      <c r="J14" s="44">
        <v>2</v>
      </c>
      <c r="K14" s="44">
        <v>0</v>
      </c>
      <c r="L14" s="44">
        <v>3</v>
      </c>
      <c r="M14" s="45">
        <v>0</v>
      </c>
      <c r="N14" s="46">
        <v>1</v>
      </c>
    </row>
    <row r="15" spans="1:15" ht="19.5">
      <c r="A15" s="220" t="s">
        <v>119</v>
      </c>
      <c r="B15" s="187">
        <v>17</v>
      </c>
      <c r="C15" s="187">
        <v>695</v>
      </c>
      <c r="D15" s="187">
        <v>759</v>
      </c>
      <c r="E15" s="187">
        <v>790</v>
      </c>
      <c r="F15" s="22">
        <f t="shared" si="0"/>
        <v>1549</v>
      </c>
      <c r="G15" s="43">
        <v>4</v>
      </c>
      <c r="H15" s="44">
        <v>13</v>
      </c>
      <c r="I15" s="44">
        <v>4</v>
      </c>
      <c r="J15" s="44">
        <v>1</v>
      </c>
      <c r="K15" s="44">
        <v>0</v>
      </c>
      <c r="L15" s="44">
        <v>1</v>
      </c>
      <c r="M15" s="45">
        <v>1</v>
      </c>
      <c r="N15" s="46">
        <v>0</v>
      </c>
    </row>
    <row r="16" spans="1:15" ht="19.5">
      <c r="A16" s="220" t="s">
        <v>120</v>
      </c>
      <c r="B16" s="187">
        <v>14</v>
      </c>
      <c r="C16" s="187">
        <v>457</v>
      </c>
      <c r="D16" s="187">
        <v>521</v>
      </c>
      <c r="E16" s="187">
        <v>458</v>
      </c>
      <c r="F16" s="22">
        <f t="shared" si="0"/>
        <v>979</v>
      </c>
      <c r="G16" s="43">
        <v>11</v>
      </c>
      <c r="H16" s="44">
        <v>5</v>
      </c>
      <c r="I16" s="44">
        <v>1</v>
      </c>
      <c r="J16" s="44">
        <v>1</v>
      </c>
      <c r="K16" s="44">
        <v>0</v>
      </c>
      <c r="L16" s="44">
        <v>0</v>
      </c>
      <c r="M16" s="45">
        <v>0</v>
      </c>
      <c r="N16" s="46">
        <v>0</v>
      </c>
    </row>
    <row r="17" spans="1:16" ht="19.5">
      <c r="A17" s="220" t="s">
        <v>121</v>
      </c>
      <c r="B17" s="187">
        <v>22</v>
      </c>
      <c r="C17" s="187">
        <v>907</v>
      </c>
      <c r="D17" s="187">
        <v>1139</v>
      </c>
      <c r="E17" s="187">
        <v>1196</v>
      </c>
      <c r="F17" s="22">
        <f t="shared" si="0"/>
        <v>2335</v>
      </c>
      <c r="G17" s="43">
        <v>5</v>
      </c>
      <c r="H17" s="44">
        <v>8</v>
      </c>
      <c r="I17" s="44">
        <v>4</v>
      </c>
      <c r="J17" s="44">
        <v>0</v>
      </c>
      <c r="K17" s="44">
        <v>1</v>
      </c>
      <c r="L17" s="44">
        <v>2</v>
      </c>
      <c r="M17" s="45">
        <v>0</v>
      </c>
      <c r="N17" s="46">
        <v>1</v>
      </c>
    </row>
    <row r="18" spans="1:16" ht="19.5">
      <c r="A18" s="220" t="s">
        <v>122</v>
      </c>
      <c r="B18" s="187">
        <v>20</v>
      </c>
      <c r="C18" s="187">
        <v>1256</v>
      </c>
      <c r="D18" s="187">
        <v>1498</v>
      </c>
      <c r="E18" s="187">
        <v>1632</v>
      </c>
      <c r="F18" s="22">
        <f t="shared" si="0"/>
        <v>3130</v>
      </c>
      <c r="G18" s="43">
        <v>29</v>
      </c>
      <c r="H18" s="44">
        <v>26</v>
      </c>
      <c r="I18" s="44">
        <v>7</v>
      </c>
      <c r="J18" s="44">
        <v>3</v>
      </c>
      <c r="K18" s="44">
        <v>1</v>
      </c>
      <c r="L18" s="44">
        <v>0</v>
      </c>
      <c r="M18" s="45">
        <v>1</v>
      </c>
      <c r="N18" s="46">
        <v>0</v>
      </c>
    </row>
    <row r="19" spans="1:16" ht="19.5">
      <c r="A19" s="220" t="s">
        <v>123</v>
      </c>
      <c r="B19" s="187">
        <v>22</v>
      </c>
      <c r="C19" s="187">
        <v>1145</v>
      </c>
      <c r="D19" s="187">
        <v>1357</v>
      </c>
      <c r="E19" s="187">
        <v>1537</v>
      </c>
      <c r="F19" s="22">
        <f t="shared" si="0"/>
        <v>2894</v>
      </c>
      <c r="G19" s="43">
        <v>32</v>
      </c>
      <c r="H19" s="44">
        <v>21</v>
      </c>
      <c r="I19" s="44">
        <v>6</v>
      </c>
      <c r="J19" s="44">
        <v>7</v>
      </c>
      <c r="K19" s="44">
        <v>2</v>
      </c>
      <c r="L19" s="44">
        <v>2</v>
      </c>
      <c r="M19" s="45">
        <v>1</v>
      </c>
      <c r="N19" s="46">
        <v>0</v>
      </c>
    </row>
    <row r="20" spans="1:16" ht="19.5">
      <c r="A20" s="220" t="s">
        <v>124</v>
      </c>
      <c r="B20" s="187">
        <v>19</v>
      </c>
      <c r="C20" s="187">
        <v>844</v>
      </c>
      <c r="D20" s="187">
        <v>984</v>
      </c>
      <c r="E20" s="187">
        <v>1113</v>
      </c>
      <c r="F20" s="22">
        <f t="shared" si="0"/>
        <v>2097</v>
      </c>
      <c r="G20" s="43">
        <v>10</v>
      </c>
      <c r="H20" s="44">
        <v>7</v>
      </c>
      <c r="I20" s="44">
        <v>2</v>
      </c>
      <c r="J20" s="44">
        <v>7</v>
      </c>
      <c r="K20" s="44">
        <v>1</v>
      </c>
      <c r="L20" s="44">
        <v>1</v>
      </c>
      <c r="M20" s="45">
        <v>0</v>
      </c>
      <c r="N20" s="46">
        <v>0</v>
      </c>
    </row>
    <row r="21" spans="1:16" ht="19.5">
      <c r="A21" s="220" t="s">
        <v>125</v>
      </c>
      <c r="B21" s="187">
        <v>21</v>
      </c>
      <c r="C21" s="187">
        <v>1576</v>
      </c>
      <c r="D21" s="187">
        <v>1916</v>
      </c>
      <c r="E21" s="187">
        <v>2190</v>
      </c>
      <c r="F21" s="22">
        <f t="shared" si="0"/>
        <v>4106</v>
      </c>
      <c r="G21" s="43">
        <v>11</v>
      </c>
      <c r="H21" s="44">
        <v>31</v>
      </c>
      <c r="I21" s="44">
        <v>10</v>
      </c>
      <c r="J21" s="44">
        <v>6</v>
      </c>
      <c r="K21" s="44">
        <v>1</v>
      </c>
      <c r="L21" s="44">
        <v>3</v>
      </c>
      <c r="M21" s="45">
        <v>3</v>
      </c>
      <c r="N21" s="46">
        <v>2</v>
      </c>
    </row>
    <row r="22" spans="1:16" ht="19.5">
      <c r="A22" s="220" t="s">
        <v>126</v>
      </c>
      <c r="B22" s="187">
        <v>11</v>
      </c>
      <c r="C22" s="187">
        <v>569</v>
      </c>
      <c r="D22" s="187">
        <v>587</v>
      </c>
      <c r="E22" s="187">
        <v>654</v>
      </c>
      <c r="F22" s="22">
        <f t="shared" si="0"/>
        <v>1241</v>
      </c>
      <c r="G22" s="43">
        <v>3</v>
      </c>
      <c r="H22" s="44">
        <v>10</v>
      </c>
      <c r="I22" s="44">
        <v>3</v>
      </c>
      <c r="J22" s="44">
        <v>6</v>
      </c>
      <c r="K22" s="44">
        <v>0</v>
      </c>
      <c r="L22" s="44">
        <v>1</v>
      </c>
      <c r="M22" s="45">
        <v>0</v>
      </c>
      <c r="N22" s="46">
        <v>0</v>
      </c>
      <c r="O22" s="35"/>
      <c r="P22" s="35"/>
    </row>
    <row r="23" spans="1:16" ht="19.5">
      <c r="A23" s="220" t="s">
        <v>127</v>
      </c>
      <c r="B23" s="187">
        <v>12</v>
      </c>
      <c r="C23" s="187">
        <v>595</v>
      </c>
      <c r="D23" s="187">
        <v>663</v>
      </c>
      <c r="E23" s="187">
        <v>691</v>
      </c>
      <c r="F23" s="22">
        <f t="shared" si="0"/>
        <v>1354</v>
      </c>
      <c r="G23" s="43">
        <v>14</v>
      </c>
      <c r="H23" s="44">
        <v>10</v>
      </c>
      <c r="I23" s="44">
        <v>1</v>
      </c>
      <c r="J23" s="44">
        <v>2</v>
      </c>
      <c r="K23" s="44">
        <v>0</v>
      </c>
      <c r="L23" s="44">
        <v>2</v>
      </c>
      <c r="M23" s="45">
        <v>1</v>
      </c>
      <c r="N23" s="46">
        <v>0</v>
      </c>
    </row>
    <row r="24" spans="1:16" ht="19.5">
      <c r="A24" s="220" t="s">
        <v>128</v>
      </c>
      <c r="B24" s="187">
        <v>12</v>
      </c>
      <c r="C24" s="187">
        <v>437</v>
      </c>
      <c r="D24" s="187">
        <v>505</v>
      </c>
      <c r="E24" s="187">
        <v>474</v>
      </c>
      <c r="F24" s="22">
        <f t="shared" si="0"/>
        <v>979</v>
      </c>
      <c r="G24" s="43">
        <v>4</v>
      </c>
      <c r="H24" s="44">
        <v>6</v>
      </c>
      <c r="I24" s="44">
        <v>0</v>
      </c>
      <c r="J24" s="44">
        <v>0</v>
      </c>
      <c r="K24" s="44">
        <v>1</v>
      </c>
      <c r="L24" s="44">
        <v>1</v>
      </c>
      <c r="M24" s="45">
        <v>0</v>
      </c>
      <c r="N24" s="46">
        <v>0</v>
      </c>
    </row>
    <row r="25" spans="1:16" ht="19.5">
      <c r="A25" s="220" t="s">
        <v>129</v>
      </c>
      <c r="B25" s="187">
        <v>12</v>
      </c>
      <c r="C25" s="187">
        <v>529</v>
      </c>
      <c r="D25" s="187">
        <v>515</v>
      </c>
      <c r="E25" s="187">
        <v>591</v>
      </c>
      <c r="F25" s="22">
        <f t="shared" si="0"/>
        <v>1106</v>
      </c>
      <c r="G25" s="43">
        <v>8</v>
      </c>
      <c r="H25" s="44">
        <v>10</v>
      </c>
      <c r="I25" s="44">
        <v>3</v>
      </c>
      <c r="J25" s="44">
        <v>2</v>
      </c>
      <c r="K25" s="44">
        <v>0</v>
      </c>
      <c r="L25" s="44">
        <v>1</v>
      </c>
      <c r="M25" s="45">
        <v>0</v>
      </c>
      <c r="N25" s="46">
        <v>0</v>
      </c>
    </row>
    <row r="26" spans="1:16" ht="19.5">
      <c r="A26" s="220" t="s">
        <v>130</v>
      </c>
      <c r="B26" s="187">
        <v>22</v>
      </c>
      <c r="C26" s="187">
        <v>931</v>
      </c>
      <c r="D26" s="187">
        <v>1115</v>
      </c>
      <c r="E26" s="187">
        <v>1083</v>
      </c>
      <c r="F26" s="22">
        <f t="shared" si="0"/>
        <v>2198</v>
      </c>
      <c r="G26" s="43">
        <v>10</v>
      </c>
      <c r="H26" s="44">
        <v>15</v>
      </c>
      <c r="I26" s="44">
        <v>3</v>
      </c>
      <c r="J26" s="44">
        <v>6</v>
      </c>
      <c r="K26" s="44">
        <v>0</v>
      </c>
      <c r="L26" s="44">
        <v>0</v>
      </c>
      <c r="M26" s="45">
        <v>1</v>
      </c>
      <c r="N26" s="46">
        <v>0</v>
      </c>
    </row>
    <row r="27" spans="1:16" ht="19.5">
      <c r="A27" s="220" t="s">
        <v>131</v>
      </c>
      <c r="B27" s="187">
        <v>26</v>
      </c>
      <c r="C27" s="187">
        <v>1541</v>
      </c>
      <c r="D27" s="187">
        <v>1584</v>
      </c>
      <c r="E27" s="187">
        <v>1664</v>
      </c>
      <c r="F27" s="22">
        <f t="shared" si="0"/>
        <v>3248</v>
      </c>
      <c r="G27" s="43">
        <v>25</v>
      </c>
      <c r="H27" s="44">
        <v>31</v>
      </c>
      <c r="I27" s="44">
        <v>12</v>
      </c>
      <c r="J27" s="44">
        <v>8</v>
      </c>
      <c r="K27" s="44">
        <v>2</v>
      </c>
      <c r="L27" s="44">
        <v>0</v>
      </c>
      <c r="M27" s="45">
        <v>0</v>
      </c>
      <c r="N27" s="46">
        <v>0</v>
      </c>
    </row>
    <row r="28" spans="1:16" ht="19.5">
      <c r="A28" s="220" t="s">
        <v>132</v>
      </c>
      <c r="B28" s="187">
        <v>10</v>
      </c>
      <c r="C28" s="187">
        <v>360</v>
      </c>
      <c r="D28" s="187">
        <v>398</v>
      </c>
      <c r="E28" s="187">
        <v>369</v>
      </c>
      <c r="F28" s="22">
        <f t="shared" si="0"/>
        <v>767</v>
      </c>
      <c r="G28" s="43">
        <v>4</v>
      </c>
      <c r="H28" s="44">
        <v>2</v>
      </c>
      <c r="I28" s="44">
        <v>1</v>
      </c>
      <c r="J28" s="44">
        <v>1</v>
      </c>
      <c r="K28" s="44">
        <v>0</v>
      </c>
      <c r="L28" s="44">
        <v>0</v>
      </c>
      <c r="M28" s="45">
        <v>0</v>
      </c>
      <c r="N28" s="46">
        <v>0</v>
      </c>
    </row>
    <row r="29" spans="1:16" ht="19.5">
      <c r="A29" s="220" t="s">
        <v>133</v>
      </c>
      <c r="B29" s="187">
        <v>13</v>
      </c>
      <c r="C29" s="187">
        <v>538</v>
      </c>
      <c r="D29" s="187">
        <v>582</v>
      </c>
      <c r="E29" s="187">
        <v>671</v>
      </c>
      <c r="F29" s="22">
        <f t="shared" si="0"/>
        <v>1253</v>
      </c>
      <c r="G29" s="43">
        <v>13</v>
      </c>
      <c r="H29" s="44">
        <v>7</v>
      </c>
      <c r="I29" s="44">
        <v>2</v>
      </c>
      <c r="J29" s="44">
        <v>2</v>
      </c>
      <c r="K29" s="44">
        <v>0</v>
      </c>
      <c r="L29" s="44">
        <v>2</v>
      </c>
      <c r="M29" s="45">
        <v>1</v>
      </c>
      <c r="N29" s="46">
        <v>0</v>
      </c>
    </row>
    <row r="30" spans="1:16" ht="19.5">
      <c r="A30" s="220" t="s">
        <v>134</v>
      </c>
      <c r="B30" s="187">
        <v>10</v>
      </c>
      <c r="C30" s="187">
        <v>453</v>
      </c>
      <c r="D30" s="187">
        <v>460</v>
      </c>
      <c r="E30" s="187">
        <v>447</v>
      </c>
      <c r="F30" s="22">
        <f t="shared" si="0"/>
        <v>907</v>
      </c>
      <c r="G30" s="43">
        <v>4</v>
      </c>
      <c r="H30" s="44">
        <v>4</v>
      </c>
      <c r="I30" s="44">
        <v>0</v>
      </c>
      <c r="J30" s="44">
        <v>2</v>
      </c>
      <c r="K30" s="44">
        <v>0</v>
      </c>
      <c r="L30" s="44">
        <v>0</v>
      </c>
      <c r="M30" s="45">
        <v>1</v>
      </c>
      <c r="N30" s="46">
        <v>0</v>
      </c>
    </row>
    <row r="31" spans="1:16" ht="19.5">
      <c r="A31" s="220" t="s">
        <v>135</v>
      </c>
      <c r="B31" s="187">
        <v>10</v>
      </c>
      <c r="C31" s="187">
        <v>512</v>
      </c>
      <c r="D31" s="187">
        <v>515</v>
      </c>
      <c r="E31" s="187">
        <v>560</v>
      </c>
      <c r="F31" s="22">
        <f t="shared" si="0"/>
        <v>1075</v>
      </c>
      <c r="G31" s="43">
        <v>9</v>
      </c>
      <c r="H31" s="44">
        <v>2</v>
      </c>
      <c r="I31" s="44">
        <v>2</v>
      </c>
      <c r="J31" s="44">
        <v>0</v>
      </c>
      <c r="K31" s="44">
        <v>1</v>
      </c>
      <c r="L31" s="44">
        <v>1</v>
      </c>
      <c r="M31" s="45">
        <v>1</v>
      </c>
      <c r="N31" s="46">
        <v>0</v>
      </c>
    </row>
    <row r="32" spans="1:16" ht="19.5">
      <c r="A32" s="220" t="s">
        <v>136</v>
      </c>
      <c r="B32" s="187">
        <v>12</v>
      </c>
      <c r="C32" s="187">
        <v>504</v>
      </c>
      <c r="D32" s="187">
        <v>545</v>
      </c>
      <c r="E32" s="187">
        <v>513</v>
      </c>
      <c r="F32" s="22">
        <f t="shared" si="0"/>
        <v>1058</v>
      </c>
      <c r="G32" s="43">
        <v>4</v>
      </c>
      <c r="H32" s="44">
        <v>1</v>
      </c>
      <c r="I32" s="44">
        <v>2</v>
      </c>
      <c r="J32" s="44">
        <v>0</v>
      </c>
      <c r="K32" s="44">
        <v>0</v>
      </c>
      <c r="L32" s="44">
        <v>0</v>
      </c>
      <c r="M32" s="45">
        <v>1</v>
      </c>
      <c r="N32" s="46">
        <v>0</v>
      </c>
    </row>
    <row r="33" spans="1:15" ht="19.5">
      <c r="A33" s="220" t="s">
        <v>137</v>
      </c>
      <c r="B33" s="187">
        <v>13</v>
      </c>
      <c r="C33" s="187">
        <v>442</v>
      </c>
      <c r="D33" s="187">
        <v>467</v>
      </c>
      <c r="E33" s="187">
        <v>482</v>
      </c>
      <c r="F33" s="22">
        <f t="shared" si="0"/>
        <v>949</v>
      </c>
      <c r="G33" s="43">
        <v>4</v>
      </c>
      <c r="H33" s="44">
        <v>6</v>
      </c>
      <c r="I33" s="44">
        <v>2</v>
      </c>
      <c r="J33" s="44">
        <v>0</v>
      </c>
      <c r="K33" s="44">
        <v>0</v>
      </c>
      <c r="L33" s="44">
        <v>0</v>
      </c>
      <c r="M33" s="45">
        <v>0</v>
      </c>
      <c r="N33" s="46">
        <v>0</v>
      </c>
    </row>
    <row r="34" spans="1:15" ht="19.5">
      <c r="A34" s="220" t="s">
        <v>138</v>
      </c>
      <c r="B34" s="187">
        <v>11</v>
      </c>
      <c r="C34" s="187">
        <v>362</v>
      </c>
      <c r="D34" s="187">
        <v>378</v>
      </c>
      <c r="E34" s="187">
        <v>443</v>
      </c>
      <c r="F34" s="22">
        <f t="shared" si="0"/>
        <v>821</v>
      </c>
      <c r="G34" s="43">
        <v>8</v>
      </c>
      <c r="H34" s="44">
        <v>4</v>
      </c>
      <c r="I34" s="44">
        <v>3</v>
      </c>
      <c r="J34" s="44">
        <v>0</v>
      </c>
      <c r="K34" s="44">
        <v>0</v>
      </c>
      <c r="L34" s="44">
        <v>2</v>
      </c>
      <c r="M34" s="45">
        <v>0</v>
      </c>
      <c r="N34" s="46">
        <v>0</v>
      </c>
    </row>
    <row r="35" spans="1:15" ht="19.5">
      <c r="A35" s="220" t="s">
        <v>139</v>
      </c>
      <c r="B35" s="187">
        <v>6</v>
      </c>
      <c r="C35" s="187">
        <v>358</v>
      </c>
      <c r="D35" s="187">
        <v>431</v>
      </c>
      <c r="E35" s="187">
        <v>452</v>
      </c>
      <c r="F35" s="22">
        <f t="shared" si="0"/>
        <v>883</v>
      </c>
      <c r="G35" s="43">
        <v>0</v>
      </c>
      <c r="H35" s="44">
        <v>4</v>
      </c>
      <c r="I35" s="44">
        <v>5</v>
      </c>
      <c r="J35" s="44">
        <v>9</v>
      </c>
      <c r="K35" s="44">
        <v>0</v>
      </c>
      <c r="L35" s="44">
        <v>0</v>
      </c>
      <c r="M35" s="45">
        <v>0</v>
      </c>
      <c r="N35" s="46">
        <v>1</v>
      </c>
    </row>
    <row r="36" spans="1:15" ht="19.5">
      <c r="A36" s="220" t="s">
        <v>140</v>
      </c>
      <c r="B36" s="187">
        <v>16</v>
      </c>
      <c r="C36" s="187">
        <v>623</v>
      </c>
      <c r="D36" s="187">
        <v>713</v>
      </c>
      <c r="E36" s="187">
        <v>719</v>
      </c>
      <c r="F36" s="22">
        <f t="shared" si="0"/>
        <v>1432</v>
      </c>
      <c r="G36" s="43">
        <v>13</v>
      </c>
      <c r="H36" s="44">
        <v>20</v>
      </c>
      <c r="I36" s="44">
        <v>7</v>
      </c>
      <c r="J36" s="44">
        <v>3</v>
      </c>
      <c r="K36" s="44">
        <v>1</v>
      </c>
      <c r="L36" s="44">
        <v>1</v>
      </c>
      <c r="M36" s="45">
        <v>1</v>
      </c>
      <c r="N36" s="46">
        <v>1</v>
      </c>
    </row>
    <row r="37" spans="1:15" ht="19.5">
      <c r="A37" s="219" t="s">
        <v>141</v>
      </c>
      <c r="B37" s="22">
        <f t="shared" ref="B37:N37" si="1">SUM(B5:B36)</f>
        <v>456</v>
      </c>
      <c r="C37" s="22">
        <f t="shared" si="1"/>
        <v>22734</v>
      </c>
      <c r="D37" s="22">
        <f t="shared" si="1"/>
        <v>25228</v>
      </c>
      <c r="E37" s="22">
        <f t="shared" si="1"/>
        <v>27169</v>
      </c>
      <c r="F37" s="22">
        <f t="shared" si="1"/>
        <v>52397</v>
      </c>
      <c r="G37" s="22">
        <f t="shared" si="1"/>
        <v>327</v>
      </c>
      <c r="H37" s="22">
        <f t="shared" si="1"/>
        <v>353</v>
      </c>
      <c r="I37" s="22">
        <f t="shared" si="1"/>
        <v>98</v>
      </c>
      <c r="J37" s="22">
        <f t="shared" si="1"/>
        <v>98</v>
      </c>
      <c r="K37" s="22">
        <f t="shared" si="1"/>
        <v>14</v>
      </c>
      <c r="L37" s="22">
        <f t="shared" si="1"/>
        <v>37</v>
      </c>
      <c r="M37" s="23">
        <f t="shared" si="1"/>
        <v>17</v>
      </c>
      <c r="N37" s="26">
        <f t="shared" si="1"/>
        <v>10</v>
      </c>
    </row>
    <row r="38" spans="1:15" s="3" customFormat="1" ht="26.25" customHeight="1">
      <c r="A38" s="237" t="s">
        <v>35</v>
      </c>
      <c r="B38" s="238"/>
      <c r="C38" s="61">
        <f>C37</f>
        <v>22734</v>
      </c>
      <c r="D38" s="61" t="s">
        <v>36</v>
      </c>
      <c r="E38" s="61" t="s">
        <v>37</v>
      </c>
      <c r="F38" s="61"/>
      <c r="G38" s="61">
        <f>F37</f>
        <v>52397</v>
      </c>
      <c r="H38" s="61" t="s">
        <v>38</v>
      </c>
      <c r="I38" s="61"/>
      <c r="J38" s="61"/>
      <c r="K38" s="61" t="s">
        <v>104</v>
      </c>
      <c r="L38" s="61"/>
      <c r="M38" s="68"/>
      <c r="N38" s="69"/>
      <c r="O38" s="15"/>
    </row>
    <row r="39" spans="1:15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1576</v>
      </c>
      <c r="F39" s="146">
        <f>MAX(F5:F36)</f>
        <v>4106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5" s="3" customFormat="1" ht="26.25" customHeight="1">
      <c r="A40" s="237" t="s">
        <v>108</v>
      </c>
      <c r="B40" s="238"/>
      <c r="C40" s="152" t="str">
        <f ca="1">INDIRECT(H40,TRUE)</f>
        <v>明莊</v>
      </c>
      <c r="D40" s="153" t="s">
        <v>90</v>
      </c>
      <c r="E40" s="147">
        <v>360</v>
      </c>
      <c r="F40" s="148">
        <f>MIN(F5:F36)</f>
        <v>767</v>
      </c>
      <c r="G40" s="88"/>
      <c r="H40" s="149" t="str">
        <f>ADDRESS(MATCH(MIN(F5:F36),F5:F36,0)+4,1)</f>
        <v>$A$28</v>
      </c>
      <c r="I40" s="88"/>
      <c r="J40" s="88"/>
      <c r="K40" s="88"/>
      <c r="L40" s="88"/>
      <c r="M40" s="142"/>
      <c r="N40" s="143"/>
    </row>
    <row r="41" spans="1:15" s="4" customFormat="1" ht="24.95" customHeight="1">
      <c r="A41" s="243" t="s">
        <v>39</v>
      </c>
      <c r="B41" s="244"/>
      <c r="C41" s="233">
        <f>SUM(G41:G42)</f>
        <v>172</v>
      </c>
      <c r="D41" s="235" t="s">
        <v>38</v>
      </c>
      <c r="E41" s="199" t="s">
        <v>40</v>
      </c>
      <c r="F41" s="88"/>
      <c r="G41" s="88">
        <v>80</v>
      </c>
      <c r="H41" s="88" t="s">
        <v>38</v>
      </c>
      <c r="I41" s="88"/>
      <c r="J41" s="88"/>
      <c r="K41" s="81"/>
      <c r="L41" s="81"/>
      <c r="M41" s="82"/>
      <c r="N41" s="83"/>
      <c r="O41" s="16"/>
    </row>
    <row r="42" spans="1:15" s="5" customFormat="1" ht="24.95" customHeight="1">
      <c r="A42" s="245"/>
      <c r="B42" s="246"/>
      <c r="C42" s="234"/>
      <c r="D42" s="236"/>
      <c r="E42" s="89" t="s">
        <v>41</v>
      </c>
      <c r="F42" s="89"/>
      <c r="G42" s="89">
        <v>92</v>
      </c>
      <c r="H42" s="89" t="s">
        <v>38</v>
      </c>
      <c r="I42" s="89"/>
      <c r="J42" s="89"/>
      <c r="K42" s="90"/>
      <c r="L42" s="90"/>
      <c r="M42" s="91"/>
      <c r="N42" s="92"/>
      <c r="O42" s="17"/>
    </row>
    <row r="43" spans="1:15" s="5" customFormat="1" ht="24.95" customHeight="1">
      <c r="A43" s="243" t="s">
        <v>18</v>
      </c>
      <c r="B43" s="247"/>
      <c r="C43" s="250">
        <f>K37</f>
        <v>14</v>
      </c>
      <c r="D43" s="250" t="s">
        <v>10</v>
      </c>
      <c r="E43" s="205" t="s">
        <v>170</v>
      </c>
      <c r="F43" s="199"/>
      <c r="G43" s="199"/>
      <c r="H43" s="199"/>
      <c r="I43" s="199"/>
      <c r="J43" s="199"/>
      <c r="K43" s="206"/>
      <c r="L43" s="206"/>
      <c r="M43" s="207"/>
      <c r="N43" s="208"/>
      <c r="O43" s="17"/>
    </row>
    <row r="44" spans="1:15" s="6" customFormat="1" ht="24.95" customHeight="1">
      <c r="A44" s="248"/>
      <c r="B44" s="249"/>
      <c r="C44" s="251"/>
      <c r="D44" s="251"/>
      <c r="E44" s="70" t="s">
        <v>171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5" s="7" customFormat="1" ht="26.25" customHeight="1">
      <c r="A45" s="237" t="s">
        <v>42</v>
      </c>
      <c r="B45" s="238"/>
      <c r="C45" s="61">
        <f>L37</f>
        <v>37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7" t="s">
        <v>14</v>
      </c>
      <c r="B46" s="238"/>
      <c r="C46" s="61">
        <f>M37</f>
        <v>17</v>
      </c>
      <c r="D46" s="61" t="s">
        <v>43</v>
      </c>
      <c r="E46" s="61" t="s">
        <v>163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7" t="s">
        <v>15</v>
      </c>
      <c r="B47" s="238"/>
      <c r="C47" s="61">
        <f>N37</f>
        <v>10</v>
      </c>
      <c r="D47" s="61" t="s">
        <v>43</v>
      </c>
      <c r="E47" s="61" t="s">
        <v>172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7" t="s">
        <v>106</v>
      </c>
      <c r="B48" s="238"/>
      <c r="C48" s="61">
        <f>G37</f>
        <v>327</v>
      </c>
      <c r="D48" s="72" t="s">
        <v>38</v>
      </c>
      <c r="E48" s="61" t="s">
        <v>44</v>
      </c>
      <c r="F48" s="61"/>
      <c r="G48" s="61">
        <f>H37</f>
        <v>353</v>
      </c>
      <c r="H48" s="72" t="s">
        <v>38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1" t="str">
        <f>IF(C49&gt;0," 本月戶數增加","本月戶數減少")</f>
        <v>本月戶數減少</v>
      </c>
      <c r="B49" s="242"/>
      <c r="C49" s="73">
        <f>C37-'10403'!C37</f>
        <v>-6</v>
      </c>
      <c r="D49" s="221" t="str">
        <f>IF(E49&gt;0,"男增加","男減少")</f>
        <v>男減少</v>
      </c>
      <c r="E49" s="74">
        <f>D37-'10403'!D37</f>
        <v>-21</v>
      </c>
      <c r="F49" s="75" t="str">
        <f>IF(G49&gt;0,"女增加","女減少")</f>
        <v>女減少</v>
      </c>
      <c r="G49" s="74">
        <f>E37-'10403'!E37</f>
        <v>-28</v>
      </c>
      <c r="H49" s="76"/>
      <c r="I49" s="242" t="str">
        <f>IF(K49&gt;0,"總人口數增加","總人口數減少")</f>
        <v>總人口數減少</v>
      </c>
      <c r="J49" s="242"/>
      <c r="K49" s="74">
        <f>F37-'10403'!F37</f>
        <v>-49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40" customWidth="1"/>
    <col min="2" max="2" width="12.5" style="39" customWidth="1"/>
    <col min="3" max="3" width="11.375" style="39" customWidth="1"/>
    <col min="4" max="6" width="9.625" style="39" customWidth="1"/>
    <col min="7" max="10" width="8.625" style="39" customWidth="1"/>
    <col min="11" max="14" width="7.625" style="39" customWidth="1"/>
    <col min="15" max="16384" width="9" style="39"/>
  </cols>
  <sheetData>
    <row r="1" spans="1:14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151</v>
      </c>
      <c r="L2" s="257"/>
      <c r="M2" s="257"/>
      <c r="N2" s="257"/>
    </row>
    <row r="3" spans="1:14" ht="19.5">
      <c r="A3" s="258" t="s">
        <v>82</v>
      </c>
      <c r="B3" s="259" t="s">
        <v>83</v>
      </c>
      <c r="C3" s="259" t="s">
        <v>26</v>
      </c>
      <c r="D3" s="192" t="s">
        <v>10</v>
      </c>
      <c r="E3" s="193" t="s">
        <v>99</v>
      </c>
      <c r="F3" s="194" t="s">
        <v>100</v>
      </c>
      <c r="G3" s="259" t="s">
        <v>27</v>
      </c>
      <c r="H3" s="259" t="s">
        <v>28</v>
      </c>
      <c r="I3" s="259" t="s">
        <v>29</v>
      </c>
      <c r="J3" s="259" t="s">
        <v>30</v>
      </c>
      <c r="K3" s="259" t="s">
        <v>31</v>
      </c>
      <c r="L3" s="259" t="s">
        <v>32</v>
      </c>
      <c r="M3" s="260" t="s">
        <v>96</v>
      </c>
      <c r="N3" s="261" t="s">
        <v>97</v>
      </c>
    </row>
    <row r="4" spans="1:14" s="40" customFormat="1" ht="19.5">
      <c r="A4" s="240"/>
      <c r="B4" s="232"/>
      <c r="C4" s="232"/>
      <c r="D4" s="21" t="s">
        <v>33</v>
      </c>
      <c r="E4" s="21" t="s">
        <v>34</v>
      </c>
      <c r="F4" s="21" t="s">
        <v>85</v>
      </c>
      <c r="G4" s="232"/>
      <c r="H4" s="232"/>
      <c r="I4" s="232"/>
      <c r="J4" s="232"/>
      <c r="K4" s="232"/>
      <c r="L4" s="232"/>
      <c r="M4" s="253"/>
      <c r="N4" s="255"/>
    </row>
    <row r="5" spans="1:14" ht="19.5">
      <c r="A5" s="220" t="s">
        <v>109</v>
      </c>
      <c r="B5" s="187">
        <v>15</v>
      </c>
      <c r="C5" s="187">
        <v>956</v>
      </c>
      <c r="D5" s="187">
        <v>948</v>
      </c>
      <c r="E5" s="187">
        <v>1098</v>
      </c>
      <c r="F5" s="22">
        <f t="shared" ref="F5:F36" si="0">SUM(D5:E5)</f>
        <v>2046</v>
      </c>
      <c r="G5" s="43">
        <v>17</v>
      </c>
      <c r="H5" s="44">
        <v>15</v>
      </c>
      <c r="I5" s="44">
        <v>2</v>
      </c>
      <c r="J5" s="44">
        <v>4</v>
      </c>
      <c r="K5" s="44">
        <v>0</v>
      </c>
      <c r="L5" s="44">
        <v>3</v>
      </c>
      <c r="M5" s="45">
        <v>3</v>
      </c>
      <c r="N5" s="46">
        <v>0</v>
      </c>
    </row>
    <row r="6" spans="1:14" ht="19.5">
      <c r="A6" s="220" t="s">
        <v>110</v>
      </c>
      <c r="B6" s="187">
        <v>11</v>
      </c>
      <c r="C6" s="187">
        <v>599</v>
      </c>
      <c r="D6" s="187">
        <v>609</v>
      </c>
      <c r="E6" s="187">
        <v>654</v>
      </c>
      <c r="F6" s="22">
        <f t="shared" si="0"/>
        <v>1263</v>
      </c>
      <c r="G6" s="43">
        <v>3</v>
      </c>
      <c r="H6" s="44">
        <v>9</v>
      </c>
      <c r="I6" s="44">
        <v>0</v>
      </c>
      <c r="J6" s="44">
        <v>0</v>
      </c>
      <c r="K6" s="44">
        <v>0</v>
      </c>
      <c r="L6" s="44">
        <v>0</v>
      </c>
      <c r="M6" s="45">
        <v>2</v>
      </c>
      <c r="N6" s="46">
        <v>0</v>
      </c>
    </row>
    <row r="7" spans="1:14" ht="19.5">
      <c r="A7" s="220" t="s">
        <v>111</v>
      </c>
      <c r="B7" s="187">
        <v>17</v>
      </c>
      <c r="C7" s="187">
        <v>1516</v>
      </c>
      <c r="D7" s="187">
        <v>1638</v>
      </c>
      <c r="E7" s="187">
        <v>1906</v>
      </c>
      <c r="F7" s="22">
        <f t="shared" si="0"/>
        <v>3544</v>
      </c>
      <c r="G7" s="43">
        <v>32</v>
      </c>
      <c r="H7" s="44">
        <v>19</v>
      </c>
      <c r="I7" s="44">
        <v>1</v>
      </c>
      <c r="J7" s="44">
        <v>5</v>
      </c>
      <c r="K7" s="44">
        <v>2</v>
      </c>
      <c r="L7" s="44">
        <v>1</v>
      </c>
      <c r="M7" s="45">
        <v>1</v>
      </c>
      <c r="N7" s="46">
        <v>1</v>
      </c>
    </row>
    <row r="8" spans="1:14" ht="19.5">
      <c r="A8" s="220" t="s">
        <v>112</v>
      </c>
      <c r="B8" s="187">
        <v>16</v>
      </c>
      <c r="C8" s="187">
        <v>575</v>
      </c>
      <c r="D8" s="187">
        <v>622</v>
      </c>
      <c r="E8" s="187">
        <v>694</v>
      </c>
      <c r="F8" s="22">
        <f t="shared" si="0"/>
        <v>1316</v>
      </c>
      <c r="G8" s="43">
        <v>6</v>
      </c>
      <c r="H8" s="44">
        <v>10</v>
      </c>
      <c r="I8" s="44">
        <v>1</v>
      </c>
      <c r="J8" s="44">
        <v>1</v>
      </c>
      <c r="K8" s="44">
        <v>1</v>
      </c>
      <c r="L8" s="44">
        <v>0</v>
      </c>
      <c r="M8" s="45">
        <v>1</v>
      </c>
      <c r="N8" s="46">
        <v>1</v>
      </c>
    </row>
    <row r="9" spans="1:14" ht="19.5">
      <c r="A9" s="220" t="s">
        <v>113</v>
      </c>
      <c r="B9" s="187">
        <v>17</v>
      </c>
      <c r="C9" s="187">
        <v>719</v>
      </c>
      <c r="D9" s="187">
        <v>757</v>
      </c>
      <c r="E9" s="187">
        <v>850</v>
      </c>
      <c r="F9" s="22">
        <f t="shared" si="0"/>
        <v>1607</v>
      </c>
      <c r="G9" s="43">
        <v>8</v>
      </c>
      <c r="H9" s="44">
        <v>5</v>
      </c>
      <c r="I9" s="44">
        <v>1</v>
      </c>
      <c r="J9" s="44">
        <v>1</v>
      </c>
      <c r="K9" s="44">
        <v>0</v>
      </c>
      <c r="L9" s="44">
        <v>1</v>
      </c>
      <c r="M9" s="45">
        <v>0</v>
      </c>
      <c r="N9" s="46">
        <v>0</v>
      </c>
    </row>
    <row r="10" spans="1:14" ht="19.5">
      <c r="A10" s="220" t="s">
        <v>114</v>
      </c>
      <c r="B10" s="187">
        <v>7</v>
      </c>
      <c r="C10" s="187">
        <v>346</v>
      </c>
      <c r="D10" s="187">
        <v>376</v>
      </c>
      <c r="E10" s="187">
        <v>429</v>
      </c>
      <c r="F10" s="22">
        <f t="shared" si="0"/>
        <v>805</v>
      </c>
      <c r="G10" s="43">
        <v>3</v>
      </c>
      <c r="H10" s="44">
        <v>3</v>
      </c>
      <c r="I10" s="44">
        <v>0</v>
      </c>
      <c r="J10" s="44">
        <v>1</v>
      </c>
      <c r="K10" s="44">
        <v>0</v>
      </c>
      <c r="L10" s="44">
        <v>0</v>
      </c>
      <c r="M10" s="45">
        <v>0</v>
      </c>
      <c r="N10" s="46">
        <v>0</v>
      </c>
    </row>
    <row r="11" spans="1:14" ht="19.5">
      <c r="A11" s="220" t="s">
        <v>115</v>
      </c>
      <c r="B11" s="187">
        <v>7</v>
      </c>
      <c r="C11" s="187">
        <v>580</v>
      </c>
      <c r="D11" s="187">
        <v>515</v>
      </c>
      <c r="E11" s="187">
        <v>634</v>
      </c>
      <c r="F11" s="22">
        <f t="shared" si="0"/>
        <v>1149</v>
      </c>
      <c r="G11" s="43">
        <v>4</v>
      </c>
      <c r="H11" s="44">
        <v>2</v>
      </c>
      <c r="I11" s="44">
        <v>1</v>
      </c>
      <c r="J11" s="44">
        <v>0</v>
      </c>
      <c r="K11" s="44">
        <v>0</v>
      </c>
      <c r="L11" s="44">
        <v>2</v>
      </c>
      <c r="M11" s="45">
        <v>1</v>
      </c>
      <c r="N11" s="46">
        <v>0</v>
      </c>
    </row>
    <row r="12" spans="1:14" ht="19.5">
      <c r="A12" s="220" t="s">
        <v>116</v>
      </c>
      <c r="B12" s="187">
        <v>15</v>
      </c>
      <c r="C12" s="187">
        <v>998</v>
      </c>
      <c r="D12" s="187">
        <v>1113</v>
      </c>
      <c r="E12" s="187">
        <v>1208</v>
      </c>
      <c r="F12" s="22">
        <f t="shared" si="0"/>
        <v>2321</v>
      </c>
      <c r="G12" s="43">
        <v>15</v>
      </c>
      <c r="H12" s="44">
        <v>10</v>
      </c>
      <c r="I12" s="44">
        <v>2</v>
      </c>
      <c r="J12" s="44">
        <v>2</v>
      </c>
      <c r="K12" s="44">
        <v>0</v>
      </c>
      <c r="L12" s="44">
        <v>1</v>
      </c>
      <c r="M12" s="45">
        <v>1</v>
      </c>
      <c r="N12" s="46">
        <v>0</v>
      </c>
    </row>
    <row r="13" spans="1:14" ht="19.5">
      <c r="A13" s="220" t="s">
        <v>117</v>
      </c>
      <c r="B13" s="187">
        <v>12</v>
      </c>
      <c r="C13" s="187">
        <v>460</v>
      </c>
      <c r="D13" s="187">
        <v>552</v>
      </c>
      <c r="E13" s="187">
        <v>576</v>
      </c>
      <c r="F13" s="22">
        <f t="shared" si="0"/>
        <v>1128</v>
      </c>
      <c r="G13" s="43">
        <v>7</v>
      </c>
      <c r="H13" s="44">
        <v>14</v>
      </c>
      <c r="I13" s="44">
        <v>4</v>
      </c>
      <c r="J13" s="44">
        <v>5</v>
      </c>
      <c r="K13" s="44">
        <v>0</v>
      </c>
      <c r="L13" s="44">
        <v>1</v>
      </c>
      <c r="M13" s="45">
        <v>0</v>
      </c>
      <c r="N13" s="46">
        <v>0</v>
      </c>
    </row>
    <row r="14" spans="1:14" ht="19.5">
      <c r="A14" s="220" t="s">
        <v>118</v>
      </c>
      <c r="B14" s="187">
        <v>8</v>
      </c>
      <c r="C14" s="187">
        <v>358</v>
      </c>
      <c r="D14" s="187">
        <v>439</v>
      </c>
      <c r="E14" s="187">
        <v>402</v>
      </c>
      <c r="F14" s="22">
        <f t="shared" si="0"/>
        <v>841</v>
      </c>
      <c r="G14" s="43">
        <v>0</v>
      </c>
      <c r="H14" s="44">
        <v>10</v>
      </c>
      <c r="I14" s="44">
        <v>0</v>
      </c>
      <c r="J14" s="44">
        <v>1</v>
      </c>
      <c r="K14" s="44">
        <v>0</v>
      </c>
      <c r="L14" s="44">
        <v>0</v>
      </c>
      <c r="M14" s="45">
        <v>1</v>
      </c>
      <c r="N14" s="46">
        <v>0</v>
      </c>
    </row>
    <row r="15" spans="1:14" ht="19.5">
      <c r="A15" s="220" t="s">
        <v>119</v>
      </c>
      <c r="B15" s="187">
        <v>17</v>
      </c>
      <c r="C15" s="187">
        <v>694</v>
      </c>
      <c r="D15" s="187">
        <v>759</v>
      </c>
      <c r="E15" s="187">
        <v>781</v>
      </c>
      <c r="F15" s="22">
        <f t="shared" si="0"/>
        <v>1540</v>
      </c>
      <c r="G15" s="43">
        <v>9</v>
      </c>
      <c r="H15" s="44">
        <v>15</v>
      </c>
      <c r="I15" s="44">
        <v>0</v>
      </c>
      <c r="J15" s="44">
        <v>2</v>
      </c>
      <c r="K15" s="44">
        <v>0</v>
      </c>
      <c r="L15" s="44">
        <v>1</v>
      </c>
      <c r="M15" s="45">
        <v>1</v>
      </c>
      <c r="N15" s="46">
        <v>1</v>
      </c>
    </row>
    <row r="16" spans="1:14" ht="19.5">
      <c r="A16" s="220" t="s">
        <v>120</v>
      </c>
      <c r="B16" s="187">
        <v>14</v>
      </c>
      <c r="C16" s="187">
        <v>458</v>
      </c>
      <c r="D16" s="187">
        <v>520</v>
      </c>
      <c r="E16" s="187">
        <v>455</v>
      </c>
      <c r="F16" s="22">
        <f t="shared" si="0"/>
        <v>975</v>
      </c>
      <c r="G16" s="43">
        <v>2</v>
      </c>
      <c r="H16" s="44">
        <v>6</v>
      </c>
      <c r="I16" s="44">
        <v>0</v>
      </c>
      <c r="J16" s="44">
        <v>0</v>
      </c>
      <c r="K16" s="44">
        <v>0</v>
      </c>
      <c r="L16" s="44">
        <v>0</v>
      </c>
      <c r="M16" s="45">
        <v>1</v>
      </c>
      <c r="N16" s="46">
        <v>0</v>
      </c>
    </row>
    <row r="17" spans="1:14" ht="19.5">
      <c r="A17" s="220" t="s">
        <v>121</v>
      </c>
      <c r="B17" s="187">
        <v>22</v>
      </c>
      <c r="C17" s="187">
        <v>902</v>
      </c>
      <c r="D17" s="187">
        <v>1133</v>
      </c>
      <c r="E17" s="187">
        <v>1182</v>
      </c>
      <c r="F17" s="22">
        <f t="shared" si="0"/>
        <v>2315</v>
      </c>
      <c r="G17" s="43">
        <v>8</v>
      </c>
      <c r="H17" s="44">
        <v>33</v>
      </c>
      <c r="I17" s="44">
        <v>6</v>
      </c>
      <c r="J17" s="44">
        <v>3</v>
      </c>
      <c r="K17" s="44">
        <v>3</v>
      </c>
      <c r="L17" s="44">
        <v>1</v>
      </c>
      <c r="M17" s="45">
        <v>1</v>
      </c>
      <c r="N17" s="46">
        <v>0</v>
      </c>
    </row>
    <row r="18" spans="1:14" ht="19.5">
      <c r="A18" s="220" t="s">
        <v>122</v>
      </c>
      <c r="B18" s="187">
        <v>20</v>
      </c>
      <c r="C18" s="187">
        <v>1259</v>
      </c>
      <c r="D18" s="187">
        <v>1505</v>
      </c>
      <c r="E18" s="187">
        <v>1633</v>
      </c>
      <c r="F18" s="22">
        <f t="shared" si="0"/>
        <v>3138</v>
      </c>
      <c r="G18" s="43">
        <v>22</v>
      </c>
      <c r="H18" s="44">
        <v>13</v>
      </c>
      <c r="I18" s="44">
        <v>4</v>
      </c>
      <c r="J18" s="44">
        <v>4</v>
      </c>
      <c r="K18" s="44">
        <v>1</v>
      </c>
      <c r="L18" s="44">
        <v>2</v>
      </c>
      <c r="M18" s="45">
        <v>1</v>
      </c>
      <c r="N18" s="46">
        <v>0</v>
      </c>
    </row>
    <row r="19" spans="1:14" ht="19.5">
      <c r="A19" s="220" t="s">
        <v>123</v>
      </c>
      <c r="B19" s="187">
        <v>22</v>
      </c>
      <c r="C19" s="187">
        <v>1139</v>
      </c>
      <c r="D19" s="187">
        <v>1349</v>
      </c>
      <c r="E19" s="187">
        <v>1527</v>
      </c>
      <c r="F19" s="22">
        <f t="shared" si="0"/>
        <v>2876</v>
      </c>
      <c r="G19" s="43">
        <v>9</v>
      </c>
      <c r="H19" s="44">
        <v>25</v>
      </c>
      <c r="I19" s="44">
        <v>8</v>
      </c>
      <c r="J19" s="44">
        <v>9</v>
      </c>
      <c r="K19" s="44">
        <v>0</v>
      </c>
      <c r="L19" s="44">
        <v>1</v>
      </c>
      <c r="M19" s="45">
        <v>1</v>
      </c>
      <c r="N19" s="46">
        <v>1</v>
      </c>
    </row>
    <row r="20" spans="1:14" ht="19.5">
      <c r="A20" s="220" t="s">
        <v>124</v>
      </c>
      <c r="B20" s="187">
        <v>19</v>
      </c>
      <c r="C20" s="187">
        <v>843</v>
      </c>
      <c r="D20" s="187">
        <v>985</v>
      </c>
      <c r="E20" s="187">
        <v>1114</v>
      </c>
      <c r="F20" s="22">
        <f t="shared" si="0"/>
        <v>2099</v>
      </c>
      <c r="G20" s="43">
        <v>10</v>
      </c>
      <c r="H20" s="44">
        <v>9</v>
      </c>
      <c r="I20" s="44">
        <v>1</v>
      </c>
      <c r="J20" s="44">
        <v>1</v>
      </c>
      <c r="K20" s="44">
        <v>2</v>
      </c>
      <c r="L20" s="44">
        <v>1</v>
      </c>
      <c r="M20" s="45">
        <v>0</v>
      </c>
      <c r="N20" s="46">
        <v>0</v>
      </c>
    </row>
    <row r="21" spans="1:14" ht="19.5">
      <c r="A21" s="220" t="s">
        <v>125</v>
      </c>
      <c r="B21" s="187">
        <v>21</v>
      </c>
      <c r="C21" s="187">
        <v>1581</v>
      </c>
      <c r="D21" s="187">
        <v>1927</v>
      </c>
      <c r="E21" s="187">
        <v>2188</v>
      </c>
      <c r="F21" s="22">
        <f t="shared" si="0"/>
        <v>4115</v>
      </c>
      <c r="G21" s="43">
        <v>20</v>
      </c>
      <c r="H21" s="44">
        <v>15</v>
      </c>
      <c r="I21" s="44">
        <v>8</v>
      </c>
      <c r="J21" s="44">
        <v>4</v>
      </c>
      <c r="K21" s="44">
        <v>0</v>
      </c>
      <c r="L21" s="44">
        <v>0</v>
      </c>
      <c r="M21" s="45">
        <v>2</v>
      </c>
      <c r="N21" s="46">
        <v>0</v>
      </c>
    </row>
    <row r="22" spans="1:14" ht="19.5">
      <c r="A22" s="220" t="s">
        <v>126</v>
      </c>
      <c r="B22" s="187">
        <v>11</v>
      </c>
      <c r="C22" s="187">
        <v>572</v>
      </c>
      <c r="D22" s="187">
        <v>588</v>
      </c>
      <c r="E22" s="187">
        <v>657</v>
      </c>
      <c r="F22" s="22">
        <f t="shared" si="0"/>
        <v>1245</v>
      </c>
      <c r="G22" s="43">
        <v>5</v>
      </c>
      <c r="H22" s="44">
        <v>3</v>
      </c>
      <c r="I22" s="44">
        <v>2</v>
      </c>
      <c r="J22" s="44">
        <v>0</v>
      </c>
      <c r="K22" s="44">
        <v>0</v>
      </c>
      <c r="L22" s="44">
        <v>0</v>
      </c>
      <c r="M22" s="45">
        <v>1</v>
      </c>
      <c r="N22" s="46">
        <v>0</v>
      </c>
    </row>
    <row r="23" spans="1:14" ht="19.5">
      <c r="A23" s="220" t="s">
        <v>127</v>
      </c>
      <c r="B23" s="187">
        <v>12</v>
      </c>
      <c r="C23" s="187">
        <v>589</v>
      </c>
      <c r="D23" s="187">
        <v>659</v>
      </c>
      <c r="E23" s="187">
        <v>685</v>
      </c>
      <c r="F23" s="22">
        <f t="shared" si="0"/>
        <v>1344</v>
      </c>
      <c r="G23" s="43">
        <v>2</v>
      </c>
      <c r="H23" s="44">
        <v>10</v>
      </c>
      <c r="I23" s="44">
        <v>0</v>
      </c>
      <c r="J23" s="44">
        <v>1</v>
      </c>
      <c r="K23" s="44">
        <v>1</v>
      </c>
      <c r="L23" s="44">
        <v>2</v>
      </c>
      <c r="M23" s="45">
        <v>0</v>
      </c>
      <c r="N23" s="46">
        <v>0</v>
      </c>
    </row>
    <row r="24" spans="1:14" ht="19.5">
      <c r="A24" s="220" t="s">
        <v>128</v>
      </c>
      <c r="B24" s="187">
        <v>12</v>
      </c>
      <c r="C24" s="187">
        <v>439</v>
      </c>
      <c r="D24" s="187">
        <v>504</v>
      </c>
      <c r="E24" s="187">
        <v>477</v>
      </c>
      <c r="F24" s="22">
        <f t="shared" si="0"/>
        <v>981</v>
      </c>
      <c r="G24" s="43">
        <v>5</v>
      </c>
      <c r="H24" s="44">
        <v>4</v>
      </c>
      <c r="I24" s="44">
        <v>4</v>
      </c>
      <c r="J24" s="44">
        <v>2</v>
      </c>
      <c r="K24" s="44">
        <v>0</v>
      </c>
      <c r="L24" s="44">
        <v>1</v>
      </c>
      <c r="M24" s="45">
        <v>1</v>
      </c>
      <c r="N24" s="46">
        <v>0</v>
      </c>
    </row>
    <row r="25" spans="1:14" ht="19.5">
      <c r="A25" s="220" t="s">
        <v>129</v>
      </c>
      <c r="B25" s="187">
        <v>12</v>
      </c>
      <c r="C25" s="187">
        <v>528</v>
      </c>
      <c r="D25" s="187">
        <v>509</v>
      </c>
      <c r="E25" s="187">
        <v>591</v>
      </c>
      <c r="F25" s="22">
        <f t="shared" si="0"/>
        <v>1100</v>
      </c>
      <c r="G25" s="43">
        <v>3</v>
      </c>
      <c r="H25" s="44">
        <v>3</v>
      </c>
      <c r="I25" s="44">
        <v>0</v>
      </c>
      <c r="J25" s="44">
        <v>6</v>
      </c>
      <c r="K25" s="44">
        <v>0</v>
      </c>
      <c r="L25" s="44">
        <v>0</v>
      </c>
      <c r="M25" s="45">
        <v>0</v>
      </c>
      <c r="N25" s="46">
        <v>1</v>
      </c>
    </row>
    <row r="26" spans="1:14" ht="19.5">
      <c r="A26" s="220" t="s">
        <v>130</v>
      </c>
      <c r="B26" s="187">
        <v>22</v>
      </c>
      <c r="C26" s="187">
        <v>934</v>
      </c>
      <c r="D26" s="187">
        <v>1118</v>
      </c>
      <c r="E26" s="187">
        <v>1083</v>
      </c>
      <c r="F26" s="22">
        <f t="shared" si="0"/>
        <v>2201</v>
      </c>
      <c r="G26" s="43">
        <v>8</v>
      </c>
      <c r="H26" s="44">
        <v>6</v>
      </c>
      <c r="I26" s="44">
        <v>2</v>
      </c>
      <c r="J26" s="44">
        <v>2</v>
      </c>
      <c r="K26" s="44">
        <v>1</v>
      </c>
      <c r="L26" s="44">
        <v>0</v>
      </c>
      <c r="M26" s="45">
        <v>2</v>
      </c>
      <c r="N26" s="46">
        <v>0</v>
      </c>
    </row>
    <row r="27" spans="1:14" ht="19.5">
      <c r="A27" s="220" t="s">
        <v>131</v>
      </c>
      <c r="B27" s="187">
        <v>26</v>
      </c>
      <c r="C27" s="187">
        <v>1543</v>
      </c>
      <c r="D27" s="187">
        <v>1590</v>
      </c>
      <c r="E27" s="187">
        <v>1673</v>
      </c>
      <c r="F27" s="22">
        <f t="shared" si="0"/>
        <v>3263</v>
      </c>
      <c r="G27" s="43">
        <v>23</v>
      </c>
      <c r="H27" s="44">
        <v>21</v>
      </c>
      <c r="I27" s="44">
        <v>17</v>
      </c>
      <c r="J27" s="44">
        <v>3</v>
      </c>
      <c r="K27" s="44">
        <v>2</v>
      </c>
      <c r="L27" s="44">
        <v>3</v>
      </c>
      <c r="M27" s="45">
        <v>2</v>
      </c>
      <c r="N27" s="46">
        <v>1</v>
      </c>
    </row>
    <row r="28" spans="1:14" ht="19.5">
      <c r="A28" s="220" t="s">
        <v>132</v>
      </c>
      <c r="B28" s="187">
        <v>10</v>
      </c>
      <c r="C28" s="187">
        <v>361</v>
      </c>
      <c r="D28" s="187">
        <v>400</v>
      </c>
      <c r="E28" s="187">
        <v>372</v>
      </c>
      <c r="F28" s="22">
        <f t="shared" si="0"/>
        <v>772</v>
      </c>
      <c r="G28" s="43">
        <v>5</v>
      </c>
      <c r="H28" s="44">
        <v>1</v>
      </c>
      <c r="I28" s="44">
        <v>3</v>
      </c>
      <c r="J28" s="44">
        <v>2</v>
      </c>
      <c r="K28" s="44">
        <v>0</v>
      </c>
      <c r="L28" s="44">
        <v>0</v>
      </c>
      <c r="M28" s="45">
        <v>2</v>
      </c>
      <c r="N28" s="46">
        <v>0</v>
      </c>
    </row>
    <row r="29" spans="1:14" ht="19.5">
      <c r="A29" s="220" t="s">
        <v>133</v>
      </c>
      <c r="B29" s="187">
        <v>13</v>
      </c>
      <c r="C29" s="187">
        <v>538</v>
      </c>
      <c r="D29" s="187">
        <v>583</v>
      </c>
      <c r="E29" s="187">
        <v>665</v>
      </c>
      <c r="F29" s="22">
        <f t="shared" si="0"/>
        <v>1248</v>
      </c>
      <c r="G29" s="43">
        <v>7</v>
      </c>
      <c r="H29" s="44">
        <v>9</v>
      </c>
      <c r="I29" s="44">
        <v>0</v>
      </c>
      <c r="J29" s="44">
        <v>1</v>
      </c>
      <c r="K29" s="44">
        <v>0</v>
      </c>
      <c r="L29" s="44">
        <v>2</v>
      </c>
      <c r="M29" s="45">
        <v>0</v>
      </c>
      <c r="N29" s="46">
        <v>0</v>
      </c>
    </row>
    <row r="30" spans="1:14" ht="19.5">
      <c r="A30" s="220" t="s">
        <v>134</v>
      </c>
      <c r="B30" s="187">
        <v>10</v>
      </c>
      <c r="C30" s="187">
        <v>451</v>
      </c>
      <c r="D30" s="187">
        <v>456</v>
      </c>
      <c r="E30" s="187">
        <v>450</v>
      </c>
      <c r="F30" s="22">
        <f t="shared" si="0"/>
        <v>906</v>
      </c>
      <c r="G30" s="43">
        <v>7</v>
      </c>
      <c r="H30" s="44">
        <v>7</v>
      </c>
      <c r="I30" s="44">
        <v>0</v>
      </c>
      <c r="J30" s="44">
        <v>0</v>
      </c>
      <c r="K30" s="44">
        <v>1</v>
      </c>
      <c r="L30" s="44">
        <v>2</v>
      </c>
      <c r="M30" s="45">
        <v>0</v>
      </c>
      <c r="N30" s="46">
        <v>1</v>
      </c>
    </row>
    <row r="31" spans="1:14" ht="19.5">
      <c r="A31" s="220" t="s">
        <v>135</v>
      </c>
      <c r="B31" s="187">
        <v>10</v>
      </c>
      <c r="C31" s="187">
        <v>510</v>
      </c>
      <c r="D31" s="187">
        <v>511</v>
      </c>
      <c r="E31" s="187">
        <v>558</v>
      </c>
      <c r="F31" s="22">
        <f t="shared" si="0"/>
        <v>1069</v>
      </c>
      <c r="G31" s="43">
        <v>6</v>
      </c>
      <c r="H31" s="44">
        <v>12</v>
      </c>
      <c r="I31" s="44">
        <v>2</v>
      </c>
      <c r="J31" s="44">
        <v>4</v>
      </c>
      <c r="K31" s="44">
        <v>2</v>
      </c>
      <c r="L31" s="44">
        <v>0</v>
      </c>
      <c r="M31" s="45">
        <v>0</v>
      </c>
      <c r="N31" s="46">
        <v>0</v>
      </c>
    </row>
    <row r="32" spans="1:14" ht="19.5">
      <c r="A32" s="220" t="s">
        <v>136</v>
      </c>
      <c r="B32" s="187">
        <v>12</v>
      </c>
      <c r="C32" s="187">
        <v>500</v>
      </c>
      <c r="D32" s="187">
        <v>540</v>
      </c>
      <c r="E32" s="187">
        <v>514</v>
      </c>
      <c r="F32" s="22">
        <f t="shared" si="0"/>
        <v>1054</v>
      </c>
      <c r="G32" s="43">
        <v>2</v>
      </c>
      <c r="H32" s="44">
        <v>5</v>
      </c>
      <c r="I32" s="44">
        <v>0</v>
      </c>
      <c r="J32" s="44">
        <v>2</v>
      </c>
      <c r="K32" s="44">
        <v>1</v>
      </c>
      <c r="L32" s="44">
        <v>0</v>
      </c>
      <c r="M32" s="45">
        <v>0</v>
      </c>
      <c r="N32" s="46">
        <v>2</v>
      </c>
    </row>
    <row r="33" spans="1:14" ht="19.5">
      <c r="A33" s="220" t="s">
        <v>137</v>
      </c>
      <c r="B33" s="187">
        <v>13</v>
      </c>
      <c r="C33" s="187">
        <v>441</v>
      </c>
      <c r="D33" s="187">
        <v>468</v>
      </c>
      <c r="E33" s="187">
        <v>483</v>
      </c>
      <c r="F33" s="22">
        <f t="shared" si="0"/>
        <v>951</v>
      </c>
      <c r="G33" s="43">
        <v>9</v>
      </c>
      <c r="H33" s="44">
        <v>6</v>
      </c>
      <c r="I33" s="44">
        <v>1</v>
      </c>
      <c r="J33" s="44">
        <v>2</v>
      </c>
      <c r="K33" s="44">
        <v>1</v>
      </c>
      <c r="L33" s="44">
        <v>1</v>
      </c>
      <c r="M33" s="45">
        <v>1</v>
      </c>
      <c r="N33" s="46">
        <v>0</v>
      </c>
    </row>
    <row r="34" spans="1:14" ht="19.5">
      <c r="A34" s="220" t="s">
        <v>138</v>
      </c>
      <c r="B34" s="187">
        <v>11</v>
      </c>
      <c r="C34" s="187">
        <v>363</v>
      </c>
      <c r="D34" s="187">
        <v>378</v>
      </c>
      <c r="E34" s="187">
        <v>434</v>
      </c>
      <c r="F34" s="22">
        <f t="shared" si="0"/>
        <v>812</v>
      </c>
      <c r="G34" s="43">
        <v>4</v>
      </c>
      <c r="H34" s="44">
        <v>11</v>
      </c>
      <c r="I34" s="44">
        <v>2</v>
      </c>
      <c r="J34" s="44">
        <v>4</v>
      </c>
      <c r="K34" s="44">
        <v>0</v>
      </c>
      <c r="L34" s="44">
        <v>0</v>
      </c>
      <c r="M34" s="45">
        <v>1</v>
      </c>
      <c r="N34" s="46">
        <v>0</v>
      </c>
    </row>
    <row r="35" spans="1:14" ht="19.5">
      <c r="A35" s="220" t="s">
        <v>139</v>
      </c>
      <c r="B35" s="187">
        <v>6</v>
      </c>
      <c r="C35" s="187">
        <v>358</v>
      </c>
      <c r="D35" s="187">
        <v>431</v>
      </c>
      <c r="E35" s="187">
        <v>453</v>
      </c>
      <c r="F35" s="22">
        <f t="shared" si="0"/>
        <v>884</v>
      </c>
      <c r="G35" s="43">
        <v>1</v>
      </c>
      <c r="H35" s="44">
        <v>1</v>
      </c>
      <c r="I35" s="44">
        <v>1</v>
      </c>
      <c r="J35" s="44">
        <v>1</v>
      </c>
      <c r="K35" s="44">
        <v>1</v>
      </c>
      <c r="L35" s="44">
        <v>0</v>
      </c>
      <c r="M35" s="45">
        <v>1</v>
      </c>
      <c r="N35" s="46">
        <v>0</v>
      </c>
    </row>
    <row r="36" spans="1:14" ht="19.5">
      <c r="A36" s="220" t="s">
        <v>140</v>
      </c>
      <c r="B36" s="187">
        <v>16</v>
      </c>
      <c r="C36" s="187">
        <v>622</v>
      </c>
      <c r="D36" s="187">
        <v>714</v>
      </c>
      <c r="E36" s="187">
        <v>717</v>
      </c>
      <c r="F36" s="22">
        <f t="shared" si="0"/>
        <v>1431</v>
      </c>
      <c r="G36" s="43">
        <v>8</v>
      </c>
      <c r="H36" s="44">
        <v>8</v>
      </c>
      <c r="I36" s="44">
        <v>0</v>
      </c>
      <c r="J36" s="44">
        <v>0</v>
      </c>
      <c r="K36" s="44">
        <v>0</v>
      </c>
      <c r="L36" s="44">
        <v>1</v>
      </c>
      <c r="M36" s="45">
        <v>2</v>
      </c>
      <c r="N36" s="46">
        <v>0</v>
      </c>
    </row>
    <row r="37" spans="1:14" ht="19.5">
      <c r="A37" s="219" t="s">
        <v>141</v>
      </c>
      <c r="B37" s="22">
        <f t="shared" ref="B37:N37" si="1">SUM(B5:B36)</f>
        <v>456</v>
      </c>
      <c r="C37" s="22">
        <f t="shared" si="1"/>
        <v>22732</v>
      </c>
      <c r="D37" s="22">
        <f t="shared" si="1"/>
        <v>25196</v>
      </c>
      <c r="E37" s="22">
        <f t="shared" si="1"/>
        <v>27143</v>
      </c>
      <c r="F37" s="22">
        <f t="shared" si="1"/>
        <v>52339</v>
      </c>
      <c r="G37" s="22">
        <f t="shared" si="1"/>
        <v>270</v>
      </c>
      <c r="H37" s="22">
        <f t="shared" si="1"/>
        <v>320</v>
      </c>
      <c r="I37" s="22">
        <f t="shared" si="1"/>
        <v>73</v>
      </c>
      <c r="J37" s="22">
        <f t="shared" si="1"/>
        <v>73</v>
      </c>
      <c r="K37" s="22">
        <f t="shared" si="1"/>
        <v>19</v>
      </c>
      <c r="L37" s="22">
        <f t="shared" si="1"/>
        <v>27</v>
      </c>
      <c r="M37" s="23">
        <f t="shared" si="1"/>
        <v>30</v>
      </c>
      <c r="N37" s="26">
        <f t="shared" si="1"/>
        <v>9</v>
      </c>
    </row>
    <row r="38" spans="1:14" s="3" customFormat="1" ht="26.25" customHeight="1">
      <c r="A38" s="237" t="s">
        <v>35</v>
      </c>
      <c r="B38" s="238"/>
      <c r="C38" s="61">
        <f>C37</f>
        <v>22732</v>
      </c>
      <c r="D38" s="61" t="s">
        <v>36</v>
      </c>
      <c r="E38" s="61" t="s">
        <v>37</v>
      </c>
      <c r="F38" s="61"/>
      <c r="G38" s="61">
        <f>F37</f>
        <v>52339</v>
      </c>
      <c r="H38" s="61" t="s">
        <v>38</v>
      </c>
      <c r="I38" s="61"/>
      <c r="J38" s="61"/>
      <c r="K38" s="61" t="s">
        <v>104</v>
      </c>
      <c r="L38" s="61"/>
      <c r="M38" s="68"/>
      <c r="N38" s="69"/>
    </row>
    <row r="39" spans="1:14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1581</v>
      </c>
      <c r="F39" s="146">
        <f>MAX(F5:F36)</f>
        <v>4115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108</v>
      </c>
      <c r="B40" s="238"/>
      <c r="C40" s="154" t="str">
        <f ca="1">INDIRECT(H40,TRUE)</f>
        <v>明莊</v>
      </c>
      <c r="D40" s="155" t="s">
        <v>90</v>
      </c>
      <c r="E40" s="147">
        <v>361</v>
      </c>
      <c r="F40" s="148">
        <f>MIN(F5:F36)</f>
        <v>772</v>
      </c>
      <c r="G40" s="88"/>
      <c r="H40" s="149" t="str">
        <f>ADDRESS(MATCH(MIN(F5:F36),F5:F36,0)+4,1)</f>
        <v>$A$28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3" t="s">
        <v>39</v>
      </c>
      <c r="B41" s="244"/>
      <c r="C41" s="233">
        <f>G41+G42</f>
        <v>175</v>
      </c>
      <c r="D41" s="235" t="s">
        <v>38</v>
      </c>
      <c r="E41" s="199" t="s">
        <v>40</v>
      </c>
      <c r="F41" s="88"/>
      <c r="G41" s="88">
        <v>81</v>
      </c>
      <c r="H41" s="88" t="s">
        <v>38</v>
      </c>
      <c r="I41" s="88"/>
      <c r="J41" s="88"/>
      <c r="K41" s="81"/>
      <c r="L41" s="81"/>
      <c r="M41" s="82"/>
      <c r="N41" s="83"/>
    </row>
    <row r="42" spans="1:14" s="3" customFormat="1" ht="24.95" customHeight="1">
      <c r="A42" s="245"/>
      <c r="B42" s="246"/>
      <c r="C42" s="234"/>
      <c r="D42" s="236"/>
      <c r="E42" s="89" t="s">
        <v>41</v>
      </c>
      <c r="F42" s="89"/>
      <c r="G42" s="89">
        <v>94</v>
      </c>
      <c r="H42" s="89" t="s">
        <v>38</v>
      </c>
      <c r="I42" s="89"/>
      <c r="J42" s="89"/>
      <c r="K42" s="90"/>
      <c r="L42" s="90"/>
      <c r="M42" s="91"/>
      <c r="N42" s="92"/>
    </row>
    <row r="43" spans="1:14" s="3" customFormat="1" ht="24.95" customHeight="1">
      <c r="A43" s="243" t="s">
        <v>18</v>
      </c>
      <c r="B43" s="247"/>
      <c r="C43" s="250">
        <f>K37</f>
        <v>19</v>
      </c>
      <c r="D43" s="250" t="s">
        <v>10</v>
      </c>
      <c r="E43" s="205" t="s">
        <v>173</v>
      </c>
      <c r="F43" s="199"/>
      <c r="G43" s="199"/>
      <c r="H43" s="199"/>
      <c r="I43" s="199"/>
      <c r="J43" s="199"/>
      <c r="K43" s="206"/>
      <c r="L43" s="206"/>
      <c r="M43" s="207"/>
      <c r="N43" s="208"/>
    </row>
    <row r="44" spans="1:14" s="6" customFormat="1" ht="24.95" customHeight="1">
      <c r="A44" s="248"/>
      <c r="B44" s="249"/>
      <c r="C44" s="251"/>
      <c r="D44" s="251"/>
      <c r="E44" s="205" t="s">
        <v>174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4" s="4" customFormat="1" ht="26.25" customHeight="1">
      <c r="A45" s="237" t="s">
        <v>42</v>
      </c>
      <c r="B45" s="238"/>
      <c r="C45" s="61">
        <f>L37</f>
        <v>27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37" t="s">
        <v>14</v>
      </c>
      <c r="B46" s="238"/>
      <c r="C46" s="61">
        <f>M37</f>
        <v>30</v>
      </c>
      <c r="D46" s="61" t="s">
        <v>43</v>
      </c>
      <c r="E46" s="61" t="s">
        <v>175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37" t="s">
        <v>15</v>
      </c>
      <c r="B47" s="238"/>
      <c r="C47" s="61">
        <f>N37</f>
        <v>9</v>
      </c>
      <c r="D47" s="61" t="s">
        <v>43</v>
      </c>
      <c r="E47" s="61" t="s">
        <v>176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37" t="s">
        <v>106</v>
      </c>
      <c r="B48" s="238"/>
      <c r="C48" s="61">
        <f>G37</f>
        <v>270</v>
      </c>
      <c r="D48" s="72" t="s">
        <v>38</v>
      </c>
      <c r="E48" s="61" t="s">
        <v>44</v>
      </c>
      <c r="F48" s="61"/>
      <c r="G48" s="61">
        <f>H37</f>
        <v>320</v>
      </c>
      <c r="H48" s="72" t="s">
        <v>38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41" t="str">
        <f>IF(C49&gt;0," 本月戶數增加","本月戶數減少")</f>
        <v>本月戶數減少</v>
      </c>
      <c r="B49" s="242"/>
      <c r="C49" s="73">
        <f>C37-'10404'!C37</f>
        <v>-2</v>
      </c>
      <c r="D49" s="156" t="str">
        <f>IF(E49&gt;0,"男增加","男減少")</f>
        <v>男減少</v>
      </c>
      <c r="E49" s="74">
        <f>D37-'10404'!D37</f>
        <v>-32</v>
      </c>
      <c r="F49" s="75" t="str">
        <f>IF(G49&gt;0,"女增加","女減少")</f>
        <v>女減少</v>
      </c>
      <c r="G49" s="74">
        <f>E37-'10404'!E37</f>
        <v>-26</v>
      </c>
      <c r="H49" s="76"/>
      <c r="I49" s="242" t="str">
        <f>IF(K49&gt;0,"總人口數增加","總人口數減少")</f>
        <v>總人口數減少</v>
      </c>
      <c r="J49" s="242"/>
      <c r="K49" s="74">
        <f>F37-'10404'!F37</f>
        <v>-58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M3:M4"/>
    <mergeCell ref="N3:N4"/>
    <mergeCell ref="A39:B39"/>
    <mergeCell ref="A40:B40"/>
    <mergeCell ref="A43:B44"/>
    <mergeCell ref="C43:C44"/>
    <mergeCell ref="D43:D44"/>
    <mergeCell ref="A46:B46"/>
    <mergeCell ref="A38:B38"/>
    <mergeCell ref="A3:A4"/>
    <mergeCell ref="K3:K4"/>
    <mergeCell ref="L3:L4"/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7" t="s">
        <v>150</v>
      </c>
      <c r="L2" s="257"/>
      <c r="M2" s="257"/>
      <c r="N2" s="257"/>
    </row>
    <row r="3" spans="1:14" ht="19.5">
      <c r="A3" s="258" t="s">
        <v>82</v>
      </c>
      <c r="B3" s="259" t="s">
        <v>83</v>
      </c>
      <c r="C3" s="259" t="s">
        <v>26</v>
      </c>
      <c r="D3" s="192" t="s">
        <v>10</v>
      </c>
      <c r="E3" s="193" t="s">
        <v>99</v>
      </c>
      <c r="F3" s="194" t="s">
        <v>100</v>
      </c>
      <c r="G3" s="259" t="s">
        <v>27</v>
      </c>
      <c r="H3" s="259" t="s">
        <v>28</v>
      </c>
      <c r="I3" s="259" t="s">
        <v>29</v>
      </c>
      <c r="J3" s="259" t="s">
        <v>30</v>
      </c>
      <c r="K3" s="259" t="s">
        <v>31</v>
      </c>
      <c r="L3" s="259" t="s">
        <v>32</v>
      </c>
      <c r="M3" s="260" t="s">
        <v>96</v>
      </c>
      <c r="N3" s="261" t="s">
        <v>97</v>
      </c>
    </row>
    <row r="4" spans="1:14" s="1" customFormat="1" ht="19.5">
      <c r="A4" s="240"/>
      <c r="B4" s="232"/>
      <c r="C4" s="232"/>
      <c r="D4" s="21" t="s">
        <v>33</v>
      </c>
      <c r="E4" s="21" t="s">
        <v>34</v>
      </c>
      <c r="F4" s="21" t="s">
        <v>86</v>
      </c>
      <c r="G4" s="232"/>
      <c r="H4" s="232"/>
      <c r="I4" s="232"/>
      <c r="J4" s="232"/>
      <c r="K4" s="232"/>
      <c r="L4" s="232"/>
      <c r="M4" s="253"/>
      <c r="N4" s="255"/>
    </row>
    <row r="5" spans="1:14" ht="19.5">
      <c r="A5" s="220" t="s">
        <v>109</v>
      </c>
      <c r="B5" s="187">
        <v>15</v>
      </c>
      <c r="C5" s="187">
        <v>956</v>
      </c>
      <c r="D5" s="187">
        <v>939</v>
      </c>
      <c r="E5" s="187">
        <v>1099</v>
      </c>
      <c r="F5" s="22">
        <f t="shared" ref="F5:F36" si="0">SUM(D5:E5)</f>
        <v>2038</v>
      </c>
      <c r="G5" s="43">
        <v>9</v>
      </c>
      <c r="H5" s="44">
        <v>16</v>
      </c>
      <c r="I5" s="44">
        <v>5</v>
      </c>
      <c r="J5" s="44">
        <v>4</v>
      </c>
      <c r="K5" s="44">
        <v>0</v>
      </c>
      <c r="L5" s="44">
        <v>2</v>
      </c>
      <c r="M5" s="45">
        <v>1</v>
      </c>
      <c r="N5" s="46">
        <v>1</v>
      </c>
    </row>
    <row r="6" spans="1:14" ht="19.5">
      <c r="A6" s="220" t="s">
        <v>110</v>
      </c>
      <c r="B6" s="187">
        <v>11</v>
      </c>
      <c r="C6" s="187">
        <v>595</v>
      </c>
      <c r="D6" s="187">
        <v>606</v>
      </c>
      <c r="E6" s="187">
        <v>653</v>
      </c>
      <c r="F6" s="22">
        <f t="shared" si="0"/>
        <v>1259</v>
      </c>
      <c r="G6" s="43">
        <v>9</v>
      </c>
      <c r="H6" s="44">
        <v>11</v>
      </c>
      <c r="I6" s="44">
        <v>0</v>
      </c>
      <c r="J6" s="44">
        <v>1</v>
      </c>
      <c r="K6" s="44">
        <v>0</v>
      </c>
      <c r="L6" s="44">
        <v>1</v>
      </c>
      <c r="M6" s="45">
        <v>1</v>
      </c>
      <c r="N6" s="46">
        <v>1</v>
      </c>
    </row>
    <row r="7" spans="1:14" ht="19.5">
      <c r="A7" s="220" t="s">
        <v>111</v>
      </c>
      <c r="B7" s="187">
        <v>17</v>
      </c>
      <c r="C7" s="187">
        <v>1517</v>
      </c>
      <c r="D7" s="187">
        <v>1637</v>
      </c>
      <c r="E7" s="187">
        <v>1893</v>
      </c>
      <c r="F7" s="22">
        <f t="shared" si="0"/>
        <v>3530</v>
      </c>
      <c r="G7" s="43">
        <v>21</v>
      </c>
      <c r="H7" s="44">
        <v>29</v>
      </c>
      <c r="I7" s="44">
        <v>0</v>
      </c>
      <c r="J7" s="44">
        <v>6</v>
      </c>
      <c r="K7" s="44">
        <v>2</v>
      </c>
      <c r="L7" s="44">
        <v>2</v>
      </c>
      <c r="M7" s="45">
        <v>1</v>
      </c>
      <c r="N7" s="46">
        <v>1</v>
      </c>
    </row>
    <row r="8" spans="1:14" ht="19.5">
      <c r="A8" s="220" t="s">
        <v>112</v>
      </c>
      <c r="B8" s="187">
        <v>16</v>
      </c>
      <c r="C8" s="187">
        <v>573</v>
      </c>
      <c r="D8" s="187">
        <v>617</v>
      </c>
      <c r="E8" s="187">
        <v>692</v>
      </c>
      <c r="F8" s="22">
        <f t="shared" si="0"/>
        <v>1309</v>
      </c>
      <c r="G8" s="43">
        <v>1</v>
      </c>
      <c r="H8" s="44">
        <v>7</v>
      </c>
      <c r="I8" s="44">
        <v>0</v>
      </c>
      <c r="J8" s="44">
        <v>0</v>
      </c>
      <c r="K8" s="44">
        <v>0</v>
      </c>
      <c r="L8" s="44">
        <v>1</v>
      </c>
      <c r="M8" s="45">
        <v>1</v>
      </c>
      <c r="N8" s="46">
        <v>1</v>
      </c>
    </row>
    <row r="9" spans="1:14" ht="19.5">
      <c r="A9" s="220" t="s">
        <v>113</v>
      </c>
      <c r="B9" s="187">
        <v>17</v>
      </c>
      <c r="C9" s="187">
        <v>721</v>
      </c>
      <c r="D9" s="187">
        <v>755</v>
      </c>
      <c r="E9" s="187">
        <v>847</v>
      </c>
      <c r="F9" s="22">
        <f t="shared" si="0"/>
        <v>1602</v>
      </c>
      <c r="G9" s="43">
        <v>8</v>
      </c>
      <c r="H9" s="44">
        <v>7</v>
      </c>
      <c r="I9" s="44">
        <v>0</v>
      </c>
      <c r="J9" s="44">
        <v>6</v>
      </c>
      <c r="K9" s="44">
        <v>1</v>
      </c>
      <c r="L9" s="44">
        <v>1</v>
      </c>
      <c r="M9" s="45">
        <v>0</v>
      </c>
      <c r="N9" s="46">
        <v>1</v>
      </c>
    </row>
    <row r="10" spans="1:14" ht="19.5">
      <c r="A10" s="220" t="s">
        <v>114</v>
      </c>
      <c r="B10" s="187">
        <v>7</v>
      </c>
      <c r="C10" s="187">
        <v>346</v>
      </c>
      <c r="D10" s="187">
        <v>374</v>
      </c>
      <c r="E10" s="187">
        <v>427</v>
      </c>
      <c r="F10" s="22">
        <f t="shared" si="0"/>
        <v>801</v>
      </c>
      <c r="G10" s="43">
        <v>5</v>
      </c>
      <c r="H10" s="44">
        <v>6</v>
      </c>
      <c r="I10" s="44">
        <v>0</v>
      </c>
      <c r="J10" s="44">
        <v>1</v>
      </c>
      <c r="K10" s="44">
        <v>0</v>
      </c>
      <c r="L10" s="44">
        <v>2</v>
      </c>
      <c r="M10" s="45">
        <v>0</v>
      </c>
      <c r="N10" s="46">
        <v>0</v>
      </c>
    </row>
    <row r="11" spans="1:14" ht="19.5">
      <c r="A11" s="220" t="s">
        <v>115</v>
      </c>
      <c r="B11" s="187">
        <v>7</v>
      </c>
      <c r="C11" s="187">
        <v>580</v>
      </c>
      <c r="D11" s="187">
        <v>511</v>
      </c>
      <c r="E11" s="187">
        <v>634</v>
      </c>
      <c r="F11" s="22">
        <f t="shared" si="0"/>
        <v>1145</v>
      </c>
      <c r="G11" s="43">
        <v>6</v>
      </c>
      <c r="H11" s="44">
        <v>11</v>
      </c>
      <c r="I11" s="44">
        <v>5</v>
      </c>
      <c r="J11" s="44">
        <v>4</v>
      </c>
      <c r="K11" s="44">
        <v>0</v>
      </c>
      <c r="L11" s="44">
        <v>0</v>
      </c>
      <c r="M11" s="45">
        <v>1</v>
      </c>
      <c r="N11" s="46">
        <v>1</v>
      </c>
    </row>
    <row r="12" spans="1:14" ht="19.5">
      <c r="A12" s="220" t="s">
        <v>116</v>
      </c>
      <c r="B12" s="187">
        <v>15</v>
      </c>
      <c r="C12" s="187">
        <v>992</v>
      </c>
      <c r="D12" s="187">
        <v>1103</v>
      </c>
      <c r="E12" s="187">
        <v>1203</v>
      </c>
      <c r="F12" s="22">
        <f t="shared" si="0"/>
        <v>2306</v>
      </c>
      <c r="G12" s="43">
        <v>7</v>
      </c>
      <c r="H12" s="44">
        <v>8</v>
      </c>
      <c r="I12" s="44">
        <v>1</v>
      </c>
      <c r="J12" s="44">
        <v>11</v>
      </c>
      <c r="K12" s="44">
        <v>0</v>
      </c>
      <c r="L12" s="44">
        <v>4</v>
      </c>
      <c r="M12" s="45">
        <v>1</v>
      </c>
      <c r="N12" s="46">
        <v>0</v>
      </c>
    </row>
    <row r="13" spans="1:14" ht="19.5">
      <c r="A13" s="220" t="s">
        <v>117</v>
      </c>
      <c r="B13" s="187">
        <v>12</v>
      </c>
      <c r="C13" s="187">
        <v>463</v>
      </c>
      <c r="D13" s="187">
        <v>557</v>
      </c>
      <c r="E13" s="187">
        <v>575</v>
      </c>
      <c r="F13" s="22">
        <f t="shared" si="0"/>
        <v>1132</v>
      </c>
      <c r="G13" s="43">
        <v>6</v>
      </c>
      <c r="H13" s="44">
        <v>6</v>
      </c>
      <c r="I13" s="44">
        <v>2</v>
      </c>
      <c r="J13" s="44">
        <v>0</v>
      </c>
      <c r="K13" s="44">
        <v>2</v>
      </c>
      <c r="L13" s="44">
        <v>0</v>
      </c>
      <c r="M13" s="45">
        <v>2</v>
      </c>
      <c r="N13" s="46">
        <v>1</v>
      </c>
    </row>
    <row r="14" spans="1:14" ht="19.5">
      <c r="A14" s="220" t="s">
        <v>118</v>
      </c>
      <c r="B14" s="187">
        <v>8</v>
      </c>
      <c r="C14" s="187">
        <v>358</v>
      </c>
      <c r="D14" s="187">
        <v>440</v>
      </c>
      <c r="E14" s="187">
        <v>403</v>
      </c>
      <c r="F14" s="22">
        <f t="shared" si="0"/>
        <v>843</v>
      </c>
      <c r="G14" s="43">
        <v>3</v>
      </c>
      <c r="H14" s="44">
        <v>4</v>
      </c>
      <c r="I14" s="44">
        <v>6</v>
      </c>
      <c r="J14" s="44">
        <v>2</v>
      </c>
      <c r="K14" s="44">
        <v>0</v>
      </c>
      <c r="L14" s="44">
        <v>1</v>
      </c>
      <c r="M14" s="45">
        <v>0</v>
      </c>
      <c r="N14" s="46">
        <v>0</v>
      </c>
    </row>
    <row r="15" spans="1:14" ht="19.5">
      <c r="A15" s="220" t="s">
        <v>119</v>
      </c>
      <c r="B15" s="187">
        <v>17</v>
      </c>
      <c r="C15" s="187">
        <v>695</v>
      </c>
      <c r="D15" s="187">
        <v>757</v>
      </c>
      <c r="E15" s="187">
        <v>785</v>
      </c>
      <c r="F15" s="22">
        <f t="shared" si="0"/>
        <v>1542</v>
      </c>
      <c r="G15" s="43">
        <v>6</v>
      </c>
      <c r="H15" s="44">
        <v>5</v>
      </c>
      <c r="I15" s="44">
        <v>2</v>
      </c>
      <c r="J15" s="44">
        <v>1</v>
      </c>
      <c r="K15" s="44">
        <v>0</v>
      </c>
      <c r="L15" s="44">
        <v>0</v>
      </c>
      <c r="M15" s="45">
        <v>2</v>
      </c>
      <c r="N15" s="46">
        <v>1</v>
      </c>
    </row>
    <row r="16" spans="1:14" ht="19.5">
      <c r="A16" s="220" t="s">
        <v>120</v>
      </c>
      <c r="B16" s="187">
        <v>14</v>
      </c>
      <c r="C16" s="187">
        <v>458</v>
      </c>
      <c r="D16" s="187">
        <v>518</v>
      </c>
      <c r="E16" s="187">
        <v>456</v>
      </c>
      <c r="F16" s="22">
        <f t="shared" si="0"/>
        <v>974</v>
      </c>
      <c r="G16" s="43">
        <v>1</v>
      </c>
      <c r="H16" s="44">
        <v>1</v>
      </c>
      <c r="I16" s="44">
        <v>0</v>
      </c>
      <c r="J16" s="44">
        <v>1</v>
      </c>
      <c r="K16" s="44">
        <v>0</v>
      </c>
      <c r="L16" s="44">
        <v>0</v>
      </c>
      <c r="M16" s="45">
        <v>1</v>
      </c>
      <c r="N16" s="46">
        <v>0</v>
      </c>
    </row>
    <row r="17" spans="1:14" ht="19.5">
      <c r="A17" s="220" t="s">
        <v>121</v>
      </c>
      <c r="B17" s="187">
        <v>22</v>
      </c>
      <c r="C17" s="187">
        <v>899</v>
      </c>
      <c r="D17" s="187">
        <v>1129</v>
      </c>
      <c r="E17" s="187">
        <v>1177</v>
      </c>
      <c r="F17" s="22">
        <f t="shared" si="0"/>
        <v>2306</v>
      </c>
      <c r="G17" s="43">
        <v>16</v>
      </c>
      <c r="H17" s="44">
        <v>22</v>
      </c>
      <c r="I17" s="44">
        <v>0</v>
      </c>
      <c r="J17" s="44">
        <v>0</v>
      </c>
      <c r="K17" s="44">
        <v>2</v>
      </c>
      <c r="L17" s="44">
        <v>5</v>
      </c>
      <c r="M17" s="45">
        <v>0</v>
      </c>
      <c r="N17" s="46">
        <v>1</v>
      </c>
    </row>
    <row r="18" spans="1:14" ht="19.5">
      <c r="A18" s="220" t="s">
        <v>122</v>
      </c>
      <c r="B18" s="187">
        <v>20</v>
      </c>
      <c r="C18" s="187">
        <v>1264</v>
      </c>
      <c r="D18" s="187">
        <v>1513</v>
      </c>
      <c r="E18" s="187">
        <v>1636</v>
      </c>
      <c r="F18" s="22">
        <f t="shared" si="0"/>
        <v>3149</v>
      </c>
      <c r="G18" s="43">
        <v>28</v>
      </c>
      <c r="H18" s="44">
        <v>21</v>
      </c>
      <c r="I18" s="44">
        <v>5</v>
      </c>
      <c r="J18" s="44">
        <v>3</v>
      </c>
      <c r="K18" s="44">
        <v>3</v>
      </c>
      <c r="L18" s="44">
        <v>1</v>
      </c>
      <c r="M18" s="45">
        <v>1</v>
      </c>
      <c r="N18" s="46">
        <v>0</v>
      </c>
    </row>
    <row r="19" spans="1:14" ht="19.5">
      <c r="A19" s="220" t="s">
        <v>123</v>
      </c>
      <c r="B19" s="187">
        <v>22</v>
      </c>
      <c r="C19" s="187">
        <v>1137</v>
      </c>
      <c r="D19" s="187">
        <v>1356</v>
      </c>
      <c r="E19" s="187">
        <v>1525</v>
      </c>
      <c r="F19" s="22">
        <f t="shared" si="0"/>
        <v>2881</v>
      </c>
      <c r="G19" s="43">
        <v>20</v>
      </c>
      <c r="H19" s="44">
        <v>19</v>
      </c>
      <c r="I19" s="44">
        <v>8</v>
      </c>
      <c r="J19" s="44">
        <v>5</v>
      </c>
      <c r="K19" s="44">
        <v>4</v>
      </c>
      <c r="L19" s="44">
        <v>3</v>
      </c>
      <c r="M19" s="45">
        <v>1</v>
      </c>
      <c r="N19" s="46">
        <v>1</v>
      </c>
    </row>
    <row r="20" spans="1:14" ht="19.5">
      <c r="A20" s="220" t="s">
        <v>124</v>
      </c>
      <c r="B20" s="187">
        <v>19</v>
      </c>
      <c r="C20" s="187">
        <v>848</v>
      </c>
      <c r="D20" s="187">
        <v>984</v>
      </c>
      <c r="E20" s="187">
        <v>1118</v>
      </c>
      <c r="F20" s="22">
        <f t="shared" si="0"/>
        <v>2102</v>
      </c>
      <c r="G20" s="43">
        <v>11</v>
      </c>
      <c r="H20" s="44">
        <v>9</v>
      </c>
      <c r="I20" s="44">
        <v>0</v>
      </c>
      <c r="J20" s="44">
        <v>0</v>
      </c>
      <c r="K20" s="44">
        <v>1</v>
      </c>
      <c r="L20" s="44">
        <v>0</v>
      </c>
      <c r="M20" s="45">
        <v>1</v>
      </c>
      <c r="N20" s="46">
        <v>0</v>
      </c>
    </row>
    <row r="21" spans="1:14" ht="19.5">
      <c r="A21" s="220" t="s">
        <v>125</v>
      </c>
      <c r="B21" s="187">
        <v>21</v>
      </c>
      <c r="C21" s="187">
        <v>1580</v>
      </c>
      <c r="D21" s="187">
        <v>1935</v>
      </c>
      <c r="E21" s="187">
        <v>2181</v>
      </c>
      <c r="F21" s="22">
        <f t="shared" si="0"/>
        <v>4116</v>
      </c>
      <c r="G21" s="43">
        <v>14</v>
      </c>
      <c r="H21" s="44">
        <v>12</v>
      </c>
      <c r="I21" s="44">
        <v>2</v>
      </c>
      <c r="J21" s="44">
        <v>2</v>
      </c>
      <c r="K21" s="44">
        <v>3</v>
      </c>
      <c r="L21" s="44">
        <v>4</v>
      </c>
      <c r="M21" s="45">
        <v>0</v>
      </c>
      <c r="N21" s="46">
        <v>0</v>
      </c>
    </row>
    <row r="22" spans="1:14" ht="19.5">
      <c r="A22" s="220" t="s">
        <v>126</v>
      </c>
      <c r="B22" s="187">
        <v>11</v>
      </c>
      <c r="C22" s="187">
        <v>571</v>
      </c>
      <c r="D22" s="187">
        <v>588</v>
      </c>
      <c r="E22" s="187">
        <v>660</v>
      </c>
      <c r="F22" s="22">
        <f t="shared" si="0"/>
        <v>1248</v>
      </c>
      <c r="G22" s="43">
        <v>5</v>
      </c>
      <c r="H22" s="44">
        <v>2</v>
      </c>
      <c r="I22" s="44">
        <v>0</v>
      </c>
      <c r="J22" s="44">
        <v>0</v>
      </c>
      <c r="K22" s="44">
        <v>1</v>
      </c>
      <c r="L22" s="44">
        <v>1</v>
      </c>
      <c r="M22" s="45">
        <v>2</v>
      </c>
      <c r="N22" s="46">
        <v>0</v>
      </c>
    </row>
    <row r="23" spans="1:14" ht="19.5">
      <c r="A23" s="220" t="s">
        <v>127</v>
      </c>
      <c r="B23" s="187">
        <v>12</v>
      </c>
      <c r="C23" s="187">
        <v>585</v>
      </c>
      <c r="D23" s="187">
        <v>651</v>
      </c>
      <c r="E23" s="187">
        <v>684</v>
      </c>
      <c r="F23" s="22">
        <f t="shared" si="0"/>
        <v>1335</v>
      </c>
      <c r="G23" s="43">
        <v>5</v>
      </c>
      <c r="H23" s="44">
        <v>15</v>
      </c>
      <c r="I23" s="44">
        <v>3</v>
      </c>
      <c r="J23" s="44">
        <v>1</v>
      </c>
      <c r="K23" s="44">
        <v>0</v>
      </c>
      <c r="L23" s="44">
        <v>1</v>
      </c>
      <c r="M23" s="45">
        <v>0</v>
      </c>
      <c r="N23" s="46">
        <v>1</v>
      </c>
    </row>
    <row r="24" spans="1:14" ht="19.5">
      <c r="A24" s="220" t="s">
        <v>128</v>
      </c>
      <c r="B24" s="187">
        <v>12</v>
      </c>
      <c r="C24" s="187">
        <v>440</v>
      </c>
      <c r="D24" s="187">
        <v>504</v>
      </c>
      <c r="E24" s="187">
        <v>478</v>
      </c>
      <c r="F24" s="22">
        <f t="shared" si="0"/>
        <v>982</v>
      </c>
      <c r="G24" s="43">
        <v>7</v>
      </c>
      <c r="H24" s="44">
        <v>6</v>
      </c>
      <c r="I24" s="44">
        <v>2</v>
      </c>
      <c r="J24" s="44">
        <v>0</v>
      </c>
      <c r="K24" s="44">
        <v>0</v>
      </c>
      <c r="L24" s="44">
        <v>2</v>
      </c>
      <c r="M24" s="45">
        <v>0</v>
      </c>
      <c r="N24" s="46">
        <v>0</v>
      </c>
    </row>
    <row r="25" spans="1:14" ht="19.5">
      <c r="A25" s="220" t="s">
        <v>129</v>
      </c>
      <c r="B25" s="187">
        <v>12</v>
      </c>
      <c r="C25" s="187">
        <v>527</v>
      </c>
      <c r="D25" s="187">
        <v>512</v>
      </c>
      <c r="E25" s="187">
        <v>593</v>
      </c>
      <c r="F25" s="22">
        <f t="shared" si="0"/>
        <v>1105</v>
      </c>
      <c r="G25" s="43">
        <v>7</v>
      </c>
      <c r="H25" s="44">
        <v>1</v>
      </c>
      <c r="I25" s="44">
        <v>2</v>
      </c>
      <c r="J25" s="44">
        <v>2</v>
      </c>
      <c r="K25" s="44">
        <v>0</v>
      </c>
      <c r="L25" s="44">
        <v>1</v>
      </c>
      <c r="M25" s="45">
        <v>0</v>
      </c>
      <c r="N25" s="46">
        <v>0</v>
      </c>
    </row>
    <row r="26" spans="1:14" ht="19.5">
      <c r="A26" s="220" t="s">
        <v>130</v>
      </c>
      <c r="B26" s="187">
        <v>22</v>
      </c>
      <c r="C26" s="187">
        <v>931</v>
      </c>
      <c r="D26" s="187">
        <v>1118</v>
      </c>
      <c r="E26" s="187">
        <v>1075</v>
      </c>
      <c r="F26" s="22">
        <f t="shared" si="0"/>
        <v>2193</v>
      </c>
      <c r="G26" s="43">
        <v>1</v>
      </c>
      <c r="H26" s="44">
        <v>15</v>
      </c>
      <c r="I26" s="44">
        <v>6</v>
      </c>
      <c r="J26" s="44">
        <v>2</v>
      </c>
      <c r="K26" s="44">
        <v>3</v>
      </c>
      <c r="L26" s="44">
        <v>1</v>
      </c>
      <c r="M26" s="45">
        <v>0</v>
      </c>
      <c r="N26" s="46">
        <v>0</v>
      </c>
    </row>
    <row r="27" spans="1:14" ht="19.5">
      <c r="A27" s="220" t="s">
        <v>131</v>
      </c>
      <c r="B27" s="187">
        <v>26</v>
      </c>
      <c r="C27" s="187">
        <v>1548</v>
      </c>
      <c r="D27" s="187">
        <v>1599</v>
      </c>
      <c r="E27" s="187">
        <v>1675</v>
      </c>
      <c r="F27" s="22">
        <f t="shared" si="0"/>
        <v>3274</v>
      </c>
      <c r="G27" s="43">
        <v>25</v>
      </c>
      <c r="H27" s="44">
        <v>16</v>
      </c>
      <c r="I27" s="44">
        <v>5</v>
      </c>
      <c r="J27" s="44">
        <v>2</v>
      </c>
      <c r="K27" s="44">
        <v>0</v>
      </c>
      <c r="L27" s="44">
        <v>1</v>
      </c>
      <c r="M27" s="45">
        <v>1</v>
      </c>
      <c r="N27" s="46">
        <v>0</v>
      </c>
    </row>
    <row r="28" spans="1:14" ht="19.5">
      <c r="A28" s="220" t="s">
        <v>132</v>
      </c>
      <c r="B28" s="187">
        <v>10</v>
      </c>
      <c r="C28" s="187">
        <v>362</v>
      </c>
      <c r="D28" s="187">
        <v>401</v>
      </c>
      <c r="E28" s="187">
        <v>374</v>
      </c>
      <c r="F28" s="22">
        <f t="shared" si="0"/>
        <v>775</v>
      </c>
      <c r="G28" s="43">
        <v>2</v>
      </c>
      <c r="H28" s="44">
        <v>0</v>
      </c>
      <c r="I28" s="44">
        <v>0</v>
      </c>
      <c r="J28" s="44">
        <v>0</v>
      </c>
      <c r="K28" s="44">
        <v>1</v>
      </c>
      <c r="L28" s="44">
        <v>0</v>
      </c>
      <c r="M28" s="45">
        <v>0</v>
      </c>
      <c r="N28" s="46">
        <v>0</v>
      </c>
    </row>
    <row r="29" spans="1:14" ht="19.5">
      <c r="A29" s="220" t="s">
        <v>133</v>
      </c>
      <c r="B29" s="187">
        <v>13</v>
      </c>
      <c r="C29" s="187">
        <v>533</v>
      </c>
      <c r="D29" s="187">
        <v>579</v>
      </c>
      <c r="E29" s="187">
        <v>660</v>
      </c>
      <c r="F29" s="22">
        <f t="shared" si="0"/>
        <v>1239</v>
      </c>
      <c r="G29" s="43">
        <v>1</v>
      </c>
      <c r="H29" s="44">
        <v>7</v>
      </c>
      <c r="I29" s="44">
        <v>0</v>
      </c>
      <c r="J29" s="44">
        <v>1</v>
      </c>
      <c r="K29" s="44">
        <v>0</v>
      </c>
      <c r="L29" s="44">
        <v>2</v>
      </c>
      <c r="M29" s="45">
        <v>0</v>
      </c>
      <c r="N29" s="46">
        <v>0</v>
      </c>
    </row>
    <row r="30" spans="1:14" ht="19.5">
      <c r="A30" s="220" t="s">
        <v>134</v>
      </c>
      <c r="B30" s="187">
        <v>10</v>
      </c>
      <c r="C30" s="187">
        <v>450</v>
      </c>
      <c r="D30" s="187">
        <v>451</v>
      </c>
      <c r="E30" s="187">
        <v>445</v>
      </c>
      <c r="F30" s="22">
        <f t="shared" si="0"/>
        <v>896</v>
      </c>
      <c r="G30" s="43">
        <v>5</v>
      </c>
      <c r="H30" s="44">
        <v>12</v>
      </c>
      <c r="I30" s="44">
        <v>1</v>
      </c>
      <c r="J30" s="44">
        <v>0</v>
      </c>
      <c r="K30" s="44">
        <v>0</v>
      </c>
      <c r="L30" s="44">
        <v>4</v>
      </c>
      <c r="M30" s="45">
        <v>0</v>
      </c>
      <c r="N30" s="46">
        <v>0</v>
      </c>
    </row>
    <row r="31" spans="1:14" ht="19.5">
      <c r="A31" s="220" t="s">
        <v>135</v>
      </c>
      <c r="B31" s="187">
        <v>10</v>
      </c>
      <c r="C31" s="187">
        <v>511</v>
      </c>
      <c r="D31" s="187">
        <v>511</v>
      </c>
      <c r="E31" s="187">
        <v>564</v>
      </c>
      <c r="F31" s="22">
        <f t="shared" si="0"/>
        <v>1075</v>
      </c>
      <c r="G31" s="43">
        <v>9</v>
      </c>
      <c r="H31" s="44">
        <v>2</v>
      </c>
      <c r="I31" s="44">
        <v>0</v>
      </c>
      <c r="J31" s="44">
        <v>0</v>
      </c>
      <c r="K31" s="44">
        <v>0</v>
      </c>
      <c r="L31" s="44">
        <v>1</v>
      </c>
      <c r="M31" s="45">
        <v>0</v>
      </c>
      <c r="N31" s="46">
        <v>0</v>
      </c>
    </row>
    <row r="32" spans="1:14" ht="19.5">
      <c r="A32" s="220" t="s">
        <v>136</v>
      </c>
      <c r="B32" s="187">
        <v>12</v>
      </c>
      <c r="C32" s="187">
        <v>498</v>
      </c>
      <c r="D32" s="187">
        <v>538</v>
      </c>
      <c r="E32" s="187">
        <v>511</v>
      </c>
      <c r="F32" s="22">
        <f t="shared" si="0"/>
        <v>1049</v>
      </c>
      <c r="G32" s="43">
        <v>1</v>
      </c>
      <c r="H32" s="44">
        <v>6</v>
      </c>
      <c r="I32" s="44">
        <v>0</v>
      </c>
      <c r="J32" s="44">
        <v>0</v>
      </c>
      <c r="K32" s="44">
        <v>1</v>
      </c>
      <c r="L32" s="45">
        <v>1</v>
      </c>
      <c r="M32" s="45">
        <v>0</v>
      </c>
      <c r="N32" s="46">
        <v>0</v>
      </c>
    </row>
    <row r="33" spans="1:14" ht="19.5">
      <c r="A33" s="220" t="s">
        <v>137</v>
      </c>
      <c r="B33" s="187">
        <v>13</v>
      </c>
      <c r="C33" s="187">
        <v>441</v>
      </c>
      <c r="D33" s="187">
        <v>469</v>
      </c>
      <c r="E33" s="187">
        <v>476</v>
      </c>
      <c r="F33" s="22">
        <f t="shared" si="0"/>
        <v>945</v>
      </c>
      <c r="G33" s="43">
        <v>5</v>
      </c>
      <c r="H33" s="44">
        <v>10</v>
      </c>
      <c r="I33" s="44">
        <v>0</v>
      </c>
      <c r="J33" s="44">
        <v>0</v>
      </c>
      <c r="K33" s="44">
        <v>0</v>
      </c>
      <c r="L33" s="45">
        <v>1</v>
      </c>
      <c r="M33" s="45">
        <v>1</v>
      </c>
      <c r="N33" s="46">
        <v>0</v>
      </c>
    </row>
    <row r="34" spans="1:14" ht="19.5">
      <c r="A34" s="220" t="s">
        <v>138</v>
      </c>
      <c r="B34" s="187">
        <v>11</v>
      </c>
      <c r="C34" s="187">
        <v>363</v>
      </c>
      <c r="D34" s="187">
        <v>381</v>
      </c>
      <c r="E34" s="187">
        <v>429</v>
      </c>
      <c r="F34" s="22">
        <f t="shared" si="0"/>
        <v>810</v>
      </c>
      <c r="G34" s="43">
        <v>4</v>
      </c>
      <c r="H34" s="44">
        <v>4</v>
      </c>
      <c r="I34" s="44">
        <v>0</v>
      </c>
      <c r="J34" s="44">
        <v>1</v>
      </c>
      <c r="K34" s="44">
        <v>0</v>
      </c>
      <c r="L34" s="45">
        <v>1</v>
      </c>
      <c r="M34" s="45">
        <v>1</v>
      </c>
      <c r="N34" s="46">
        <v>0</v>
      </c>
    </row>
    <row r="35" spans="1:14" ht="19.5">
      <c r="A35" s="220" t="s">
        <v>139</v>
      </c>
      <c r="B35" s="187">
        <v>6</v>
      </c>
      <c r="C35" s="187">
        <v>359</v>
      </c>
      <c r="D35" s="187">
        <v>428</v>
      </c>
      <c r="E35" s="187">
        <v>450</v>
      </c>
      <c r="F35" s="22">
        <f t="shared" si="0"/>
        <v>878</v>
      </c>
      <c r="G35" s="43">
        <v>4</v>
      </c>
      <c r="H35" s="44">
        <v>9</v>
      </c>
      <c r="I35" s="44">
        <v>0</v>
      </c>
      <c r="J35" s="44">
        <v>0</v>
      </c>
      <c r="K35" s="44">
        <v>0</v>
      </c>
      <c r="L35" s="45">
        <v>1</v>
      </c>
      <c r="M35" s="45">
        <v>0</v>
      </c>
      <c r="N35" s="46">
        <v>0</v>
      </c>
    </row>
    <row r="36" spans="1:14" ht="19.5">
      <c r="A36" s="220" t="s">
        <v>140</v>
      </c>
      <c r="B36" s="187">
        <v>16</v>
      </c>
      <c r="C36" s="187">
        <v>623</v>
      </c>
      <c r="D36" s="187">
        <v>714</v>
      </c>
      <c r="E36" s="187">
        <v>718</v>
      </c>
      <c r="F36" s="22">
        <f t="shared" si="0"/>
        <v>1432</v>
      </c>
      <c r="G36" s="43">
        <v>9</v>
      </c>
      <c r="H36" s="44">
        <v>10</v>
      </c>
      <c r="I36" s="44">
        <v>2</v>
      </c>
      <c r="J36" s="44">
        <v>1</v>
      </c>
      <c r="K36" s="44">
        <v>1</v>
      </c>
      <c r="L36" s="45">
        <v>0</v>
      </c>
      <c r="M36" s="45">
        <v>2</v>
      </c>
      <c r="N36" s="46">
        <v>0</v>
      </c>
    </row>
    <row r="37" spans="1:14" ht="19.5">
      <c r="A37" s="219" t="s">
        <v>141</v>
      </c>
      <c r="B37" s="22">
        <f t="shared" ref="B37:N37" si="1">SUM(B5:B36)</f>
        <v>456</v>
      </c>
      <c r="C37" s="22">
        <f t="shared" si="1"/>
        <v>22724</v>
      </c>
      <c r="D37" s="22">
        <f t="shared" si="1"/>
        <v>25175</v>
      </c>
      <c r="E37" s="22">
        <f t="shared" si="1"/>
        <v>27096</v>
      </c>
      <c r="F37" s="22">
        <f t="shared" si="1"/>
        <v>52271</v>
      </c>
      <c r="G37" s="22">
        <f t="shared" si="1"/>
        <v>261</v>
      </c>
      <c r="H37" s="22">
        <f t="shared" si="1"/>
        <v>309</v>
      </c>
      <c r="I37" s="22">
        <f t="shared" si="1"/>
        <v>57</v>
      </c>
      <c r="J37" s="22">
        <f t="shared" si="1"/>
        <v>57</v>
      </c>
      <c r="K37" s="22">
        <f t="shared" si="1"/>
        <v>25</v>
      </c>
      <c r="L37" s="22">
        <f t="shared" si="1"/>
        <v>45</v>
      </c>
      <c r="M37" s="23">
        <f t="shared" si="1"/>
        <v>21</v>
      </c>
      <c r="N37" s="26">
        <f t="shared" si="1"/>
        <v>11</v>
      </c>
    </row>
    <row r="38" spans="1:14" s="3" customFormat="1" ht="26.25" customHeight="1">
      <c r="A38" s="237" t="s">
        <v>35</v>
      </c>
      <c r="B38" s="238"/>
      <c r="C38" s="61">
        <f>C37</f>
        <v>22724</v>
      </c>
      <c r="D38" s="61" t="s">
        <v>36</v>
      </c>
      <c r="E38" s="61" t="s">
        <v>37</v>
      </c>
      <c r="F38" s="61"/>
      <c r="G38" s="61">
        <f>F37</f>
        <v>52271</v>
      </c>
      <c r="H38" s="61" t="s">
        <v>38</v>
      </c>
      <c r="I38" s="61"/>
      <c r="J38" s="61"/>
      <c r="K38" s="61" t="s">
        <v>104</v>
      </c>
      <c r="L38" s="61"/>
      <c r="M38" s="68"/>
      <c r="N38" s="69"/>
    </row>
    <row r="39" spans="1:14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1580</v>
      </c>
      <c r="F39" s="146">
        <f>MAX(F5:F36)</f>
        <v>4116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108</v>
      </c>
      <c r="B40" s="238"/>
      <c r="C40" s="158" t="str">
        <f ca="1">INDIRECT(H40,TRUE)</f>
        <v>明莊</v>
      </c>
      <c r="D40" s="159" t="s">
        <v>90</v>
      </c>
      <c r="E40" s="147">
        <v>362</v>
      </c>
      <c r="F40" s="148">
        <f>MIN(F5:F36)</f>
        <v>775</v>
      </c>
      <c r="G40" s="88"/>
      <c r="H40" s="149" t="str">
        <f>ADDRESS(MATCH(MIN(F5:F36),F5:F36,0)+4,1)</f>
        <v>$A$28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43" t="s">
        <v>39</v>
      </c>
      <c r="B41" s="244"/>
      <c r="C41" s="233">
        <f>SUM(G41:G42)</f>
        <v>171</v>
      </c>
      <c r="D41" s="235" t="s">
        <v>38</v>
      </c>
      <c r="E41" s="199" t="s">
        <v>40</v>
      </c>
      <c r="F41" s="88"/>
      <c r="G41" s="88">
        <v>80</v>
      </c>
      <c r="H41" s="88" t="s">
        <v>38</v>
      </c>
      <c r="I41" s="88"/>
      <c r="J41" s="88"/>
      <c r="K41" s="81"/>
      <c r="L41" s="81"/>
      <c r="M41" s="82"/>
      <c r="N41" s="83"/>
    </row>
    <row r="42" spans="1:14" s="5" customFormat="1" ht="24.95" customHeight="1">
      <c r="A42" s="245"/>
      <c r="B42" s="246"/>
      <c r="C42" s="234"/>
      <c r="D42" s="236"/>
      <c r="E42" s="89" t="s">
        <v>41</v>
      </c>
      <c r="F42" s="89"/>
      <c r="G42" s="89">
        <v>91</v>
      </c>
      <c r="H42" s="89" t="s">
        <v>38</v>
      </c>
      <c r="I42" s="89"/>
      <c r="J42" s="89"/>
      <c r="K42" s="90"/>
      <c r="L42" s="90"/>
      <c r="M42" s="91"/>
      <c r="N42" s="92"/>
    </row>
    <row r="43" spans="1:14" s="5" customFormat="1" ht="24.95" customHeight="1">
      <c r="A43" s="243" t="s">
        <v>18</v>
      </c>
      <c r="B43" s="247"/>
      <c r="C43" s="250">
        <f>K37</f>
        <v>25</v>
      </c>
      <c r="D43" s="250" t="s">
        <v>10</v>
      </c>
      <c r="E43" s="205" t="s">
        <v>177</v>
      </c>
      <c r="F43" s="199"/>
      <c r="G43" s="199"/>
      <c r="H43" s="199"/>
      <c r="I43" s="199"/>
      <c r="J43" s="199"/>
      <c r="K43" s="206"/>
      <c r="L43" s="206"/>
      <c r="M43" s="207"/>
      <c r="N43" s="208"/>
    </row>
    <row r="44" spans="1:14" s="6" customFormat="1" ht="24.95" customHeight="1">
      <c r="A44" s="248"/>
      <c r="B44" s="249"/>
      <c r="C44" s="251"/>
      <c r="D44" s="251"/>
      <c r="E44" s="205" t="s">
        <v>178</v>
      </c>
      <c r="F44" s="203"/>
      <c r="G44" s="203"/>
      <c r="H44" s="203"/>
      <c r="I44" s="203"/>
      <c r="J44" s="203"/>
      <c r="K44" s="203"/>
      <c r="L44" s="203"/>
      <c r="M44" s="203"/>
      <c r="N44" s="204"/>
    </row>
    <row r="45" spans="1:14" s="7" customFormat="1" ht="26.25" customHeight="1">
      <c r="A45" s="237" t="s">
        <v>42</v>
      </c>
      <c r="B45" s="238"/>
      <c r="C45" s="61">
        <f>L37</f>
        <v>45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37" t="s">
        <v>14</v>
      </c>
      <c r="B46" s="238"/>
      <c r="C46" s="61">
        <f>M37</f>
        <v>21</v>
      </c>
      <c r="D46" s="61" t="s">
        <v>43</v>
      </c>
      <c r="E46" s="61" t="s">
        <v>179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37" t="s">
        <v>15</v>
      </c>
      <c r="B47" s="238"/>
      <c r="C47" s="61">
        <f>N37</f>
        <v>11</v>
      </c>
      <c r="D47" s="61" t="s">
        <v>43</v>
      </c>
      <c r="E47" s="61" t="s">
        <v>142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37" t="s">
        <v>106</v>
      </c>
      <c r="B48" s="238"/>
      <c r="C48" s="61">
        <f>G37</f>
        <v>261</v>
      </c>
      <c r="D48" s="72" t="s">
        <v>38</v>
      </c>
      <c r="E48" s="61" t="s">
        <v>44</v>
      </c>
      <c r="F48" s="61"/>
      <c r="G48" s="61">
        <f>H37</f>
        <v>309</v>
      </c>
      <c r="H48" s="72" t="s">
        <v>38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41" t="str">
        <f>IF(C49&gt;0," 本月戶數增加","本月戶數減少")</f>
        <v>本月戶數減少</v>
      </c>
      <c r="B49" s="242"/>
      <c r="C49" s="73">
        <f>C37-'10405'!C37</f>
        <v>-8</v>
      </c>
      <c r="D49" s="157" t="str">
        <f>IF(E49&gt;0,"男增加","男減少")</f>
        <v>男減少</v>
      </c>
      <c r="E49" s="74">
        <f>D37-'10405'!D37</f>
        <v>-21</v>
      </c>
      <c r="F49" s="75" t="str">
        <f>IF(G49&gt;0,"女增加","女減少")</f>
        <v>女減少</v>
      </c>
      <c r="G49" s="74">
        <f>E37-'10405'!E37</f>
        <v>-47</v>
      </c>
      <c r="H49" s="76"/>
      <c r="I49" s="242" t="str">
        <f>IF(K49&gt;0,"總人口數增加","總人口數減少")</f>
        <v>總人口數減少</v>
      </c>
      <c r="J49" s="242"/>
      <c r="K49" s="74">
        <f>F37-'10405'!F37</f>
        <v>-68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3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149</v>
      </c>
      <c r="L2" s="271"/>
      <c r="M2" s="271"/>
      <c r="N2" s="271"/>
    </row>
    <row r="3" spans="1:14" ht="19.5">
      <c r="A3" s="272" t="s">
        <v>82</v>
      </c>
      <c r="B3" s="267" t="s">
        <v>83</v>
      </c>
      <c r="C3" s="267" t="s">
        <v>26</v>
      </c>
      <c r="D3" s="192" t="s">
        <v>10</v>
      </c>
      <c r="E3" s="193" t="s">
        <v>99</v>
      </c>
      <c r="F3" s="194" t="s">
        <v>100</v>
      </c>
      <c r="G3" s="267" t="s">
        <v>27</v>
      </c>
      <c r="H3" s="267" t="s">
        <v>28</v>
      </c>
      <c r="I3" s="267" t="s">
        <v>29</v>
      </c>
      <c r="J3" s="267" t="s">
        <v>30</v>
      </c>
      <c r="K3" s="267" t="s">
        <v>31</v>
      </c>
      <c r="L3" s="267" t="s">
        <v>32</v>
      </c>
      <c r="M3" s="274" t="s">
        <v>96</v>
      </c>
      <c r="N3" s="276" t="s">
        <v>97</v>
      </c>
    </row>
    <row r="4" spans="1:14" s="163" customFormat="1" ht="19.5">
      <c r="A4" s="273"/>
      <c r="B4" s="268"/>
      <c r="C4" s="268"/>
      <c r="D4" s="50" t="s">
        <v>33</v>
      </c>
      <c r="E4" s="50" t="s">
        <v>34</v>
      </c>
      <c r="F4" s="50" t="s">
        <v>87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0" t="s">
        <v>109</v>
      </c>
      <c r="B5" s="51">
        <v>15</v>
      </c>
      <c r="C5" s="187">
        <v>957</v>
      </c>
      <c r="D5" s="187">
        <v>945</v>
      </c>
      <c r="E5" s="187">
        <v>1091</v>
      </c>
      <c r="F5" s="51">
        <f>SUM(D5:E5)</f>
        <v>2036</v>
      </c>
      <c r="G5" s="57">
        <v>18</v>
      </c>
      <c r="H5" s="58">
        <v>21</v>
      </c>
      <c r="I5" s="58">
        <v>1</v>
      </c>
      <c r="J5" s="58">
        <v>1</v>
      </c>
      <c r="K5" s="58">
        <v>2</v>
      </c>
      <c r="L5" s="58">
        <v>1</v>
      </c>
      <c r="M5" s="59">
        <v>0</v>
      </c>
      <c r="N5" s="60">
        <v>0</v>
      </c>
    </row>
    <row r="6" spans="1:14" ht="19.5">
      <c r="A6" s="220" t="s">
        <v>110</v>
      </c>
      <c r="B6" s="51">
        <v>11</v>
      </c>
      <c r="C6" s="187">
        <v>596</v>
      </c>
      <c r="D6" s="187">
        <v>606</v>
      </c>
      <c r="E6" s="187">
        <v>650</v>
      </c>
      <c r="F6" s="51">
        <f t="shared" ref="F6:F36" si="0">SUM(D6:E6)</f>
        <v>1256</v>
      </c>
      <c r="G6" s="57">
        <v>7</v>
      </c>
      <c r="H6" s="58">
        <v>7</v>
      </c>
      <c r="I6" s="58">
        <v>0</v>
      </c>
      <c r="J6" s="58">
        <v>2</v>
      </c>
      <c r="K6" s="58">
        <v>1</v>
      </c>
      <c r="L6" s="58">
        <v>2</v>
      </c>
      <c r="M6" s="59">
        <v>0</v>
      </c>
      <c r="N6" s="60">
        <v>0</v>
      </c>
    </row>
    <row r="7" spans="1:14" ht="19.5">
      <c r="A7" s="220" t="s">
        <v>111</v>
      </c>
      <c r="B7" s="51">
        <v>17</v>
      </c>
      <c r="C7" s="187">
        <v>1521</v>
      </c>
      <c r="D7" s="187">
        <v>1632</v>
      </c>
      <c r="E7" s="187">
        <v>1900</v>
      </c>
      <c r="F7" s="51">
        <f t="shared" si="0"/>
        <v>3532</v>
      </c>
      <c r="G7" s="57">
        <v>30</v>
      </c>
      <c r="H7" s="58">
        <v>20</v>
      </c>
      <c r="I7" s="58">
        <v>2</v>
      </c>
      <c r="J7" s="58">
        <v>12</v>
      </c>
      <c r="K7" s="58">
        <v>3</v>
      </c>
      <c r="L7" s="58">
        <v>1</v>
      </c>
      <c r="M7" s="59">
        <v>0</v>
      </c>
      <c r="N7" s="60">
        <v>1</v>
      </c>
    </row>
    <row r="8" spans="1:14" ht="19.5">
      <c r="A8" s="220" t="s">
        <v>112</v>
      </c>
      <c r="B8" s="51">
        <v>15</v>
      </c>
      <c r="C8" s="187">
        <v>573</v>
      </c>
      <c r="D8" s="187">
        <v>619</v>
      </c>
      <c r="E8" s="187">
        <v>692</v>
      </c>
      <c r="F8" s="51">
        <f t="shared" si="0"/>
        <v>1311</v>
      </c>
      <c r="G8" s="57">
        <v>8</v>
      </c>
      <c r="H8" s="58">
        <v>6</v>
      </c>
      <c r="I8" s="58">
        <v>0</v>
      </c>
      <c r="J8" s="58">
        <v>0</v>
      </c>
      <c r="K8" s="58">
        <v>1</v>
      </c>
      <c r="L8" s="58">
        <v>1</v>
      </c>
      <c r="M8" s="59">
        <v>0</v>
      </c>
      <c r="N8" s="60">
        <v>0</v>
      </c>
    </row>
    <row r="9" spans="1:14" ht="19.5">
      <c r="A9" s="220" t="s">
        <v>113</v>
      </c>
      <c r="B9" s="51">
        <v>17</v>
      </c>
      <c r="C9" s="187">
        <v>715</v>
      </c>
      <c r="D9" s="187">
        <v>749</v>
      </c>
      <c r="E9" s="187">
        <v>834</v>
      </c>
      <c r="F9" s="51">
        <f t="shared" si="0"/>
        <v>1583</v>
      </c>
      <c r="G9" s="57">
        <v>10</v>
      </c>
      <c r="H9" s="58">
        <v>28</v>
      </c>
      <c r="I9" s="58">
        <v>1</v>
      </c>
      <c r="J9" s="58">
        <v>1</v>
      </c>
      <c r="K9" s="58">
        <v>0</v>
      </c>
      <c r="L9" s="58">
        <v>1</v>
      </c>
      <c r="M9" s="59">
        <v>1</v>
      </c>
      <c r="N9" s="60">
        <v>1</v>
      </c>
    </row>
    <row r="10" spans="1:14" ht="19.5">
      <c r="A10" s="220" t="s">
        <v>114</v>
      </c>
      <c r="B10" s="51">
        <v>7</v>
      </c>
      <c r="C10" s="187">
        <v>350</v>
      </c>
      <c r="D10" s="187">
        <v>374</v>
      </c>
      <c r="E10" s="187">
        <v>424</v>
      </c>
      <c r="F10" s="51">
        <f t="shared" si="0"/>
        <v>798</v>
      </c>
      <c r="G10" s="57">
        <v>6</v>
      </c>
      <c r="H10" s="58">
        <v>6</v>
      </c>
      <c r="I10" s="58">
        <v>2</v>
      </c>
      <c r="J10" s="58">
        <v>4</v>
      </c>
      <c r="K10" s="58">
        <v>0</v>
      </c>
      <c r="L10" s="58">
        <v>1</v>
      </c>
      <c r="M10" s="59">
        <v>0</v>
      </c>
      <c r="N10" s="60">
        <v>0</v>
      </c>
    </row>
    <row r="11" spans="1:14" ht="19.5">
      <c r="A11" s="220" t="s">
        <v>115</v>
      </c>
      <c r="B11" s="51">
        <v>7</v>
      </c>
      <c r="C11" s="187">
        <v>581</v>
      </c>
      <c r="D11" s="187">
        <v>511</v>
      </c>
      <c r="E11" s="187">
        <v>631</v>
      </c>
      <c r="F11" s="51">
        <f t="shared" si="0"/>
        <v>1142</v>
      </c>
      <c r="G11" s="57">
        <v>7</v>
      </c>
      <c r="H11" s="58">
        <v>8</v>
      </c>
      <c r="I11" s="58">
        <v>3</v>
      </c>
      <c r="J11" s="58">
        <v>4</v>
      </c>
      <c r="K11" s="58">
        <v>0</v>
      </c>
      <c r="L11" s="58">
        <v>1</v>
      </c>
      <c r="M11" s="59">
        <v>1</v>
      </c>
      <c r="N11" s="60">
        <v>0</v>
      </c>
    </row>
    <row r="12" spans="1:14" ht="19.5">
      <c r="A12" s="220" t="s">
        <v>116</v>
      </c>
      <c r="B12" s="51">
        <v>15</v>
      </c>
      <c r="C12" s="187">
        <v>986</v>
      </c>
      <c r="D12" s="187">
        <v>1101</v>
      </c>
      <c r="E12" s="187">
        <v>1197</v>
      </c>
      <c r="F12" s="51">
        <f t="shared" si="0"/>
        <v>2298</v>
      </c>
      <c r="G12" s="57">
        <v>12</v>
      </c>
      <c r="H12" s="58">
        <v>21</v>
      </c>
      <c r="I12" s="58">
        <v>6</v>
      </c>
      <c r="J12" s="58">
        <v>5</v>
      </c>
      <c r="K12" s="58">
        <v>2</v>
      </c>
      <c r="L12" s="58">
        <v>2</v>
      </c>
      <c r="M12" s="59">
        <v>0</v>
      </c>
      <c r="N12" s="60">
        <v>0</v>
      </c>
    </row>
    <row r="13" spans="1:14" ht="19.5">
      <c r="A13" s="220" t="s">
        <v>117</v>
      </c>
      <c r="B13" s="51">
        <v>12</v>
      </c>
      <c r="C13" s="187">
        <v>463</v>
      </c>
      <c r="D13" s="187">
        <v>558</v>
      </c>
      <c r="E13" s="187">
        <v>573</v>
      </c>
      <c r="F13" s="51">
        <f t="shared" si="0"/>
        <v>1131</v>
      </c>
      <c r="G13" s="56">
        <v>4</v>
      </c>
      <c r="H13" s="58">
        <v>6</v>
      </c>
      <c r="I13" s="58">
        <v>4</v>
      </c>
      <c r="J13" s="58">
        <v>3</v>
      </c>
      <c r="K13" s="58">
        <v>1</v>
      </c>
      <c r="L13" s="58">
        <v>1</v>
      </c>
      <c r="M13" s="59">
        <v>1</v>
      </c>
      <c r="N13" s="60">
        <v>0</v>
      </c>
    </row>
    <row r="14" spans="1:14" ht="19.5">
      <c r="A14" s="220" t="s">
        <v>118</v>
      </c>
      <c r="B14" s="51">
        <v>8</v>
      </c>
      <c r="C14" s="187">
        <v>360</v>
      </c>
      <c r="D14" s="187">
        <v>440</v>
      </c>
      <c r="E14" s="187">
        <v>404</v>
      </c>
      <c r="F14" s="51">
        <f t="shared" si="0"/>
        <v>844</v>
      </c>
      <c r="G14" s="56">
        <v>5</v>
      </c>
      <c r="H14" s="58">
        <v>4</v>
      </c>
      <c r="I14" s="58">
        <v>2</v>
      </c>
      <c r="J14" s="58">
        <v>1</v>
      </c>
      <c r="K14" s="58">
        <v>1</v>
      </c>
      <c r="L14" s="58">
        <v>2</v>
      </c>
      <c r="M14" s="59">
        <v>1</v>
      </c>
      <c r="N14" s="60">
        <v>0</v>
      </c>
    </row>
    <row r="15" spans="1:14" ht="19.5">
      <c r="A15" s="220" t="s">
        <v>119</v>
      </c>
      <c r="B15" s="51">
        <v>17</v>
      </c>
      <c r="C15" s="187">
        <v>698</v>
      </c>
      <c r="D15" s="187">
        <v>761</v>
      </c>
      <c r="E15" s="187">
        <v>785</v>
      </c>
      <c r="F15" s="51">
        <f t="shared" si="0"/>
        <v>1546</v>
      </c>
      <c r="G15" s="56">
        <v>10</v>
      </c>
      <c r="H15" s="58">
        <v>6</v>
      </c>
      <c r="I15" s="58">
        <v>1</v>
      </c>
      <c r="J15" s="58">
        <v>0</v>
      </c>
      <c r="K15" s="58">
        <v>0</v>
      </c>
      <c r="L15" s="58">
        <v>1</v>
      </c>
      <c r="M15" s="59">
        <v>0</v>
      </c>
      <c r="N15" s="60">
        <v>0</v>
      </c>
    </row>
    <row r="16" spans="1:14" ht="19.5">
      <c r="A16" s="220" t="s">
        <v>120</v>
      </c>
      <c r="B16" s="51">
        <v>14</v>
      </c>
      <c r="C16" s="187">
        <v>458</v>
      </c>
      <c r="D16" s="187">
        <v>516</v>
      </c>
      <c r="E16" s="187">
        <v>451</v>
      </c>
      <c r="F16" s="51">
        <f t="shared" si="0"/>
        <v>967</v>
      </c>
      <c r="G16" s="56">
        <v>3</v>
      </c>
      <c r="H16" s="58">
        <v>7</v>
      </c>
      <c r="I16" s="58">
        <v>1</v>
      </c>
      <c r="J16" s="58">
        <v>2</v>
      </c>
      <c r="K16" s="58">
        <v>0</v>
      </c>
      <c r="L16" s="58">
        <v>2</v>
      </c>
      <c r="M16" s="59">
        <v>0</v>
      </c>
      <c r="N16" s="60">
        <v>0</v>
      </c>
    </row>
    <row r="17" spans="1:14" ht="19.5">
      <c r="A17" s="220" t="s">
        <v>121</v>
      </c>
      <c r="B17" s="51">
        <v>22</v>
      </c>
      <c r="C17" s="187">
        <v>894</v>
      </c>
      <c r="D17" s="187">
        <v>1123</v>
      </c>
      <c r="E17" s="187">
        <v>1162</v>
      </c>
      <c r="F17" s="51">
        <f t="shared" si="0"/>
        <v>2285</v>
      </c>
      <c r="G17" s="56">
        <v>9</v>
      </c>
      <c r="H17" s="58">
        <v>32</v>
      </c>
      <c r="I17" s="58">
        <v>1</v>
      </c>
      <c r="J17" s="58">
        <v>0</v>
      </c>
      <c r="K17" s="58">
        <v>2</v>
      </c>
      <c r="L17" s="58">
        <v>1</v>
      </c>
      <c r="M17" s="59">
        <v>0</v>
      </c>
      <c r="N17" s="60">
        <v>0</v>
      </c>
    </row>
    <row r="18" spans="1:14" ht="19.5">
      <c r="A18" s="220" t="s">
        <v>122</v>
      </c>
      <c r="B18" s="51">
        <v>20</v>
      </c>
      <c r="C18" s="187">
        <v>1265</v>
      </c>
      <c r="D18" s="187">
        <v>1511</v>
      </c>
      <c r="E18" s="187">
        <v>1634</v>
      </c>
      <c r="F18" s="51">
        <f t="shared" si="0"/>
        <v>3145</v>
      </c>
      <c r="G18" s="56">
        <v>21</v>
      </c>
      <c r="H18" s="58">
        <v>34</v>
      </c>
      <c r="I18" s="58">
        <v>12</v>
      </c>
      <c r="J18" s="58">
        <v>5</v>
      </c>
      <c r="K18" s="58">
        <v>2</v>
      </c>
      <c r="L18" s="58">
        <v>0</v>
      </c>
      <c r="M18" s="59">
        <v>2</v>
      </c>
      <c r="N18" s="60">
        <v>0</v>
      </c>
    </row>
    <row r="19" spans="1:14" ht="19.5">
      <c r="A19" s="220" t="s">
        <v>123</v>
      </c>
      <c r="B19" s="51">
        <v>22</v>
      </c>
      <c r="C19" s="187">
        <v>1134</v>
      </c>
      <c r="D19" s="187">
        <v>1356</v>
      </c>
      <c r="E19" s="187">
        <v>1519</v>
      </c>
      <c r="F19" s="51">
        <f t="shared" si="0"/>
        <v>2875</v>
      </c>
      <c r="G19" s="56">
        <v>10</v>
      </c>
      <c r="H19" s="58">
        <v>23</v>
      </c>
      <c r="I19" s="58">
        <v>8</v>
      </c>
      <c r="J19" s="58">
        <v>0</v>
      </c>
      <c r="K19" s="58">
        <v>2</v>
      </c>
      <c r="L19" s="58">
        <v>3</v>
      </c>
      <c r="M19" s="59">
        <v>0</v>
      </c>
      <c r="N19" s="60">
        <v>0</v>
      </c>
    </row>
    <row r="20" spans="1:14" ht="19.5">
      <c r="A20" s="220" t="s">
        <v>124</v>
      </c>
      <c r="B20" s="51">
        <v>19</v>
      </c>
      <c r="C20" s="187">
        <v>843</v>
      </c>
      <c r="D20" s="187">
        <v>987</v>
      </c>
      <c r="E20" s="187">
        <v>1113</v>
      </c>
      <c r="F20" s="51">
        <f t="shared" si="0"/>
        <v>2100</v>
      </c>
      <c r="G20" s="56">
        <v>22</v>
      </c>
      <c r="H20" s="58">
        <v>21</v>
      </c>
      <c r="I20" s="58">
        <v>3</v>
      </c>
      <c r="J20" s="58">
        <v>5</v>
      </c>
      <c r="K20" s="58">
        <v>1</v>
      </c>
      <c r="L20" s="58">
        <v>2</v>
      </c>
      <c r="M20" s="59">
        <v>1</v>
      </c>
      <c r="N20" s="60">
        <v>0</v>
      </c>
    </row>
    <row r="21" spans="1:14" ht="19.5">
      <c r="A21" s="220" t="s">
        <v>125</v>
      </c>
      <c r="B21" s="51">
        <v>21</v>
      </c>
      <c r="C21" s="187">
        <v>1581</v>
      </c>
      <c r="D21" s="187">
        <v>1937</v>
      </c>
      <c r="E21" s="187">
        <v>2178</v>
      </c>
      <c r="F21" s="51">
        <f t="shared" si="0"/>
        <v>4115</v>
      </c>
      <c r="G21" s="56">
        <v>17</v>
      </c>
      <c r="H21" s="58">
        <v>21</v>
      </c>
      <c r="I21" s="58">
        <v>14</v>
      </c>
      <c r="J21" s="58">
        <v>13</v>
      </c>
      <c r="K21" s="58">
        <v>5</v>
      </c>
      <c r="L21" s="58">
        <v>3</v>
      </c>
      <c r="M21" s="59">
        <v>3</v>
      </c>
      <c r="N21" s="60">
        <v>2</v>
      </c>
    </row>
    <row r="22" spans="1:14" ht="19.5">
      <c r="A22" s="220" t="s">
        <v>126</v>
      </c>
      <c r="B22" s="51">
        <v>11</v>
      </c>
      <c r="C22" s="187">
        <v>575</v>
      </c>
      <c r="D22" s="187">
        <v>593</v>
      </c>
      <c r="E22" s="187">
        <v>664</v>
      </c>
      <c r="F22" s="51">
        <f t="shared" si="0"/>
        <v>1257</v>
      </c>
      <c r="G22" s="57">
        <v>15</v>
      </c>
      <c r="H22" s="58">
        <v>5</v>
      </c>
      <c r="I22" s="58">
        <v>3</v>
      </c>
      <c r="J22" s="58">
        <v>2</v>
      </c>
      <c r="K22" s="58">
        <v>0</v>
      </c>
      <c r="L22" s="58">
        <v>2</v>
      </c>
      <c r="M22" s="59">
        <v>1</v>
      </c>
      <c r="N22" s="60">
        <v>0</v>
      </c>
    </row>
    <row r="23" spans="1:14" ht="19.5">
      <c r="A23" s="220" t="s">
        <v>127</v>
      </c>
      <c r="B23" s="51">
        <v>12</v>
      </c>
      <c r="C23" s="187">
        <v>581</v>
      </c>
      <c r="D23" s="187">
        <v>646</v>
      </c>
      <c r="E23" s="187">
        <v>676</v>
      </c>
      <c r="F23" s="51">
        <f t="shared" si="0"/>
        <v>1322</v>
      </c>
      <c r="G23" s="57">
        <v>4</v>
      </c>
      <c r="H23" s="58">
        <v>17</v>
      </c>
      <c r="I23" s="58">
        <v>3</v>
      </c>
      <c r="J23" s="58">
        <v>4</v>
      </c>
      <c r="K23" s="58">
        <v>1</v>
      </c>
      <c r="L23" s="58">
        <v>0</v>
      </c>
      <c r="M23" s="59">
        <v>0</v>
      </c>
      <c r="N23" s="60">
        <v>0</v>
      </c>
    </row>
    <row r="24" spans="1:14" ht="19.5">
      <c r="A24" s="220" t="s">
        <v>128</v>
      </c>
      <c r="B24" s="51">
        <v>12</v>
      </c>
      <c r="C24" s="187">
        <v>438</v>
      </c>
      <c r="D24" s="187">
        <v>499</v>
      </c>
      <c r="E24" s="187">
        <v>475</v>
      </c>
      <c r="F24" s="51">
        <f t="shared" si="0"/>
        <v>974</v>
      </c>
      <c r="G24" s="57">
        <v>2</v>
      </c>
      <c r="H24" s="58">
        <v>10</v>
      </c>
      <c r="I24" s="58">
        <v>1</v>
      </c>
      <c r="J24" s="58">
        <v>1</v>
      </c>
      <c r="K24" s="58">
        <v>1</v>
      </c>
      <c r="L24" s="58">
        <v>1</v>
      </c>
      <c r="M24" s="59">
        <v>0</v>
      </c>
      <c r="N24" s="60">
        <v>0</v>
      </c>
    </row>
    <row r="25" spans="1:14" ht="19.5">
      <c r="A25" s="220" t="s">
        <v>129</v>
      </c>
      <c r="B25" s="51">
        <v>12</v>
      </c>
      <c r="C25" s="187">
        <v>525</v>
      </c>
      <c r="D25" s="187">
        <v>509</v>
      </c>
      <c r="E25" s="187">
        <v>593</v>
      </c>
      <c r="F25" s="51">
        <f t="shared" si="0"/>
        <v>1102</v>
      </c>
      <c r="G25" s="57">
        <v>10</v>
      </c>
      <c r="H25" s="58">
        <v>10</v>
      </c>
      <c r="I25" s="58">
        <v>0</v>
      </c>
      <c r="J25" s="58">
        <v>3</v>
      </c>
      <c r="K25" s="58">
        <v>1</v>
      </c>
      <c r="L25" s="58">
        <v>1</v>
      </c>
      <c r="M25" s="59">
        <v>2</v>
      </c>
      <c r="N25" s="60">
        <v>0</v>
      </c>
    </row>
    <row r="26" spans="1:14" ht="19.5">
      <c r="A26" s="220" t="s">
        <v>130</v>
      </c>
      <c r="B26" s="51">
        <v>22</v>
      </c>
      <c r="C26" s="187">
        <v>932</v>
      </c>
      <c r="D26" s="187">
        <v>1119</v>
      </c>
      <c r="E26" s="187">
        <v>1074</v>
      </c>
      <c r="F26" s="51">
        <f t="shared" si="0"/>
        <v>2193</v>
      </c>
      <c r="G26" s="57">
        <v>13</v>
      </c>
      <c r="H26" s="58">
        <v>16</v>
      </c>
      <c r="I26" s="58">
        <v>8</v>
      </c>
      <c r="J26" s="58">
        <v>7</v>
      </c>
      <c r="K26" s="58">
        <v>3</v>
      </c>
      <c r="L26" s="58">
        <v>1</v>
      </c>
      <c r="M26" s="59">
        <v>0</v>
      </c>
      <c r="N26" s="60">
        <v>0</v>
      </c>
    </row>
    <row r="27" spans="1:14" ht="19.5">
      <c r="A27" s="220" t="s">
        <v>131</v>
      </c>
      <c r="B27" s="51">
        <v>24</v>
      </c>
      <c r="C27" s="187">
        <v>1544</v>
      </c>
      <c r="D27" s="187">
        <v>1594</v>
      </c>
      <c r="E27" s="187">
        <v>1668</v>
      </c>
      <c r="F27" s="51">
        <f t="shared" si="0"/>
        <v>3262</v>
      </c>
      <c r="G27" s="57">
        <v>14</v>
      </c>
      <c r="H27" s="58">
        <v>27</v>
      </c>
      <c r="I27" s="58">
        <v>6</v>
      </c>
      <c r="J27" s="58">
        <v>3</v>
      </c>
      <c r="K27" s="58">
        <v>1</v>
      </c>
      <c r="L27" s="58">
        <v>3</v>
      </c>
      <c r="M27" s="59">
        <v>2</v>
      </c>
      <c r="N27" s="60">
        <v>1</v>
      </c>
    </row>
    <row r="28" spans="1:14" ht="19.5">
      <c r="A28" s="220" t="s">
        <v>132</v>
      </c>
      <c r="B28" s="51">
        <v>10</v>
      </c>
      <c r="C28" s="187">
        <v>362</v>
      </c>
      <c r="D28" s="187">
        <v>398</v>
      </c>
      <c r="E28" s="187">
        <v>370</v>
      </c>
      <c r="F28" s="51">
        <f t="shared" si="0"/>
        <v>768</v>
      </c>
      <c r="G28" s="57">
        <v>1</v>
      </c>
      <c r="H28" s="58">
        <v>6</v>
      </c>
      <c r="I28" s="58">
        <v>1</v>
      </c>
      <c r="J28" s="58">
        <v>3</v>
      </c>
      <c r="K28" s="58">
        <v>0</v>
      </c>
      <c r="L28" s="58">
        <v>0</v>
      </c>
      <c r="M28" s="59">
        <v>0</v>
      </c>
      <c r="N28" s="60">
        <v>0</v>
      </c>
    </row>
    <row r="29" spans="1:14" ht="19.5">
      <c r="A29" s="220" t="s">
        <v>133</v>
      </c>
      <c r="B29" s="51">
        <v>13</v>
      </c>
      <c r="C29" s="187">
        <v>535</v>
      </c>
      <c r="D29" s="187">
        <v>576</v>
      </c>
      <c r="E29" s="187">
        <v>665</v>
      </c>
      <c r="F29" s="51">
        <f t="shared" si="0"/>
        <v>1241</v>
      </c>
      <c r="G29" s="57">
        <v>5</v>
      </c>
      <c r="H29" s="58">
        <v>3</v>
      </c>
      <c r="I29" s="58">
        <v>0</v>
      </c>
      <c r="J29" s="58">
        <v>0</v>
      </c>
      <c r="K29" s="58">
        <v>1</v>
      </c>
      <c r="L29" s="58">
        <v>1</v>
      </c>
      <c r="M29" s="59">
        <v>0</v>
      </c>
      <c r="N29" s="60">
        <v>0</v>
      </c>
    </row>
    <row r="30" spans="1:14" ht="19.5">
      <c r="A30" s="220" t="s">
        <v>134</v>
      </c>
      <c r="B30" s="51">
        <v>10</v>
      </c>
      <c r="C30" s="187">
        <v>456</v>
      </c>
      <c r="D30" s="187">
        <v>456</v>
      </c>
      <c r="E30" s="187">
        <v>450</v>
      </c>
      <c r="F30" s="51">
        <f t="shared" si="0"/>
        <v>906</v>
      </c>
      <c r="G30" s="57">
        <v>13</v>
      </c>
      <c r="H30" s="58">
        <v>5</v>
      </c>
      <c r="I30" s="58">
        <v>4</v>
      </c>
      <c r="J30" s="58">
        <v>2</v>
      </c>
      <c r="K30" s="58">
        <v>0</v>
      </c>
      <c r="L30" s="58">
        <v>0</v>
      </c>
      <c r="M30" s="59">
        <v>1</v>
      </c>
      <c r="N30" s="60">
        <v>0</v>
      </c>
    </row>
    <row r="31" spans="1:14" ht="19.5">
      <c r="A31" s="220" t="s">
        <v>135</v>
      </c>
      <c r="B31" s="51">
        <v>10</v>
      </c>
      <c r="C31" s="187">
        <v>507</v>
      </c>
      <c r="D31" s="187">
        <v>507</v>
      </c>
      <c r="E31" s="187">
        <v>561</v>
      </c>
      <c r="F31" s="51">
        <f t="shared" si="0"/>
        <v>1068</v>
      </c>
      <c r="G31" s="57">
        <v>13</v>
      </c>
      <c r="H31" s="58">
        <v>18</v>
      </c>
      <c r="I31" s="58">
        <v>1</v>
      </c>
      <c r="J31" s="58">
        <v>2</v>
      </c>
      <c r="K31" s="58">
        <v>0</v>
      </c>
      <c r="L31" s="58">
        <v>1</v>
      </c>
      <c r="M31" s="59">
        <v>0</v>
      </c>
      <c r="N31" s="60">
        <v>1</v>
      </c>
    </row>
    <row r="32" spans="1:14" ht="19.5">
      <c r="A32" s="220" t="s">
        <v>136</v>
      </c>
      <c r="B32" s="51">
        <v>12</v>
      </c>
      <c r="C32" s="187">
        <v>501</v>
      </c>
      <c r="D32" s="187">
        <v>537</v>
      </c>
      <c r="E32" s="187">
        <v>514</v>
      </c>
      <c r="F32" s="51">
        <f t="shared" si="0"/>
        <v>1051</v>
      </c>
      <c r="G32" s="57">
        <v>6</v>
      </c>
      <c r="H32" s="58">
        <v>2</v>
      </c>
      <c r="I32" s="58">
        <v>0</v>
      </c>
      <c r="J32" s="58">
        <v>0</v>
      </c>
      <c r="K32" s="58">
        <v>1</v>
      </c>
      <c r="L32" s="58">
        <v>3</v>
      </c>
      <c r="M32" s="59">
        <v>1</v>
      </c>
      <c r="N32" s="60">
        <v>0</v>
      </c>
    </row>
    <row r="33" spans="1:14" ht="19.5">
      <c r="A33" s="220" t="s">
        <v>137</v>
      </c>
      <c r="B33" s="51">
        <v>13</v>
      </c>
      <c r="C33" s="187">
        <v>443</v>
      </c>
      <c r="D33" s="187">
        <v>467</v>
      </c>
      <c r="E33" s="187">
        <v>482</v>
      </c>
      <c r="F33" s="51">
        <f t="shared" si="0"/>
        <v>949</v>
      </c>
      <c r="G33" s="57">
        <v>10</v>
      </c>
      <c r="H33" s="58">
        <v>6</v>
      </c>
      <c r="I33" s="58">
        <v>4</v>
      </c>
      <c r="J33" s="58">
        <v>2</v>
      </c>
      <c r="K33" s="58">
        <v>0</v>
      </c>
      <c r="L33" s="58">
        <v>2</v>
      </c>
      <c r="M33" s="59">
        <v>0</v>
      </c>
      <c r="N33" s="60">
        <v>0</v>
      </c>
    </row>
    <row r="34" spans="1:14" ht="19.5">
      <c r="A34" s="220" t="s">
        <v>138</v>
      </c>
      <c r="B34" s="51">
        <v>11</v>
      </c>
      <c r="C34" s="187">
        <v>364</v>
      </c>
      <c r="D34" s="187">
        <v>377</v>
      </c>
      <c r="E34" s="187">
        <v>427</v>
      </c>
      <c r="F34" s="51">
        <f t="shared" si="0"/>
        <v>804</v>
      </c>
      <c r="G34" s="57">
        <v>2</v>
      </c>
      <c r="H34" s="58">
        <v>3</v>
      </c>
      <c r="I34" s="58">
        <v>0</v>
      </c>
      <c r="J34" s="58">
        <v>5</v>
      </c>
      <c r="K34" s="58">
        <v>0</v>
      </c>
      <c r="L34" s="58">
        <v>0</v>
      </c>
      <c r="M34" s="59">
        <v>2</v>
      </c>
      <c r="N34" s="60">
        <v>0</v>
      </c>
    </row>
    <row r="35" spans="1:14" ht="19.5">
      <c r="A35" s="220" t="s">
        <v>139</v>
      </c>
      <c r="B35" s="51">
        <v>6</v>
      </c>
      <c r="C35" s="187">
        <v>356</v>
      </c>
      <c r="D35" s="187">
        <v>428</v>
      </c>
      <c r="E35" s="187">
        <v>454</v>
      </c>
      <c r="F35" s="51">
        <f t="shared" si="0"/>
        <v>882</v>
      </c>
      <c r="G35" s="57">
        <v>11</v>
      </c>
      <c r="H35" s="58">
        <v>5</v>
      </c>
      <c r="I35" s="58">
        <v>1</v>
      </c>
      <c r="J35" s="58">
        <v>1</v>
      </c>
      <c r="K35" s="58">
        <v>1</v>
      </c>
      <c r="L35" s="58">
        <v>3</v>
      </c>
      <c r="M35" s="59">
        <v>0</v>
      </c>
      <c r="N35" s="60">
        <v>0</v>
      </c>
    </row>
    <row r="36" spans="1:14" ht="19.5">
      <c r="A36" s="220" t="s">
        <v>140</v>
      </c>
      <c r="B36" s="51">
        <v>16</v>
      </c>
      <c r="C36" s="187">
        <v>621</v>
      </c>
      <c r="D36" s="187">
        <v>709</v>
      </c>
      <c r="E36" s="187">
        <v>711</v>
      </c>
      <c r="F36" s="51">
        <f t="shared" si="0"/>
        <v>1420</v>
      </c>
      <c r="G36" s="57">
        <v>8</v>
      </c>
      <c r="H36" s="58">
        <v>20</v>
      </c>
      <c r="I36" s="58">
        <v>0</v>
      </c>
      <c r="J36" s="58">
        <v>0</v>
      </c>
      <c r="K36" s="58">
        <v>1</v>
      </c>
      <c r="L36" s="58">
        <v>1</v>
      </c>
      <c r="M36" s="59">
        <v>1</v>
      </c>
      <c r="N36" s="60">
        <v>0</v>
      </c>
    </row>
    <row r="37" spans="1:14" ht="19.5">
      <c r="A37" s="219" t="s">
        <v>141</v>
      </c>
      <c r="B37" s="51">
        <f t="shared" ref="B37:N37" si="1">SUM(B5:B36)</f>
        <v>453</v>
      </c>
      <c r="C37" s="51">
        <f t="shared" si="1"/>
        <v>22715</v>
      </c>
      <c r="D37" s="51">
        <f t="shared" si="1"/>
        <v>25141</v>
      </c>
      <c r="E37" s="51">
        <f t="shared" si="1"/>
        <v>27022</v>
      </c>
      <c r="F37" s="51">
        <f t="shared" si="1"/>
        <v>52163</v>
      </c>
      <c r="G37" s="51">
        <f t="shared" si="1"/>
        <v>326</v>
      </c>
      <c r="H37" s="51">
        <f t="shared" si="1"/>
        <v>424</v>
      </c>
      <c r="I37" s="51">
        <f t="shared" si="1"/>
        <v>93</v>
      </c>
      <c r="J37" s="51">
        <f t="shared" si="1"/>
        <v>93</v>
      </c>
      <c r="K37" s="51">
        <f t="shared" si="1"/>
        <v>34</v>
      </c>
      <c r="L37" s="51">
        <f t="shared" si="1"/>
        <v>44</v>
      </c>
      <c r="M37" s="52">
        <f t="shared" si="1"/>
        <v>20</v>
      </c>
      <c r="N37" s="54">
        <f t="shared" si="1"/>
        <v>6</v>
      </c>
    </row>
    <row r="38" spans="1:14" s="164" customFormat="1" ht="26.25" customHeight="1">
      <c r="A38" s="269" t="s">
        <v>35</v>
      </c>
      <c r="B38" s="270"/>
      <c r="C38" s="93">
        <f>C37</f>
        <v>22715</v>
      </c>
      <c r="D38" s="93" t="s">
        <v>36</v>
      </c>
      <c r="E38" s="93" t="s">
        <v>37</v>
      </c>
      <c r="F38" s="93"/>
      <c r="G38" s="93">
        <f>F37</f>
        <v>52163</v>
      </c>
      <c r="H38" s="93" t="s">
        <v>38</v>
      </c>
      <c r="I38" s="93"/>
      <c r="J38" s="93"/>
      <c r="K38" s="93" t="s">
        <v>92</v>
      </c>
      <c r="L38" s="93"/>
      <c r="M38" s="94"/>
      <c r="N38" s="95"/>
    </row>
    <row r="39" spans="1:14" s="164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1581</v>
      </c>
      <c r="F39" s="146">
        <f>MAX(F5:F36)</f>
        <v>4115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7" t="s">
        <v>108</v>
      </c>
      <c r="B40" s="238"/>
      <c r="C40" s="160" t="str">
        <f ca="1">INDIRECT(H40,TRUE)</f>
        <v>明莊</v>
      </c>
      <c r="D40" s="161" t="s">
        <v>90</v>
      </c>
      <c r="E40" s="147">
        <v>362</v>
      </c>
      <c r="F40" s="148">
        <f>MIN(F5:F36)</f>
        <v>768</v>
      </c>
      <c r="G40" s="88"/>
      <c r="H40" s="149" t="str">
        <f>ADDRESS(MATCH(MIN(F5:F36),F5:F36,0)+4,1)</f>
        <v>$A$28</v>
      </c>
      <c r="I40" s="88"/>
      <c r="J40" s="88"/>
      <c r="K40" s="88"/>
      <c r="L40" s="88"/>
      <c r="M40" s="142"/>
      <c r="N40" s="143"/>
    </row>
    <row r="41" spans="1:14" s="165" customFormat="1" ht="24.95" customHeight="1">
      <c r="A41" s="278" t="s">
        <v>11</v>
      </c>
      <c r="B41" s="279"/>
      <c r="C41" s="282">
        <f>SUM(G41,G42)</f>
        <v>167</v>
      </c>
      <c r="D41" s="284" t="s">
        <v>10</v>
      </c>
      <c r="E41" s="80" t="s">
        <v>12</v>
      </c>
      <c r="F41" s="80"/>
      <c r="G41" s="80">
        <v>77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5" customHeight="1">
      <c r="A42" s="280"/>
      <c r="B42" s="281"/>
      <c r="C42" s="283"/>
      <c r="D42" s="285"/>
      <c r="E42" s="84" t="s">
        <v>13</v>
      </c>
      <c r="F42" s="84"/>
      <c r="G42" s="84">
        <v>90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5" customHeight="1">
      <c r="A43" s="243" t="s">
        <v>18</v>
      </c>
      <c r="B43" s="247"/>
      <c r="C43" s="250">
        <f>K37</f>
        <v>34</v>
      </c>
      <c r="D43" s="250" t="s">
        <v>10</v>
      </c>
      <c r="E43" s="205" t="s">
        <v>180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167" customFormat="1" ht="24.95" customHeight="1">
      <c r="A44" s="262"/>
      <c r="B44" s="263"/>
      <c r="C44" s="264"/>
      <c r="D44" s="264"/>
      <c r="E44" s="205" t="s">
        <v>181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168" customFormat="1" ht="26.25" customHeight="1">
      <c r="A45" s="269" t="s">
        <v>42</v>
      </c>
      <c r="B45" s="270"/>
      <c r="C45" s="93">
        <f>L37</f>
        <v>44</v>
      </c>
      <c r="D45" s="93" t="s">
        <v>38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9" customFormat="1" ht="26.25" customHeight="1">
      <c r="A46" s="269" t="s">
        <v>14</v>
      </c>
      <c r="B46" s="270"/>
      <c r="C46" s="93">
        <f>M37</f>
        <v>20</v>
      </c>
      <c r="D46" s="93" t="s">
        <v>43</v>
      </c>
      <c r="E46" s="93" t="s">
        <v>182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70" customFormat="1" ht="26.25" customHeight="1">
      <c r="A47" s="269" t="s">
        <v>15</v>
      </c>
      <c r="B47" s="270"/>
      <c r="C47" s="93">
        <f>N37</f>
        <v>6</v>
      </c>
      <c r="D47" s="93" t="s">
        <v>43</v>
      </c>
      <c r="E47" s="93" t="s">
        <v>183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8" customFormat="1" ht="26.25" customHeight="1">
      <c r="A48" s="237" t="s">
        <v>106</v>
      </c>
      <c r="B48" s="238"/>
      <c r="C48" s="93">
        <f>G37</f>
        <v>326</v>
      </c>
      <c r="D48" s="107" t="s">
        <v>38</v>
      </c>
      <c r="E48" s="93" t="s">
        <v>44</v>
      </c>
      <c r="F48" s="93"/>
      <c r="G48" s="93">
        <f>H37</f>
        <v>424</v>
      </c>
      <c r="H48" s="107" t="s">
        <v>38</v>
      </c>
      <c r="I48" s="93"/>
      <c r="J48" s="93"/>
      <c r="K48" s="104"/>
      <c r="L48" s="104"/>
      <c r="M48" s="105"/>
      <c r="N48" s="106"/>
    </row>
    <row r="49" spans="1:14" s="171" customFormat="1" ht="26.25" customHeight="1" thickBot="1">
      <c r="A49" s="265" t="str">
        <f>IF(C49&gt;0," 本月戶數增加","本月戶數減少")</f>
        <v>本月戶數減少</v>
      </c>
      <c r="B49" s="266"/>
      <c r="C49" s="108">
        <f>C37-'10406'!C37</f>
        <v>-9</v>
      </c>
      <c r="D49" s="162" t="str">
        <f>IF(E49&gt;0,"男增加","男減少")</f>
        <v>男減少</v>
      </c>
      <c r="E49" s="110">
        <f>D37-'10406'!D37</f>
        <v>-34</v>
      </c>
      <c r="F49" s="111" t="str">
        <f>IF(G49&gt;0,"女增加","女減少")</f>
        <v>女減少</v>
      </c>
      <c r="G49" s="110">
        <f>E37-'10406'!E37</f>
        <v>-74</v>
      </c>
      <c r="H49" s="112"/>
      <c r="I49" s="266" t="str">
        <f>IF(K49&gt;0,"總人口數增加","總人口數減少")</f>
        <v>總人口數減少</v>
      </c>
      <c r="J49" s="266"/>
      <c r="K49" s="110">
        <f>F37-'10406'!F37</f>
        <v>-108</v>
      </c>
      <c r="L49" s="112"/>
      <c r="M49" s="113"/>
      <c r="N49" s="114"/>
    </row>
    <row r="50" spans="1:14">
      <c r="C50" s="172"/>
      <c r="L50" s="172"/>
    </row>
    <row r="51" spans="1:14">
      <c r="L51" s="172"/>
    </row>
    <row r="52" spans="1:14">
      <c r="L52" s="172"/>
    </row>
    <row r="53" spans="1:14">
      <c r="L53" s="172"/>
    </row>
    <row r="54" spans="1:14">
      <c r="L54" s="172"/>
    </row>
    <row r="55" spans="1:14">
      <c r="L55" s="172"/>
    </row>
    <row r="56" spans="1:14">
      <c r="L56" s="172"/>
    </row>
  </sheetData>
  <mergeCells count="28">
    <mergeCell ref="M3:M4"/>
    <mergeCell ref="N3:N4"/>
    <mergeCell ref="A39:B39"/>
    <mergeCell ref="A40:B40"/>
    <mergeCell ref="A41:B42"/>
    <mergeCell ref="C41:C42"/>
    <mergeCell ref="D41:D42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A48:B48"/>
    <mergeCell ref="A43:B44"/>
    <mergeCell ref="C43:C44"/>
    <mergeCell ref="D43:D44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3" customWidth="1"/>
    <col min="2" max="2" width="12.5" style="29" customWidth="1"/>
    <col min="3" max="3" width="11.375" style="29" customWidth="1"/>
    <col min="4" max="6" width="9.625" style="29" customWidth="1"/>
    <col min="7" max="10" width="8.625" style="29" customWidth="1"/>
    <col min="11" max="14" width="7.625" style="29" customWidth="1"/>
    <col min="15" max="16384" width="9" style="29"/>
  </cols>
  <sheetData>
    <row r="1" spans="1:14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148</v>
      </c>
      <c r="L2" s="271"/>
      <c r="M2" s="271"/>
      <c r="N2" s="271"/>
    </row>
    <row r="3" spans="1:14" ht="19.5">
      <c r="A3" s="290" t="s">
        <v>82</v>
      </c>
      <c r="B3" s="292" t="s">
        <v>83</v>
      </c>
      <c r="C3" s="292" t="s">
        <v>45</v>
      </c>
      <c r="D3" s="192" t="s">
        <v>10</v>
      </c>
      <c r="E3" s="193" t="s">
        <v>99</v>
      </c>
      <c r="F3" s="194" t="s">
        <v>100</v>
      </c>
      <c r="G3" s="292" t="s">
        <v>5</v>
      </c>
      <c r="H3" s="292" t="s">
        <v>4</v>
      </c>
      <c r="I3" s="292" t="s">
        <v>6</v>
      </c>
      <c r="J3" s="292" t="s">
        <v>7</v>
      </c>
      <c r="K3" s="292" t="s">
        <v>46</v>
      </c>
      <c r="L3" s="292" t="s">
        <v>47</v>
      </c>
      <c r="M3" s="294" t="s">
        <v>96</v>
      </c>
      <c r="N3" s="296" t="s">
        <v>97</v>
      </c>
    </row>
    <row r="4" spans="1:14" s="163" customFormat="1" ht="19.5">
      <c r="A4" s="291"/>
      <c r="B4" s="293"/>
      <c r="C4" s="293"/>
      <c r="D4" s="55" t="s">
        <v>1</v>
      </c>
      <c r="E4" s="55" t="s">
        <v>2</v>
      </c>
      <c r="F4" s="55" t="s">
        <v>3</v>
      </c>
      <c r="G4" s="293"/>
      <c r="H4" s="293"/>
      <c r="I4" s="293"/>
      <c r="J4" s="293"/>
      <c r="K4" s="293"/>
      <c r="L4" s="293"/>
      <c r="M4" s="295"/>
      <c r="N4" s="297"/>
    </row>
    <row r="5" spans="1:14" ht="19.5">
      <c r="A5" s="220" t="s">
        <v>109</v>
      </c>
      <c r="B5" s="195">
        <v>15</v>
      </c>
      <c r="C5" s="187">
        <v>954</v>
      </c>
      <c r="D5" s="187">
        <v>947</v>
      </c>
      <c r="E5" s="187">
        <v>1089</v>
      </c>
      <c r="F5" s="56">
        <f t="shared" ref="F5:F36" si="0">SUM(D5:E5)</f>
        <v>2036</v>
      </c>
      <c r="G5" s="57">
        <v>12</v>
      </c>
      <c r="H5" s="58">
        <v>11</v>
      </c>
      <c r="I5" s="58">
        <v>0</v>
      </c>
      <c r="J5" s="58">
        <v>0</v>
      </c>
      <c r="K5" s="58">
        <v>0</v>
      </c>
      <c r="L5" s="58">
        <v>1</v>
      </c>
      <c r="M5" s="59">
        <v>0</v>
      </c>
      <c r="N5" s="60">
        <v>1</v>
      </c>
    </row>
    <row r="6" spans="1:14" ht="19.5">
      <c r="A6" s="220" t="s">
        <v>110</v>
      </c>
      <c r="B6" s="196">
        <v>11</v>
      </c>
      <c r="C6" s="187">
        <v>601</v>
      </c>
      <c r="D6" s="187">
        <v>607</v>
      </c>
      <c r="E6" s="187">
        <v>652</v>
      </c>
      <c r="F6" s="56">
        <f t="shared" si="0"/>
        <v>1259</v>
      </c>
      <c r="G6" s="57">
        <v>7</v>
      </c>
      <c r="H6" s="58">
        <v>5</v>
      </c>
      <c r="I6" s="58">
        <v>1</v>
      </c>
      <c r="J6" s="58">
        <v>1</v>
      </c>
      <c r="K6" s="58">
        <v>1</v>
      </c>
      <c r="L6" s="58">
        <v>0</v>
      </c>
      <c r="M6" s="59">
        <v>0</v>
      </c>
      <c r="N6" s="60">
        <v>0</v>
      </c>
    </row>
    <row r="7" spans="1:14" ht="19.5">
      <c r="A7" s="220" t="s">
        <v>111</v>
      </c>
      <c r="B7" s="196">
        <v>17</v>
      </c>
      <c r="C7" s="187">
        <v>1521</v>
      </c>
      <c r="D7" s="187">
        <v>1629</v>
      </c>
      <c r="E7" s="187">
        <v>1893</v>
      </c>
      <c r="F7" s="56">
        <f t="shared" si="0"/>
        <v>3522</v>
      </c>
      <c r="G7" s="57">
        <v>16</v>
      </c>
      <c r="H7" s="58">
        <v>26</v>
      </c>
      <c r="I7" s="58">
        <v>2</v>
      </c>
      <c r="J7" s="58">
        <v>1</v>
      </c>
      <c r="K7" s="58">
        <v>1</v>
      </c>
      <c r="L7" s="58">
        <v>2</v>
      </c>
      <c r="M7" s="59">
        <v>0</v>
      </c>
      <c r="N7" s="60">
        <v>0</v>
      </c>
    </row>
    <row r="8" spans="1:14" ht="19.5">
      <c r="A8" s="220" t="s">
        <v>112</v>
      </c>
      <c r="B8" s="196">
        <v>15</v>
      </c>
      <c r="C8" s="187">
        <v>569</v>
      </c>
      <c r="D8" s="187">
        <v>613</v>
      </c>
      <c r="E8" s="187">
        <v>688</v>
      </c>
      <c r="F8" s="56">
        <f t="shared" si="0"/>
        <v>1301</v>
      </c>
      <c r="G8" s="57">
        <v>10</v>
      </c>
      <c r="H8" s="58">
        <v>18</v>
      </c>
      <c r="I8" s="58">
        <v>0</v>
      </c>
      <c r="J8" s="58">
        <v>0</v>
      </c>
      <c r="K8" s="58">
        <v>0</v>
      </c>
      <c r="L8" s="58">
        <v>2</v>
      </c>
      <c r="M8" s="59">
        <v>1</v>
      </c>
      <c r="N8" s="60">
        <v>0</v>
      </c>
    </row>
    <row r="9" spans="1:14" ht="19.5">
      <c r="A9" s="220" t="s">
        <v>113</v>
      </c>
      <c r="B9" s="196">
        <v>17</v>
      </c>
      <c r="C9" s="187">
        <v>716</v>
      </c>
      <c r="D9" s="187">
        <v>748</v>
      </c>
      <c r="E9" s="187">
        <v>832</v>
      </c>
      <c r="F9" s="56">
        <f t="shared" si="0"/>
        <v>1580</v>
      </c>
      <c r="G9" s="57">
        <v>3</v>
      </c>
      <c r="H9" s="58">
        <v>6</v>
      </c>
      <c r="I9" s="58">
        <v>0</v>
      </c>
      <c r="J9" s="58">
        <v>0</v>
      </c>
      <c r="K9" s="58">
        <v>0</v>
      </c>
      <c r="L9" s="58">
        <v>0</v>
      </c>
      <c r="M9" s="59">
        <v>2</v>
      </c>
      <c r="N9" s="60">
        <v>0</v>
      </c>
    </row>
    <row r="10" spans="1:14" ht="19.5">
      <c r="A10" s="220" t="s">
        <v>114</v>
      </c>
      <c r="B10" s="196">
        <v>7</v>
      </c>
      <c r="C10" s="187">
        <v>349</v>
      </c>
      <c r="D10" s="187">
        <v>371</v>
      </c>
      <c r="E10" s="187">
        <v>420</v>
      </c>
      <c r="F10" s="56">
        <f t="shared" si="0"/>
        <v>791</v>
      </c>
      <c r="G10" s="57">
        <v>4</v>
      </c>
      <c r="H10" s="58">
        <v>10</v>
      </c>
      <c r="I10" s="58">
        <v>1</v>
      </c>
      <c r="J10" s="58">
        <v>1</v>
      </c>
      <c r="K10" s="58">
        <v>0</v>
      </c>
      <c r="L10" s="58">
        <v>1</v>
      </c>
      <c r="M10" s="59">
        <v>0</v>
      </c>
      <c r="N10" s="60">
        <v>0</v>
      </c>
    </row>
    <row r="11" spans="1:14" ht="19.5">
      <c r="A11" s="220" t="s">
        <v>115</v>
      </c>
      <c r="B11" s="196">
        <v>7</v>
      </c>
      <c r="C11" s="187">
        <v>585</v>
      </c>
      <c r="D11" s="187">
        <v>515</v>
      </c>
      <c r="E11" s="187">
        <v>633</v>
      </c>
      <c r="F11" s="56">
        <f t="shared" si="0"/>
        <v>1148</v>
      </c>
      <c r="G11" s="57">
        <v>6</v>
      </c>
      <c r="H11" s="58">
        <v>4</v>
      </c>
      <c r="I11" s="58">
        <v>1</v>
      </c>
      <c r="J11" s="58">
        <v>0</v>
      </c>
      <c r="K11" s="58">
        <v>3</v>
      </c>
      <c r="L11" s="58">
        <v>0</v>
      </c>
      <c r="M11" s="59">
        <v>2</v>
      </c>
      <c r="N11" s="60">
        <v>0</v>
      </c>
    </row>
    <row r="12" spans="1:14" ht="19.5">
      <c r="A12" s="220" t="s">
        <v>116</v>
      </c>
      <c r="B12" s="196">
        <v>15</v>
      </c>
      <c r="C12" s="187">
        <v>985</v>
      </c>
      <c r="D12" s="187">
        <v>1101</v>
      </c>
      <c r="E12" s="187">
        <v>1191</v>
      </c>
      <c r="F12" s="56">
        <f t="shared" si="0"/>
        <v>2292</v>
      </c>
      <c r="G12" s="57">
        <v>11</v>
      </c>
      <c r="H12" s="58">
        <v>17</v>
      </c>
      <c r="I12" s="58">
        <v>0</v>
      </c>
      <c r="J12" s="58">
        <v>1</v>
      </c>
      <c r="K12" s="58">
        <v>2</v>
      </c>
      <c r="L12" s="58">
        <v>1</v>
      </c>
      <c r="M12" s="59">
        <v>1</v>
      </c>
      <c r="N12" s="60">
        <v>0</v>
      </c>
    </row>
    <row r="13" spans="1:14" ht="19.5">
      <c r="A13" s="220" t="s">
        <v>117</v>
      </c>
      <c r="B13" s="196">
        <v>12</v>
      </c>
      <c r="C13" s="187">
        <v>463</v>
      </c>
      <c r="D13" s="187">
        <v>558</v>
      </c>
      <c r="E13" s="187">
        <v>572</v>
      </c>
      <c r="F13" s="56">
        <f t="shared" si="0"/>
        <v>1130</v>
      </c>
      <c r="G13" s="57">
        <v>5</v>
      </c>
      <c r="H13" s="58">
        <v>7</v>
      </c>
      <c r="I13" s="58">
        <v>0</v>
      </c>
      <c r="J13" s="58">
        <v>0</v>
      </c>
      <c r="K13" s="58">
        <v>1</v>
      </c>
      <c r="L13" s="58">
        <v>0</v>
      </c>
      <c r="M13" s="59">
        <v>1</v>
      </c>
      <c r="N13" s="60">
        <v>0</v>
      </c>
    </row>
    <row r="14" spans="1:14" ht="19.5">
      <c r="A14" s="220" t="s">
        <v>118</v>
      </c>
      <c r="B14" s="196">
        <v>8</v>
      </c>
      <c r="C14" s="187">
        <v>360</v>
      </c>
      <c r="D14" s="187">
        <v>438</v>
      </c>
      <c r="E14" s="187">
        <v>400</v>
      </c>
      <c r="F14" s="56">
        <f t="shared" si="0"/>
        <v>838</v>
      </c>
      <c r="G14" s="57">
        <v>3</v>
      </c>
      <c r="H14" s="58">
        <v>3</v>
      </c>
      <c r="I14" s="58">
        <v>0</v>
      </c>
      <c r="J14" s="58">
        <v>7</v>
      </c>
      <c r="K14" s="58">
        <v>1</v>
      </c>
      <c r="L14" s="58">
        <v>0</v>
      </c>
      <c r="M14" s="59">
        <v>0</v>
      </c>
      <c r="N14" s="60">
        <v>0</v>
      </c>
    </row>
    <row r="15" spans="1:14" ht="19.5">
      <c r="A15" s="220" t="s">
        <v>119</v>
      </c>
      <c r="B15" s="196">
        <v>17</v>
      </c>
      <c r="C15" s="187">
        <v>701</v>
      </c>
      <c r="D15" s="187">
        <v>761</v>
      </c>
      <c r="E15" s="187">
        <v>785</v>
      </c>
      <c r="F15" s="56">
        <f t="shared" si="0"/>
        <v>1546</v>
      </c>
      <c r="G15" s="57">
        <v>7</v>
      </c>
      <c r="H15" s="58">
        <v>8</v>
      </c>
      <c r="I15" s="58">
        <v>2</v>
      </c>
      <c r="J15" s="58">
        <v>1</v>
      </c>
      <c r="K15" s="58">
        <v>0</v>
      </c>
      <c r="L15" s="58">
        <v>0</v>
      </c>
      <c r="M15" s="59">
        <v>1</v>
      </c>
      <c r="N15" s="60">
        <v>0</v>
      </c>
    </row>
    <row r="16" spans="1:14" ht="19.5">
      <c r="A16" s="220" t="s">
        <v>120</v>
      </c>
      <c r="B16" s="196">
        <v>14</v>
      </c>
      <c r="C16" s="187">
        <v>458</v>
      </c>
      <c r="D16" s="187">
        <v>514</v>
      </c>
      <c r="E16" s="187">
        <v>451</v>
      </c>
      <c r="F16" s="56">
        <f t="shared" si="0"/>
        <v>965</v>
      </c>
      <c r="G16" s="57">
        <v>3</v>
      </c>
      <c r="H16" s="58">
        <v>4</v>
      </c>
      <c r="I16" s="58">
        <v>0</v>
      </c>
      <c r="J16" s="58">
        <v>2</v>
      </c>
      <c r="K16" s="58">
        <v>1</v>
      </c>
      <c r="L16" s="58">
        <v>0</v>
      </c>
      <c r="M16" s="59">
        <v>0</v>
      </c>
      <c r="N16" s="60">
        <v>0</v>
      </c>
    </row>
    <row r="17" spans="1:14" ht="19.5">
      <c r="A17" s="220" t="s">
        <v>121</v>
      </c>
      <c r="B17" s="196">
        <v>22</v>
      </c>
      <c r="C17" s="187">
        <v>897</v>
      </c>
      <c r="D17" s="187">
        <v>1122</v>
      </c>
      <c r="E17" s="187">
        <v>1168</v>
      </c>
      <c r="F17" s="56">
        <f t="shared" si="0"/>
        <v>2290</v>
      </c>
      <c r="G17" s="57">
        <v>17</v>
      </c>
      <c r="H17" s="58">
        <v>17</v>
      </c>
      <c r="I17" s="58">
        <v>6</v>
      </c>
      <c r="J17" s="58">
        <v>1</v>
      </c>
      <c r="K17" s="58">
        <v>1</v>
      </c>
      <c r="L17" s="58">
        <v>1</v>
      </c>
      <c r="M17" s="59">
        <v>0</v>
      </c>
      <c r="N17" s="60">
        <v>0</v>
      </c>
    </row>
    <row r="18" spans="1:14" ht="19.5">
      <c r="A18" s="220" t="s">
        <v>122</v>
      </c>
      <c r="B18" s="196">
        <v>20</v>
      </c>
      <c r="C18" s="187">
        <v>1263</v>
      </c>
      <c r="D18" s="187">
        <v>1506</v>
      </c>
      <c r="E18" s="187">
        <v>1634</v>
      </c>
      <c r="F18" s="56">
        <f t="shared" si="0"/>
        <v>3140</v>
      </c>
      <c r="G18" s="57">
        <v>23</v>
      </c>
      <c r="H18" s="58">
        <v>28</v>
      </c>
      <c r="I18" s="58">
        <v>11</v>
      </c>
      <c r="J18" s="58">
        <v>10</v>
      </c>
      <c r="K18" s="58">
        <v>0</v>
      </c>
      <c r="L18" s="58">
        <v>1</v>
      </c>
      <c r="M18" s="59">
        <v>1</v>
      </c>
      <c r="N18" s="60">
        <v>0</v>
      </c>
    </row>
    <row r="19" spans="1:14" ht="19.5">
      <c r="A19" s="220" t="s">
        <v>123</v>
      </c>
      <c r="B19" s="196">
        <v>22</v>
      </c>
      <c r="C19" s="187">
        <v>1131</v>
      </c>
      <c r="D19" s="187">
        <v>1351</v>
      </c>
      <c r="E19" s="187">
        <v>1510</v>
      </c>
      <c r="F19" s="56">
        <f t="shared" si="0"/>
        <v>2861</v>
      </c>
      <c r="G19" s="57">
        <v>11</v>
      </c>
      <c r="H19" s="58">
        <v>25</v>
      </c>
      <c r="I19" s="58">
        <v>4</v>
      </c>
      <c r="J19" s="58">
        <v>4</v>
      </c>
      <c r="K19" s="58">
        <v>0</v>
      </c>
      <c r="L19" s="58">
        <v>0</v>
      </c>
      <c r="M19" s="59">
        <v>0</v>
      </c>
      <c r="N19" s="60">
        <v>0</v>
      </c>
    </row>
    <row r="20" spans="1:14" ht="19.5">
      <c r="A20" s="220" t="s">
        <v>124</v>
      </c>
      <c r="B20" s="196">
        <v>19</v>
      </c>
      <c r="C20" s="187">
        <v>844</v>
      </c>
      <c r="D20" s="187">
        <v>985</v>
      </c>
      <c r="E20" s="187">
        <v>1113</v>
      </c>
      <c r="F20" s="56">
        <f t="shared" si="0"/>
        <v>2098</v>
      </c>
      <c r="G20" s="57">
        <v>11</v>
      </c>
      <c r="H20" s="58">
        <v>12</v>
      </c>
      <c r="I20" s="58">
        <v>5</v>
      </c>
      <c r="J20" s="58">
        <v>6</v>
      </c>
      <c r="K20" s="58">
        <v>1</v>
      </c>
      <c r="L20" s="58">
        <v>1</v>
      </c>
      <c r="M20" s="59">
        <v>0</v>
      </c>
      <c r="N20" s="60">
        <v>0</v>
      </c>
    </row>
    <row r="21" spans="1:14" ht="19.5">
      <c r="A21" s="220" t="s">
        <v>125</v>
      </c>
      <c r="B21" s="196">
        <v>21</v>
      </c>
      <c r="C21" s="187">
        <v>1577</v>
      </c>
      <c r="D21" s="187">
        <v>1927</v>
      </c>
      <c r="E21" s="187">
        <v>2177</v>
      </c>
      <c r="F21" s="56">
        <f t="shared" si="0"/>
        <v>4104</v>
      </c>
      <c r="G21" s="57">
        <v>13</v>
      </c>
      <c r="H21" s="58">
        <v>24</v>
      </c>
      <c r="I21" s="58">
        <v>6</v>
      </c>
      <c r="J21" s="58">
        <v>8</v>
      </c>
      <c r="K21" s="58">
        <v>4</v>
      </c>
      <c r="L21" s="58">
        <v>2</v>
      </c>
      <c r="M21" s="59">
        <v>0</v>
      </c>
      <c r="N21" s="60">
        <v>0</v>
      </c>
    </row>
    <row r="22" spans="1:14" ht="19.5">
      <c r="A22" s="220" t="s">
        <v>126</v>
      </c>
      <c r="B22" s="196">
        <v>11</v>
      </c>
      <c r="C22" s="187">
        <v>573</v>
      </c>
      <c r="D22" s="187">
        <v>593</v>
      </c>
      <c r="E22" s="187">
        <v>663</v>
      </c>
      <c r="F22" s="56">
        <f t="shared" si="0"/>
        <v>1256</v>
      </c>
      <c r="G22" s="57">
        <v>8</v>
      </c>
      <c r="H22" s="58">
        <v>9</v>
      </c>
      <c r="I22" s="58">
        <v>0</v>
      </c>
      <c r="J22" s="58">
        <v>0</v>
      </c>
      <c r="K22" s="58">
        <v>0</v>
      </c>
      <c r="L22" s="58">
        <v>0</v>
      </c>
      <c r="M22" s="59">
        <v>1</v>
      </c>
      <c r="N22" s="60">
        <v>0</v>
      </c>
    </row>
    <row r="23" spans="1:14" ht="19.5">
      <c r="A23" s="220" t="s">
        <v>127</v>
      </c>
      <c r="B23" s="196">
        <v>12</v>
      </c>
      <c r="C23" s="187">
        <v>581</v>
      </c>
      <c r="D23" s="187">
        <v>644</v>
      </c>
      <c r="E23" s="187">
        <v>675</v>
      </c>
      <c r="F23" s="56">
        <f t="shared" si="0"/>
        <v>1319</v>
      </c>
      <c r="G23" s="57">
        <v>7</v>
      </c>
      <c r="H23" s="58">
        <v>12</v>
      </c>
      <c r="I23" s="58">
        <v>3</v>
      </c>
      <c r="J23" s="58">
        <v>0</v>
      </c>
      <c r="K23" s="58">
        <v>1</v>
      </c>
      <c r="L23" s="58">
        <v>2</v>
      </c>
      <c r="M23" s="59">
        <v>0</v>
      </c>
      <c r="N23" s="60">
        <v>1</v>
      </c>
    </row>
    <row r="24" spans="1:14" ht="19.5">
      <c r="A24" s="220" t="s">
        <v>128</v>
      </c>
      <c r="B24" s="196">
        <v>12</v>
      </c>
      <c r="C24" s="187">
        <v>437</v>
      </c>
      <c r="D24" s="187">
        <v>497</v>
      </c>
      <c r="E24" s="187">
        <v>473</v>
      </c>
      <c r="F24" s="56">
        <f t="shared" si="0"/>
        <v>970</v>
      </c>
      <c r="G24" s="57">
        <v>5</v>
      </c>
      <c r="H24" s="58">
        <v>5</v>
      </c>
      <c r="I24" s="58">
        <v>0</v>
      </c>
      <c r="J24" s="58">
        <v>4</v>
      </c>
      <c r="K24" s="58">
        <v>0</v>
      </c>
      <c r="L24" s="58">
        <v>0</v>
      </c>
      <c r="M24" s="59">
        <v>0</v>
      </c>
      <c r="N24" s="60">
        <v>0</v>
      </c>
    </row>
    <row r="25" spans="1:14" ht="19.5">
      <c r="A25" s="220" t="s">
        <v>129</v>
      </c>
      <c r="B25" s="196">
        <v>12</v>
      </c>
      <c r="C25" s="187">
        <v>525</v>
      </c>
      <c r="D25" s="187">
        <v>511</v>
      </c>
      <c r="E25" s="187">
        <v>595</v>
      </c>
      <c r="F25" s="56">
        <f t="shared" si="0"/>
        <v>1106</v>
      </c>
      <c r="G25" s="57">
        <v>8</v>
      </c>
      <c r="H25" s="58">
        <v>4</v>
      </c>
      <c r="I25" s="58">
        <v>1</v>
      </c>
      <c r="J25" s="58">
        <v>1</v>
      </c>
      <c r="K25" s="58">
        <v>0</v>
      </c>
      <c r="L25" s="58">
        <v>0</v>
      </c>
      <c r="M25" s="59">
        <v>0</v>
      </c>
      <c r="N25" s="60">
        <v>0</v>
      </c>
    </row>
    <row r="26" spans="1:14" ht="19.5">
      <c r="A26" s="220" t="s">
        <v>130</v>
      </c>
      <c r="B26" s="196">
        <v>22</v>
      </c>
      <c r="C26" s="187">
        <v>934</v>
      </c>
      <c r="D26" s="187">
        <v>1121</v>
      </c>
      <c r="E26" s="187">
        <v>1072</v>
      </c>
      <c r="F26" s="56">
        <f t="shared" si="0"/>
        <v>2193</v>
      </c>
      <c r="G26" s="57">
        <v>12</v>
      </c>
      <c r="H26" s="58">
        <v>12</v>
      </c>
      <c r="I26" s="58">
        <v>3</v>
      </c>
      <c r="J26" s="58">
        <v>4</v>
      </c>
      <c r="K26" s="58">
        <v>2</v>
      </c>
      <c r="L26" s="58">
        <v>1</v>
      </c>
      <c r="M26" s="59">
        <v>1</v>
      </c>
      <c r="N26" s="60">
        <v>1</v>
      </c>
    </row>
    <row r="27" spans="1:14" ht="19.5">
      <c r="A27" s="220" t="s">
        <v>131</v>
      </c>
      <c r="B27" s="196">
        <v>24</v>
      </c>
      <c r="C27" s="187">
        <v>1546</v>
      </c>
      <c r="D27" s="187">
        <v>1590</v>
      </c>
      <c r="E27" s="187">
        <v>1665</v>
      </c>
      <c r="F27" s="56">
        <f t="shared" si="0"/>
        <v>3255</v>
      </c>
      <c r="G27" s="57">
        <v>21</v>
      </c>
      <c r="H27" s="58">
        <v>27</v>
      </c>
      <c r="I27" s="58">
        <v>12</v>
      </c>
      <c r="J27" s="58">
        <v>9</v>
      </c>
      <c r="K27" s="58">
        <v>0</v>
      </c>
      <c r="L27" s="58">
        <v>4</v>
      </c>
      <c r="M27" s="59">
        <v>4</v>
      </c>
      <c r="N27" s="60">
        <v>1</v>
      </c>
    </row>
    <row r="28" spans="1:14" ht="19.5">
      <c r="A28" s="220" t="s">
        <v>132</v>
      </c>
      <c r="B28" s="196">
        <v>10</v>
      </c>
      <c r="C28" s="187">
        <v>364</v>
      </c>
      <c r="D28" s="187">
        <v>404</v>
      </c>
      <c r="E28" s="187">
        <v>368</v>
      </c>
      <c r="F28" s="56">
        <f t="shared" si="0"/>
        <v>772</v>
      </c>
      <c r="G28" s="57">
        <v>11</v>
      </c>
      <c r="H28" s="58">
        <v>9</v>
      </c>
      <c r="I28" s="58">
        <v>3</v>
      </c>
      <c r="J28" s="58">
        <v>0</v>
      </c>
      <c r="K28" s="58">
        <v>0</v>
      </c>
      <c r="L28" s="58">
        <v>1</v>
      </c>
      <c r="M28" s="59">
        <v>0</v>
      </c>
      <c r="N28" s="60">
        <v>1</v>
      </c>
    </row>
    <row r="29" spans="1:14" ht="19.5">
      <c r="A29" s="220" t="s">
        <v>133</v>
      </c>
      <c r="B29" s="196">
        <v>13</v>
      </c>
      <c r="C29" s="187">
        <v>535</v>
      </c>
      <c r="D29" s="187">
        <v>576</v>
      </c>
      <c r="E29" s="187">
        <v>659</v>
      </c>
      <c r="F29" s="56">
        <f t="shared" si="0"/>
        <v>1235</v>
      </c>
      <c r="G29" s="57">
        <v>9</v>
      </c>
      <c r="H29" s="58">
        <v>16</v>
      </c>
      <c r="I29" s="58">
        <v>1</v>
      </c>
      <c r="J29" s="58">
        <v>1</v>
      </c>
      <c r="K29" s="58">
        <v>1</v>
      </c>
      <c r="L29" s="58">
        <v>0</v>
      </c>
      <c r="M29" s="59">
        <v>0</v>
      </c>
      <c r="N29" s="60">
        <v>0</v>
      </c>
    </row>
    <row r="30" spans="1:14" ht="19.5">
      <c r="A30" s="220" t="s">
        <v>134</v>
      </c>
      <c r="B30" s="196">
        <v>10</v>
      </c>
      <c r="C30" s="187">
        <v>449</v>
      </c>
      <c r="D30" s="187">
        <v>454</v>
      </c>
      <c r="E30" s="187">
        <v>441</v>
      </c>
      <c r="F30" s="56">
        <f t="shared" si="0"/>
        <v>895</v>
      </c>
      <c r="G30" s="57">
        <v>5</v>
      </c>
      <c r="H30" s="58">
        <v>12</v>
      </c>
      <c r="I30" s="58">
        <v>1</v>
      </c>
      <c r="J30" s="58">
        <v>4</v>
      </c>
      <c r="K30" s="58">
        <v>0</v>
      </c>
      <c r="L30" s="58">
        <v>1</v>
      </c>
      <c r="M30" s="59">
        <v>0</v>
      </c>
      <c r="N30" s="60">
        <v>0</v>
      </c>
    </row>
    <row r="31" spans="1:14" ht="19.5">
      <c r="A31" s="220" t="s">
        <v>135</v>
      </c>
      <c r="B31" s="196">
        <v>10</v>
      </c>
      <c r="C31" s="187">
        <v>511</v>
      </c>
      <c r="D31" s="187">
        <v>512</v>
      </c>
      <c r="E31" s="187">
        <v>561</v>
      </c>
      <c r="F31" s="56">
        <f t="shared" si="0"/>
        <v>1073</v>
      </c>
      <c r="G31" s="57">
        <v>13</v>
      </c>
      <c r="H31" s="58">
        <v>5</v>
      </c>
      <c r="I31" s="58">
        <v>0</v>
      </c>
      <c r="J31" s="58">
        <v>3</v>
      </c>
      <c r="K31" s="58">
        <v>0</v>
      </c>
      <c r="L31" s="58">
        <v>0</v>
      </c>
      <c r="M31" s="59">
        <v>0</v>
      </c>
      <c r="N31" s="60">
        <v>0</v>
      </c>
    </row>
    <row r="32" spans="1:14" ht="19.5">
      <c r="A32" s="220" t="s">
        <v>136</v>
      </c>
      <c r="B32" s="196">
        <v>12</v>
      </c>
      <c r="C32" s="187">
        <v>500</v>
      </c>
      <c r="D32" s="187">
        <v>535</v>
      </c>
      <c r="E32" s="187">
        <v>514</v>
      </c>
      <c r="F32" s="56">
        <f t="shared" si="0"/>
        <v>1049</v>
      </c>
      <c r="G32" s="57">
        <v>3</v>
      </c>
      <c r="H32" s="58">
        <v>4</v>
      </c>
      <c r="I32" s="58">
        <v>1</v>
      </c>
      <c r="J32" s="58">
        <v>1</v>
      </c>
      <c r="K32" s="58">
        <v>0</v>
      </c>
      <c r="L32" s="58">
        <v>1</v>
      </c>
      <c r="M32" s="59">
        <v>0</v>
      </c>
      <c r="N32" s="60">
        <v>0</v>
      </c>
    </row>
    <row r="33" spans="1:14" ht="19.5">
      <c r="A33" s="220" t="s">
        <v>137</v>
      </c>
      <c r="B33" s="196">
        <v>13</v>
      </c>
      <c r="C33" s="187">
        <v>446</v>
      </c>
      <c r="D33" s="187">
        <v>467</v>
      </c>
      <c r="E33" s="187">
        <v>483</v>
      </c>
      <c r="F33" s="56">
        <f t="shared" si="0"/>
        <v>950</v>
      </c>
      <c r="G33" s="57">
        <v>3</v>
      </c>
      <c r="H33" s="58">
        <v>2</v>
      </c>
      <c r="I33" s="58">
        <v>4</v>
      </c>
      <c r="J33" s="58">
        <v>4</v>
      </c>
      <c r="K33" s="58">
        <v>0</v>
      </c>
      <c r="L33" s="58">
        <v>0</v>
      </c>
      <c r="M33" s="59">
        <v>0</v>
      </c>
      <c r="N33" s="60">
        <v>0</v>
      </c>
    </row>
    <row r="34" spans="1:14" ht="19.5">
      <c r="A34" s="220" t="s">
        <v>138</v>
      </c>
      <c r="B34" s="196">
        <v>11</v>
      </c>
      <c r="C34" s="187">
        <v>362</v>
      </c>
      <c r="D34" s="187">
        <v>377</v>
      </c>
      <c r="E34" s="187">
        <v>424</v>
      </c>
      <c r="F34" s="56">
        <f t="shared" si="0"/>
        <v>801</v>
      </c>
      <c r="G34" s="57">
        <v>5</v>
      </c>
      <c r="H34" s="58">
        <v>7</v>
      </c>
      <c r="I34" s="58">
        <v>0</v>
      </c>
      <c r="J34" s="58">
        <v>1</v>
      </c>
      <c r="K34" s="58">
        <v>0</v>
      </c>
      <c r="L34" s="58">
        <v>0</v>
      </c>
      <c r="M34" s="59">
        <v>0</v>
      </c>
      <c r="N34" s="60">
        <v>0</v>
      </c>
    </row>
    <row r="35" spans="1:14" ht="19.5">
      <c r="A35" s="220" t="s">
        <v>139</v>
      </c>
      <c r="B35" s="196">
        <v>6</v>
      </c>
      <c r="C35" s="187">
        <v>359</v>
      </c>
      <c r="D35" s="187">
        <v>429</v>
      </c>
      <c r="E35" s="187">
        <v>456</v>
      </c>
      <c r="F35" s="56">
        <f t="shared" si="0"/>
        <v>885</v>
      </c>
      <c r="G35" s="57">
        <v>5</v>
      </c>
      <c r="H35" s="58">
        <v>5</v>
      </c>
      <c r="I35" s="58">
        <v>3</v>
      </c>
      <c r="J35" s="58">
        <v>0</v>
      </c>
      <c r="K35" s="58">
        <v>0</v>
      </c>
      <c r="L35" s="58">
        <v>0</v>
      </c>
      <c r="M35" s="59">
        <v>0</v>
      </c>
      <c r="N35" s="60">
        <v>0</v>
      </c>
    </row>
    <row r="36" spans="1:14" ht="19.5">
      <c r="A36" s="220" t="s">
        <v>140</v>
      </c>
      <c r="B36" s="196">
        <v>16</v>
      </c>
      <c r="C36" s="187">
        <v>624</v>
      </c>
      <c r="D36" s="187">
        <v>705</v>
      </c>
      <c r="E36" s="187">
        <v>719</v>
      </c>
      <c r="F36" s="56">
        <f t="shared" si="0"/>
        <v>1424</v>
      </c>
      <c r="G36" s="57">
        <v>6</v>
      </c>
      <c r="H36" s="58">
        <v>7</v>
      </c>
      <c r="I36" s="58">
        <v>6</v>
      </c>
      <c r="J36" s="58">
        <v>2</v>
      </c>
      <c r="K36" s="58">
        <v>1</v>
      </c>
      <c r="L36" s="58">
        <v>0</v>
      </c>
      <c r="M36" s="59">
        <v>1</v>
      </c>
      <c r="N36" s="60">
        <v>0</v>
      </c>
    </row>
    <row r="37" spans="1:14" ht="19.5">
      <c r="A37" s="219" t="s">
        <v>141</v>
      </c>
      <c r="B37" s="56">
        <f t="shared" ref="B37:N37" si="1">SUM(B5:B36)</f>
        <v>453</v>
      </c>
      <c r="C37" s="56">
        <f t="shared" si="1"/>
        <v>22720</v>
      </c>
      <c r="D37" s="56">
        <f t="shared" si="1"/>
        <v>25108</v>
      </c>
      <c r="E37" s="56">
        <f t="shared" si="1"/>
        <v>26976</v>
      </c>
      <c r="F37" s="56">
        <f t="shared" si="1"/>
        <v>52084</v>
      </c>
      <c r="G37" s="56">
        <f t="shared" si="1"/>
        <v>283</v>
      </c>
      <c r="H37" s="56">
        <f t="shared" si="1"/>
        <v>361</v>
      </c>
      <c r="I37" s="56">
        <f t="shared" si="1"/>
        <v>77</v>
      </c>
      <c r="J37" s="56">
        <f t="shared" si="1"/>
        <v>77</v>
      </c>
      <c r="K37" s="56">
        <f t="shared" si="1"/>
        <v>21</v>
      </c>
      <c r="L37" s="56">
        <f t="shared" si="1"/>
        <v>22</v>
      </c>
      <c r="M37" s="56">
        <f t="shared" si="1"/>
        <v>16</v>
      </c>
      <c r="N37" s="191">
        <f t="shared" si="1"/>
        <v>5</v>
      </c>
    </row>
    <row r="38" spans="1:14" s="164" customFormat="1" ht="26.25" customHeight="1">
      <c r="A38" s="288" t="s">
        <v>8</v>
      </c>
      <c r="B38" s="289"/>
      <c r="C38" s="115">
        <f>C37</f>
        <v>22720</v>
      </c>
      <c r="D38" s="115" t="s">
        <v>0</v>
      </c>
      <c r="E38" s="115" t="s">
        <v>9</v>
      </c>
      <c r="F38" s="115"/>
      <c r="G38" s="115">
        <f>F37</f>
        <v>52084</v>
      </c>
      <c r="H38" s="115" t="s">
        <v>10</v>
      </c>
      <c r="I38" s="115"/>
      <c r="J38" s="115"/>
      <c r="K38" s="116" t="s">
        <v>104</v>
      </c>
      <c r="L38" s="116"/>
      <c r="M38" s="117"/>
      <c r="N38" s="118"/>
    </row>
    <row r="39" spans="1:14" s="164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1577</v>
      </c>
      <c r="F39" s="146">
        <f>MAX(F5:F36)</f>
        <v>4104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7" t="s">
        <v>108</v>
      </c>
      <c r="B40" s="238"/>
      <c r="C40" s="173" t="str">
        <f ca="1">INDIRECT(H40,TRUE)</f>
        <v>明莊</v>
      </c>
      <c r="D40" s="174" t="s">
        <v>90</v>
      </c>
      <c r="E40" s="147">
        <v>364</v>
      </c>
      <c r="F40" s="148">
        <f>MIN(F5:F36)</f>
        <v>772</v>
      </c>
      <c r="G40" s="88"/>
      <c r="H40" s="149" t="str">
        <f>ADDRESS(MATCH(MIN(F5:F36),F5:F36,0)+4,1)</f>
        <v>$A$28</v>
      </c>
      <c r="I40" s="88"/>
      <c r="J40" s="88"/>
      <c r="K40" s="88"/>
      <c r="L40" s="88"/>
      <c r="M40" s="142"/>
      <c r="N40" s="143"/>
    </row>
    <row r="41" spans="1:14" s="165" customFormat="1" ht="24.95" customHeight="1">
      <c r="A41" s="278" t="s">
        <v>11</v>
      </c>
      <c r="B41" s="279"/>
      <c r="C41" s="282">
        <f>SUM(G41,G42)</f>
        <v>166</v>
      </c>
      <c r="D41" s="284" t="s">
        <v>10</v>
      </c>
      <c r="E41" s="80" t="s">
        <v>12</v>
      </c>
      <c r="F41" s="80"/>
      <c r="G41" s="80">
        <v>75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5" customHeight="1">
      <c r="A42" s="280"/>
      <c r="B42" s="281"/>
      <c r="C42" s="283"/>
      <c r="D42" s="285"/>
      <c r="E42" s="84" t="s">
        <v>13</v>
      </c>
      <c r="F42" s="84"/>
      <c r="G42" s="84">
        <v>91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5" customHeight="1">
      <c r="A43" s="243" t="s">
        <v>18</v>
      </c>
      <c r="B43" s="247"/>
      <c r="C43" s="250">
        <f>K37</f>
        <v>21</v>
      </c>
      <c r="D43" s="250" t="s">
        <v>10</v>
      </c>
      <c r="E43" s="205" t="s">
        <v>184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167" customFormat="1" ht="24.95" customHeight="1">
      <c r="A44" s="262"/>
      <c r="B44" s="263"/>
      <c r="C44" s="264"/>
      <c r="D44" s="264"/>
      <c r="E44" s="205" t="s">
        <v>181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168" customFormat="1" ht="26.25" customHeight="1">
      <c r="A45" s="288" t="s">
        <v>16</v>
      </c>
      <c r="B45" s="289"/>
      <c r="C45" s="115">
        <f>L37</f>
        <v>22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9" customFormat="1" ht="26.25" customHeight="1">
      <c r="A46" s="288" t="s">
        <v>14</v>
      </c>
      <c r="B46" s="289"/>
      <c r="C46" s="115">
        <f>M37</f>
        <v>16</v>
      </c>
      <c r="D46" s="115" t="s">
        <v>48</v>
      </c>
      <c r="E46" s="115" t="s">
        <v>185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70" customFormat="1" ht="26.25" customHeight="1">
      <c r="A47" s="288" t="s">
        <v>15</v>
      </c>
      <c r="B47" s="289"/>
      <c r="C47" s="115">
        <f>N37</f>
        <v>5</v>
      </c>
      <c r="D47" s="115" t="s">
        <v>48</v>
      </c>
      <c r="E47" s="115" t="s">
        <v>186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8" customFormat="1" ht="26.25" customHeight="1">
      <c r="A48" s="237" t="s">
        <v>106</v>
      </c>
      <c r="B48" s="238"/>
      <c r="C48" s="119">
        <f>G37</f>
        <v>283</v>
      </c>
      <c r="D48" s="130" t="s">
        <v>10</v>
      </c>
      <c r="E48" s="119" t="s">
        <v>17</v>
      </c>
      <c r="F48" s="119"/>
      <c r="G48" s="119">
        <f>H37</f>
        <v>361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1" customFormat="1" ht="26.25" customHeight="1" thickBot="1">
      <c r="A49" s="286" t="str">
        <f>IF(C49&gt;0," 本月戶數增加","本月戶數減少")</f>
        <v xml:space="preserve"> 本月戶數增加</v>
      </c>
      <c r="B49" s="287"/>
      <c r="C49" s="134">
        <f>C37-'10407'!C37</f>
        <v>5</v>
      </c>
      <c r="D49" s="175" t="str">
        <f>IF(E49&gt;0,"男增加","男減少")</f>
        <v>男減少</v>
      </c>
      <c r="E49" s="135">
        <f>D37-'10407'!D37</f>
        <v>-33</v>
      </c>
      <c r="F49" s="136" t="str">
        <f>IF(G49&gt;0,"女增加","女減少")</f>
        <v>女減少</v>
      </c>
      <c r="G49" s="135">
        <f>E37-'10407'!E37</f>
        <v>-46</v>
      </c>
      <c r="H49" s="137"/>
      <c r="I49" s="287" t="str">
        <f>IF(K49&gt;0,"總人口數增加","總人口數減少")</f>
        <v>總人口數減少</v>
      </c>
      <c r="J49" s="287"/>
      <c r="K49" s="135">
        <f>F37-'10407'!F37</f>
        <v>-79</v>
      </c>
      <c r="L49" s="138"/>
      <c r="M49" s="139"/>
      <c r="N49" s="140"/>
    </row>
    <row r="50" spans="1:14">
      <c r="C50" s="172"/>
      <c r="L50" s="172"/>
    </row>
  </sheetData>
  <mergeCells count="28">
    <mergeCell ref="A1:L1"/>
    <mergeCell ref="I3:I4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2" customWidth="1"/>
  </cols>
  <sheetData>
    <row r="1" spans="1:14" ht="44.25" customHeight="1">
      <c r="A1" s="229" t="s">
        <v>102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1" t="s">
        <v>147</v>
      </c>
      <c r="L2" s="271"/>
      <c r="M2" s="271"/>
      <c r="N2" s="271"/>
    </row>
    <row r="3" spans="1:14" ht="19.5">
      <c r="A3" s="272" t="s">
        <v>82</v>
      </c>
      <c r="B3" s="267" t="s">
        <v>83</v>
      </c>
      <c r="C3" s="267" t="s">
        <v>49</v>
      </c>
      <c r="D3" s="192" t="s">
        <v>10</v>
      </c>
      <c r="E3" s="193" t="s">
        <v>99</v>
      </c>
      <c r="F3" s="194" t="s">
        <v>100</v>
      </c>
      <c r="G3" s="267" t="s">
        <v>50</v>
      </c>
      <c r="H3" s="267" t="s">
        <v>51</v>
      </c>
      <c r="I3" s="267" t="s">
        <v>52</v>
      </c>
      <c r="J3" s="267" t="s">
        <v>53</v>
      </c>
      <c r="K3" s="267" t="s">
        <v>54</v>
      </c>
      <c r="L3" s="267" t="s">
        <v>55</v>
      </c>
      <c r="M3" s="274" t="s">
        <v>96</v>
      </c>
      <c r="N3" s="276" t="s">
        <v>97</v>
      </c>
    </row>
    <row r="4" spans="1:14" s="1" customFormat="1" ht="19.5">
      <c r="A4" s="273"/>
      <c r="B4" s="268"/>
      <c r="C4" s="268"/>
      <c r="D4" s="50" t="s">
        <v>56</v>
      </c>
      <c r="E4" s="50" t="s">
        <v>57</v>
      </c>
      <c r="F4" s="50" t="s">
        <v>88</v>
      </c>
      <c r="G4" s="268"/>
      <c r="H4" s="268"/>
      <c r="I4" s="268"/>
      <c r="J4" s="268"/>
      <c r="K4" s="268"/>
      <c r="L4" s="268"/>
      <c r="M4" s="275"/>
      <c r="N4" s="277"/>
    </row>
    <row r="5" spans="1:14" ht="19.5">
      <c r="A5" s="220" t="s">
        <v>109</v>
      </c>
      <c r="B5" s="195">
        <v>15</v>
      </c>
      <c r="C5" s="187">
        <v>955</v>
      </c>
      <c r="D5" s="187">
        <v>946</v>
      </c>
      <c r="E5" s="187">
        <v>1090</v>
      </c>
      <c r="F5" s="51">
        <f t="shared" ref="F5:F36" si="0">SUM(D5:E5)</f>
        <v>2036</v>
      </c>
      <c r="G5" s="176">
        <v>5</v>
      </c>
      <c r="H5" s="177">
        <v>7</v>
      </c>
      <c r="I5" s="177">
        <v>2</v>
      </c>
      <c r="J5" s="177">
        <v>1</v>
      </c>
      <c r="K5" s="177">
        <v>2</v>
      </c>
      <c r="L5" s="177">
        <v>1</v>
      </c>
      <c r="M5" s="178">
        <v>0</v>
      </c>
      <c r="N5" s="179">
        <v>0</v>
      </c>
    </row>
    <row r="6" spans="1:14" ht="19.5">
      <c r="A6" s="220" t="s">
        <v>110</v>
      </c>
      <c r="B6" s="196">
        <v>11</v>
      </c>
      <c r="C6" s="187">
        <v>599</v>
      </c>
      <c r="D6" s="187">
        <v>604</v>
      </c>
      <c r="E6" s="187">
        <v>652</v>
      </c>
      <c r="F6" s="51">
        <f t="shared" si="0"/>
        <v>1256</v>
      </c>
      <c r="G6" s="176">
        <v>5</v>
      </c>
      <c r="H6" s="177">
        <v>5</v>
      </c>
      <c r="I6" s="177">
        <v>0</v>
      </c>
      <c r="J6" s="177">
        <v>2</v>
      </c>
      <c r="K6" s="177">
        <v>0</v>
      </c>
      <c r="L6" s="177">
        <v>1</v>
      </c>
      <c r="M6" s="178">
        <v>3</v>
      </c>
      <c r="N6" s="179">
        <v>0</v>
      </c>
    </row>
    <row r="7" spans="1:14" ht="19.5">
      <c r="A7" s="220" t="s">
        <v>111</v>
      </c>
      <c r="B7" s="196">
        <v>17</v>
      </c>
      <c r="C7" s="187">
        <v>1522</v>
      </c>
      <c r="D7" s="187">
        <v>1620</v>
      </c>
      <c r="E7" s="187">
        <v>1893</v>
      </c>
      <c r="F7" s="51">
        <f t="shared" si="0"/>
        <v>3513</v>
      </c>
      <c r="G7" s="176">
        <v>24</v>
      </c>
      <c r="H7" s="177">
        <v>34</v>
      </c>
      <c r="I7" s="177">
        <v>7</v>
      </c>
      <c r="J7" s="177">
        <v>8</v>
      </c>
      <c r="K7" s="177">
        <v>4</v>
      </c>
      <c r="L7" s="177">
        <v>2</v>
      </c>
      <c r="M7" s="178">
        <v>0</v>
      </c>
      <c r="N7" s="179">
        <v>1</v>
      </c>
    </row>
    <row r="8" spans="1:14" ht="19.5">
      <c r="A8" s="220" t="s">
        <v>112</v>
      </c>
      <c r="B8" s="196">
        <v>15</v>
      </c>
      <c r="C8" s="187">
        <v>574</v>
      </c>
      <c r="D8" s="187">
        <v>612</v>
      </c>
      <c r="E8" s="187">
        <v>691</v>
      </c>
      <c r="F8" s="51">
        <f t="shared" si="0"/>
        <v>1303</v>
      </c>
      <c r="G8" s="176">
        <v>7</v>
      </c>
      <c r="H8" s="177">
        <v>8</v>
      </c>
      <c r="I8" s="177">
        <v>4</v>
      </c>
      <c r="J8" s="177">
        <v>0</v>
      </c>
      <c r="K8" s="177">
        <v>0</v>
      </c>
      <c r="L8" s="177">
        <v>1</v>
      </c>
      <c r="M8" s="178">
        <v>0</v>
      </c>
      <c r="N8" s="179">
        <v>0</v>
      </c>
    </row>
    <row r="9" spans="1:14" ht="19.5">
      <c r="A9" s="220" t="s">
        <v>113</v>
      </c>
      <c r="B9" s="196">
        <v>17</v>
      </c>
      <c r="C9" s="187">
        <v>715</v>
      </c>
      <c r="D9" s="187">
        <v>747</v>
      </c>
      <c r="E9" s="187">
        <v>831</v>
      </c>
      <c r="F9" s="51">
        <f t="shared" si="0"/>
        <v>1578</v>
      </c>
      <c r="G9" s="176">
        <v>2</v>
      </c>
      <c r="H9" s="177">
        <v>6</v>
      </c>
      <c r="I9" s="177">
        <v>0</v>
      </c>
      <c r="J9" s="177">
        <v>1</v>
      </c>
      <c r="K9" s="177">
        <v>3</v>
      </c>
      <c r="L9" s="177">
        <v>0</v>
      </c>
      <c r="M9" s="178">
        <v>0</v>
      </c>
      <c r="N9" s="179">
        <v>0</v>
      </c>
    </row>
    <row r="10" spans="1:14" ht="19.5">
      <c r="A10" s="220" t="s">
        <v>114</v>
      </c>
      <c r="B10" s="196">
        <v>7</v>
      </c>
      <c r="C10" s="187">
        <v>350</v>
      </c>
      <c r="D10" s="187">
        <v>372</v>
      </c>
      <c r="E10" s="187">
        <v>423</v>
      </c>
      <c r="F10" s="51">
        <f t="shared" si="0"/>
        <v>795</v>
      </c>
      <c r="G10" s="176">
        <v>8</v>
      </c>
      <c r="H10" s="177">
        <v>2</v>
      </c>
      <c r="I10" s="177">
        <v>2</v>
      </c>
      <c r="J10" s="177">
        <v>4</v>
      </c>
      <c r="K10" s="177">
        <v>0</v>
      </c>
      <c r="L10" s="177">
        <v>0</v>
      </c>
      <c r="M10" s="178">
        <v>0</v>
      </c>
      <c r="N10" s="179">
        <v>1</v>
      </c>
    </row>
    <row r="11" spans="1:14" ht="19.5">
      <c r="A11" s="220" t="s">
        <v>115</v>
      </c>
      <c r="B11" s="196">
        <v>7</v>
      </c>
      <c r="C11" s="187">
        <v>586</v>
      </c>
      <c r="D11" s="187">
        <v>512</v>
      </c>
      <c r="E11" s="187">
        <v>636</v>
      </c>
      <c r="F11" s="51">
        <f t="shared" si="0"/>
        <v>1148</v>
      </c>
      <c r="G11" s="176">
        <v>6</v>
      </c>
      <c r="H11" s="177">
        <v>6</v>
      </c>
      <c r="I11" s="177">
        <v>2</v>
      </c>
      <c r="J11" s="177">
        <v>2</v>
      </c>
      <c r="K11" s="177">
        <v>0</v>
      </c>
      <c r="L11" s="177">
        <v>0</v>
      </c>
      <c r="M11" s="178">
        <v>0</v>
      </c>
      <c r="N11" s="179">
        <v>0</v>
      </c>
    </row>
    <row r="12" spans="1:14" ht="19.5">
      <c r="A12" s="220" t="s">
        <v>116</v>
      </c>
      <c r="B12" s="196">
        <v>15</v>
      </c>
      <c r="C12" s="187">
        <v>984</v>
      </c>
      <c r="D12" s="187">
        <v>1093</v>
      </c>
      <c r="E12" s="187">
        <v>1187</v>
      </c>
      <c r="F12" s="51">
        <f t="shared" si="0"/>
        <v>2280</v>
      </c>
      <c r="G12" s="176">
        <v>4</v>
      </c>
      <c r="H12" s="177">
        <v>10</v>
      </c>
      <c r="I12" s="177">
        <v>2</v>
      </c>
      <c r="J12" s="177">
        <v>7</v>
      </c>
      <c r="K12" s="177">
        <v>1</v>
      </c>
      <c r="L12" s="177">
        <v>2</v>
      </c>
      <c r="M12" s="178">
        <v>0</v>
      </c>
      <c r="N12" s="179">
        <v>0</v>
      </c>
    </row>
    <row r="13" spans="1:14" ht="19.5">
      <c r="A13" s="220" t="s">
        <v>117</v>
      </c>
      <c r="B13" s="196">
        <v>12</v>
      </c>
      <c r="C13" s="187">
        <v>465</v>
      </c>
      <c r="D13" s="187">
        <v>561</v>
      </c>
      <c r="E13" s="187">
        <v>572</v>
      </c>
      <c r="F13" s="51">
        <f t="shared" si="0"/>
        <v>1133</v>
      </c>
      <c r="G13" s="176">
        <v>8</v>
      </c>
      <c r="H13" s="177">
        <v>5</v>
      </c>
      <c r="I13" s="177">
        <v>0</v>
      </c>
      <c r="J13" s="177">
        <v>0</v>
      </c>
      <c r="K13" s="177">
        <v>0</v>
      </c>
      <c r="L13" s="177">
        <v>0</v>
      </c>
      <c r="M13" s="178">
        <v>1</v>
      </c>
      <c r="N13" s="179">
        <v>0</v>
      </c>
    </row>
    <row r="14" spans="1:14" ht="19.5">
      <c r="A14" s="220" t="s">
        <v>118</v>
      </c>
      <c r="B14" s="196">
        <v>8</v>
      </c>
      <c r="C14" s="187">
        <v>361</v>
      </c>
      <c r="D14" s="187">
        <v>436</v>
      </c>
      <c r="E14" s="187">
        <v>402</v>
      </c>
      <c r="F14" s="51">
        <f t="shared" si="0"/>
        <v>838</v>
      </c>
      <c r="G14" s="176">
        <v>7</v>
      </c>
      <c r="H14" s="177">
        <v>6</v>
      </c>
      <c r="I14" s="177">
        <v>0</v>
      </c>
      <c r="J14" s="177">
        <v>0</v>
      </c>
      <c r="K14" s="177">
        <v>0</v>
      </c>
      <c r="L14" s="177">
        <v>1</v>
      </c>
      <c r="M14" s="178">
        <v>1</v>
      </c>
      <c r="N14" s="179">
        <v>0</v>
      </c>
    </row>
    <row r="15" spans="1:14" ht="19.5">
      <c r="A15" s="220" t="s">
        <v>119</v>
      </c>
      <c r="B15" s="196">
        <v>17</v>
      </c>
      <c r="C15" s="187">
        <v>700</v>
      </c>
      <c r="D15" s="187">
        <v>757</v>
      </c>
      <c r="E15" s="187">
        <v>785</v>
      </c>
      <c r="F15" s="51">
        <f t="shared" si="0"/>
        <v>1542</v>
      </c>
      <c r="G15" s="176">
        <v>7</v>
      </c>
      <c r="H15" s="177">
        <v>8</v>
      </c>
      <c r="I15" s="177">
        <v>0</v>
      </c>
      <c r="J15" s="177">
        <v>2</v>
      </c>
      <c r="K15" s="177">
        <v>1</v>
      </c>
      <c r="L15" s="177">
        <v>2</v>
      </c>
      <c r="M15" s="178">
        <v>1</v>
      </c>
      <c r="N15" s="179">
        <v>0</v>
      </c>
    </row>
    <row r="16" spans="1:14" ht="19.5">
      <c r="A16" s="220" t="s">
        <v>120</v>
      </c>
      <c r="B16" s="196">
        <v>14</v>
      </c>
      <c r="C16" s="187">
        <v>457</v>
      </c>
      <c r="D16" s="187">
        <v>512</v>
      </c>
      <c r="E16" s="187">
        <v>451</v>
      </c>
      <c r="F16" s="51">
        <f t="shared" si="0"/>
        <v>963</v>
      </c>
      <c r="G16" s="176">
        <v>4</v>
      </c>
      <c r="H16" s="177">
        <v>3</v>
      </c>
      <c r="I16" s="177">
        <v>0</v>
      </c>
      <c r="J16" s="177">
        <v>2</v>
      </c>
      <c r="K16" s="177">
        <v>0</v>
      </c>
      <c r="L16" s="177">
        <v>1</v>
      </c>
      <c r="M16" s="178">
        <v>1</v>
      </c>
      <c r="N16" s="179">
        <v>1</v>
      </c>
    </row>
    <row r="17" spans="1:14" ht="19.5">
      <c r="A17" s="220" t="s">
        <v>121</v>
      </c>
      <c r="B17" s="196">
        <v>22</v>
      </c>
      <c r="C17" s="187">
        <v>901</v>
      </c>
      <c r="D17" s="187">
        <v>1120</v>
      </c>
      <c r="E17" s="187">
        <v>1167</v>
      </c>
      <c r="F17" s="51">
        <f t="shared" si="0"/>
        <v>2287</v>
      </c>
      <c r="G17" s="176">
        <v>13</v>
      </c>
      <c r="H17" s="177">
        <v>16</v>
      </c>
      <c r="I17" s="177">
        <v>4</v>
      </c>
      <c r="J17" s="177">
        <v>4</v>
      </c>
      <c r="K17" s="177">
        <v>2</v>
      </c>
      <c r="L17" s="177">
        <v>2</v>
      </c>
      <c r="M17" s="178">
        <v>1</v>
      </c>
      <c r="N17" s="179">
        <v>1</v>
      </c>
    </row>
    <row r="18" spans="1:14" ht="19.5">
      <c r="A18" s="220" t="s">
        <v>122</v>
      </c>
      <c r="B18" s="196">
        <v>20</v>
      </c>
      <c r="C18" s="187">
        <v>1260</v>
      </c>
      <c r="D18" s="187">
        <v>1504</v>
      </c>
      <c r="E18" s="187">
        <v>1624</v>
      </c>
      <c r="F18" s="51">
        <f t="shared" si="0"/>
        <v>3128</v>
      </c>
      <c r="G18" s="176">
        <v>20</v>
      </c>
      <c r="H18" s="177">
        <v>37</v>
      </c>
      <c r="I18" s="177">
        <v>6</v>
      </c>
      <c r="J18" s="177">
        <v>3</v>
      </c>
      <c r="K18" s="177">
        <v>2</v>
      </c>
      <c r="L18" s="177">
        <v>0</v>
      </c>
      <c r="M18" s="178">
        <v>1</v>
      </c>
      <c r="N18" s="179">
        <v>0</v>
      </c>
    </row>
    <row r="19" spans="1:14" ht="19.5">
      <c r="A19" s="220" t="s">
        <v>123</v>
      </c>
      <c r="B19" s="196">
        <v>22</v>
      </c>
      <c r="C19" s="187">
        <v>1128</v>
      </c>
      <c r="D19" s="187">
        <v>1348</v>
      </c>
      <c r="E19" s="187">
        <v>1508</v>
      </c>
      <c r="F19" s="51">
        <f t="shared" si="0"/>
        <v>2856</v>
      </c>
      <c r="G19" s="176">
        <v>14</v>
      </c>
      <c r="H19" s="177">
        <v>27</v>
      </c>
      <c r="I19" s="177">
        <v>5</v>
      </c>
      <c r="J19" s="177">
        <v>2</v>
      </c>
      <c r="K19" s="177">
        <v>5</v>
      </c>
      <c r="L19" s="177">
        <v>0</v>
      </c>
      <c r="M19" s="178">
        <v>2</v>
      </c>
      <c r="N19" s="179">
        <v>1</v>
      </c>
    </row>
    <row r="20" spans="1:14" ht="19.5">
      <c r="A20" s="220" t="s">
        <v>124</v>
      </c>
      <c r="B20" s="196">
        <v>19</v>
      </c>
      <c r="C20" s="187">
        <v>840</v>
      </c>
      <c r="D20" s="187">
        <v>983</v>
      </c>
      <c r="E20" s="187">
        <v>1098</v>
      </c>
      <c r="F20" s="51">
        <f t="shared" si="0"/>
        <v>2081</v>
      </c>
      <c r="G20" s="176">
        <v>5</v>
      </c>
      <c r="H20" s="177">
        <v>19</v>
      </c>
      <c r="I20" s="177">
        <v>0</v>
      </c>
      <c r="J20" s="177">
        <v>1</v>
      </c>
      <c r="K20" s="177">
        <v>1</v>
      </c>
      <c r="L20" s="177">
        <v>3</v>
      </c>
      <c r="M20" s="178">
        <v>0</v>
      </c>
      <c r="N20" s="179">
        <v>0</v>
      </c>
    </row>
    <row r="21" spans="1:14" ht="19.5">
      <c r="A21" s="220" t="s">
        <v>125</v>
      </c>
      <c r="B21" s="196">
        <v>21</v>
      </c>
      <c r="C21" s="187">
        <v>1580</v>
      </c>
      <c r="D21" s="187">
        <v>1918</v>
      </c>
      <c r="E21" s="187">
        <v>2182</v>
      </c>
      <c r="F21" s="51">
        <f t="shared" si="0"/>
        <v>4100</v>
      </c>
      <c r="G21" s="176">
        <v>23</v>
      </c>
      <c r="H21" s="177">
        <v>21</v>
      </c>
      <c r="I21" s="177">
        <v>1</v>
      </c>
      <c r="J21" s="177">
        <v>4</v>
      </c>
      <c r="K21" s="177">
        <v>2</v>
      </c>
      <c r="L21" s="177">
        <v>5</v>
      </c>
      <c r="M21" s="178">
        <v>0</v>
      </c>
      <c r="N21" s="179">
        <v>0</v>
      </c>
    </row>
    <row r="22" spans="1:14" ht="19.5">
      <c r="A22" s="220" t="s">
        <v>126</v>
      </c>
      <c r="B22" s="196">
        <v>11</v>
      </c>
      <c r="C22" s="187">
        <v>573</v>
      </c>
      <c r="D22" s="187">
        <v>597</v>
      </c>
      <c r="E22" s="187">
        <v>661</v>
      </c>
      <c r="F22" s="51">
        <f t="shared" si="0"/>
        <v>1258</v>
      </c>
      <c r="G22" s="176">
        <v>10</v>
      </c>
      <c r="H22" s="177">
        <v>7</v>
      </c>
      <c r="I22" s="177">
        <v>1</v>
      </c>
      <c r="J22" s="177">
        <v>1</v>
      </c>
      <c r="K22" s="177">
        <v>0</v>
      </c>
      <c r="L22" s="177">
        <v>1</v>
      </c>
      <c r="M22" s="178">
        <v>0</v>
      </c>
      <c r="N22" s="179">
        <v>0</v>
      </c>
    </row>
    <row r="23" spans="1:14" ht="19.5">
      <c r="A23" s="220" t="s">
        <v>127</v>
      </c>
      <c r="B23" s="196">
        <v>12</v>
      </c>
      <c r="C23" s="187">
        <v>584</v>
      </c>
      <c r="D23" s="187">
        <v>648</v>
      </c>
      <c r="E23" s="187">
        <v>674</v>
      </c>
      <c r="F23" s="51">
        <f t="shared" si="0"/>
        <v>1322</v>
      </c>
      <c r="G23" s="176">
        <v>12</v>
      </c>
      <c r="H23" s="177">
        <v>8</v>
      </c>
      <c r="I23" s="177">
        <v>0</v>
      </c>
      <c r="J23" s="177">
        <v>0</v>
      </c>
      <c r="K23" s="177">
        <v>0</v>
      </c>
      <c r="L23" s="177">
        <v>1</v>
      </c>
      <c r="M23" s="178">
        <v>0</v>
      </c>
      <c r="N23" s="179">
        <v>0</v>
      </c>
    </row>
    <row r="24" spans="1:14" ht="19.5">
      <c r="A24" s="220" t="s">
        <v>128</v>
      </c>
      <c r="B24" s="196">
        <v>12</v>
      </c>
      <c r="C24" s="187">
        <v>439</v>
      </c>
      <c r="D24" s="187">
        <v>499</v>
      </c>
      <c r="E24" s="187">
        <v>471</v>
      </c>
      <c r="F24" s="51">
        <f t="shared" si="0"/>
        <v>970</v>
      </c>
      <c r="G24" s="176">
        <v>7</v>
      </c>
      <c r="H24" s="177">
        <v>4</v>
      </c>
      <c r="I24" s="177">
        <v>2</v>
      </c>
      <c r="J24" s="177">
        <v>4</v>
      </c>
      <c r="K24" s="177">
        <v>1</v>
      </c>
      <c r="L24" s="177">
        <v>2</v>
      </c>
      <c r="M24" s="178">
        <v>0</v>
      </c>
      <c r="N24" s="179">
        <v>1</v>
      </c>
    </row>
    <row r="25" spans="1:14" ht="19.5">
      <c r="A25" s="220" t="s">
        <v>129</v>
      </c>
      <c r="B25" s="196">
        <v>12</v>
      </c>
      <c r="C25" s="187">
        <v>527</v>
      </c>
      <c r="D25" s="187">
        <v>515</v>
      </c>
      <c r="E25" s="187">
        <v>599</v>
      </c>
      <c r="F25" s="51">
        <f t="shared" si="0"/>
        <v>1114</v>
      </c>
      <c r="G25" s="176">
        <v>14</v>
      </c>
      <c r="H25" s="177">
        <v>6</v>
      </c>
      <c r="I25" s="177">
        <v>0</v>
      </c>
      <c r="J25" s="177">
        <v>1</v>
      </c>
      <c r="K25" s="177">
        <v>2</v>
      </c>
      <c r="L25" s="177">
        <v>1</v>
      </c>
      <c r="M25" s="178">
        <v>1</v>
      </c>
      <c r="N25" s="179">
        <v>1</v>
      </c>
    </row>
    <row r="26" spans="1:14" ht="19.5">
      <c r="A26" s="220" t="s">
        <v>130</v>
      </c>
      <c r="B26" s="196">
        <v>22</v>
      </c>
      <c r="C26" s="187">
        <v>934</v>
      </c>
      <c r="D26" s="187">
        <v>1119</v>
      </c>
      <c r="E26" s="187">
        <v>1069</v>
      </c>
      <c r="F26" s="51">
        <f t="shared" si="0"/>
        <v>2188</v>
      </c>
      <c r="G26" s="176">
        <v>12</v>
      </c>
      <c r="H26" s="177">
        <v>18</v>
      </c>
      <c r="I26" s="177">
        <v>4</v>
      </c>
      <c r="J26" s="177">
        <v>5</v>
      </c>
      <c r="K26" s="177">
        <v>2</v>
      </c>
      <c r="L26" s="177">
        <v>0</v>
      </c>
      <c r="M26" s="178">
        <v>0</v>
      </c>
      <c r="N26" s="179">
        <v>0</v>
      </c>
    </row>
    <row r="27" spans="1:14" ht="19.5">
      <c r="A27" s="220" t="s">
        <v>131</v>
      </c>
      <c r="B27" s="196">
        <v>24</v>
      </c>
      <c r="C27" s="187">
        <v>1543</v>
      </c>
      <c r="D27" s="187">
        <v>1593</v>
      </c>
      <c r="E27" s="187">
        <v>1666</v>
      </c>
      <c r="F27" s="51">
        <f>D27+E27</f>
        <v>3259</v>
      </c>
      <c r="G27" s="176">
        <v>21</v>
      </c>
      <c r="H27" s="177">
        <v>25</v>
      </c>
      <c r="I27" s="177">
        <v>12</v>
      </c>
      <c r="J27" s="177">
        <v>2</v>
      </c>
      <c r="K27" s="177">
        <v>3</v>
      </c>
      <c r="L27" s="177">
        <v>5</v>
      </c>
      <c r="M27" s="178">
        <v>1</v>
      </c>
      <c r="N27" s="179">
        <v>1</v>
      </c>
    </row>
    <row r="28" spans="1:14" ht="19.5">
      <c r="A28" s="220" t="s">
        <v>132</v>
      </c>
      <c r="B28" s="196">
        <v>10</v>
      </c>
      <c r="C28" s="187">
        <v>365</v>
      </c>
      <c r="D28" s="187">
        <v>406</v>
      </c>
      <c r="E28" s="187">
        <v>371</v>
      </c>
      <c r="F28" s="51">
        <f t="shared" si="0"/>
        <v>777</v>
      </c>
      <c r="G28" s="176">
        <v>6</v>
      </c>
      <c r="H28" s="177">
        <v>2</v>
      </c>
      <c r="I28" s="177">
        <v>2</v>
      </c>
      <c r="J28" s="177">
        <v>0</v>
      </c>
      <c r="K28" s="177">
        <v>0</v>
      </c>
      <c r="L28" s="177">
        <v>1</v>
      </c>
      <c r="M28" s="178">
        <v>0</v>
      </c>
      <c r="N28" s="179">
        <v>0</v>
      </c>
    </row>
    <row r="29" spans="1:14" ht="19.5">
      <c r="A29" s="220" t="s">
        <v>133</v>
      </c>
      <c r="B29" s="196">
        <v>13</v>
      </c>
      <c r="C29" s="187">
        <v>537</v>
      </c>
      <c r="D29" s="187">
        <v>576</v>
      </c>
      <c r="E29" s="187">
        <v>656</v>
      </c>
      <c r="F29" s="51">
        <f t="shared" si="0"/>
        <v>1232</v>
      </c>
      <c r="G29" s="176">
        <v>4</v>
      </c>
      <c r="H29" s="177">
        <v>10</v>
      </c>
      <c r="I29" s="177">
        <v>1</v>
      </c>
      <c r="J29" s="177">
        <v>1</v>
      </c>
      <c r="K29" s="177">
        <v>3</v>
      </c>
      <c r="L29" s="177">
        <v>0</v>
      </c>
      <c r="M29" s="178">
        <v>0</v>
      </c>
      <c r="N29" s="179">
        <v>0</v>
      </c>
    </row>
    <row r="30" spans="1:14" ht="19.5">
      <c r="A30" s="220" t="s">
        <v>134</v>
      </c>
      <c r="B30" s="196">
        <v>10</v>
      </c>
      <c r="C30" s="187">
        <v>446</v>
      </c>
      <c r="D30" s="187">
        <v>454</v>
      </c>
      <c r="E30" s="187">
        <v>440</v>
      </c>
      <c r="F30" s="51">
        <f t="shared" si="0"/>
        <v>894</v>
      </c>
      <c r="G30" s="176">
        <v>5</v>
      </c>
      <c r="H30" s="177">
        <v>4</v>
      </c>
      <c r="I30" s="177">
        <v>1</v>
      </c>
      <c r="J30" s="177">
        <v>3</v>
      </c>
      <c r="K30" s="177">
        <v>0</v>
      </c>
      <c r="L30" s="177">
        <v>0</v>
      </c>
      <c r="M30" s="178">
        <v>0</v>
      </c>
      <c r="N30" s="179">
        <v>1</v>
      </c>
    </row>
    <row r="31" spans="1:14" ht="19.5">
      <c r="A31" s="220" t="s">
        <v>135</v>
      </c>
      <c r="B31" s="196">
        <v>10</v>
      </c>
      <c r="C31" s="187">
        <v>510</v>
      </c>
      <c r="D31" s="187">
        <v>513</v>
      </c>
      <c r="E31" s="187">
        <v>565</v>
      </c>
      <c r="F31" s="51">
        <f t="shared" si="0"/>
        <v>1078</v>
      </c>
      <c r="G31" s="176">
        <v>11</v>
      </c>
      <c r="H31" s="177">
        <v>5</v>
      </c>
      <c r="I31" s="177">
        <v>4</v>
      </c>
      <c r="J31" s="177">
        <v>2</v>
      </c>
      <c r="K31" s="177">
        <v>0</v>
      </c>
      <c r="L31" s="177">
        <v>3</v>
      </c>
      <c r="M31" s="178">
        <v>0</v>
      </c>
      <c r="N31" s="179">
        <v>0</v>
      </c>
    </row>
    <row r="32" spans="1:14" ht="19.5">
      <c r="A32" s="220" t="s">
        <v>136</v>
      </c>
      <c r="B32" s="196">
        <v>12</v>
      </c>
      <c r="C32" s="187">
        <v>500</v>
      </c>
      <c r="D32" s="187">
        <v>536</v>
      </c>
      <c r="E32" s="187">
        <v>514</v>
      </c>
      <c r="F32" s="51">
        <f t="shared" si="0"/>
        <v>1050</v>
      </c>
      <c r="G32" s="176">
        <v>5</v>
      </c>
      <c r="H32" s="177">
        <v>3</v>
      </c>
      <c r="I32" s="177">
        <v>0</v>
      </c>
      <c r="J32" s="177">
        <v>1</v>
      </c>
      <c r="K32" s="177">
        <v>1</v>
      </c>
      <c r="L32" s="177">
        <v>1</v>
      </c>
      <c r="M32" s="178">
        <v>0</v>
      </c>
      <c r="N32" s="179">
        <v>0</v>
      </c>
    </row>
    <row r="33" spans="1:14" ht="19.5">
      <c r="A33" s="220" t="s">
        <v>137</v>
      </c>
      <c r="B33" s="196">
        <v>13</v>
      </c>
      <c r="C33" s="187">
        <v>445</v>
      </c>
      <c r="D33" s="187">
        <v>464</v>
      </c>
      <c r="E33" s="187">
        <v>480</v>
      </c>
      <c r="F33" s="51">
        <f t="shared" si="0"/>
        <v>944</v>
      </c>
      <c r="G33" s="176">
        <v>2</v>
      </c>
      <c r="H33" s="177">
        <v>8</v>
      </c>
      <c r="I33" s="177">
        <v>3</v>
      </c>
      <c r="J33" s="177">
        <v>2</v>
      </c>
      <c r="K33" s="177">
        <v>0</v>
      </c>
      <c r="L33" s="177">
        <v>1</v>
      </c>
      <c r="M33" s="178">
        <v>0</v>
      </c>
      <c r="N33" s="179">
        <v>0</v>
      </c>
    </row>
    <row r="34" spans="1:14" ht="19.5">
      <c r="A34" s="220" t="s">
        <v>138</v>
      </c>
      <c r="B34" s="196">
        <v>11</v>
      </c>
      <c r="C34" s="187">
        <v>362</v>
      </c>
      <c r="D34" s="187">
        <v>379</v>
      </c>
      <c r="E34" s="187">
        <v>425</v>
      </c>
      <c r="F34" s="51">
        <f t="shared" si="0"/>
        <v>804</v>
      </c>
      <c r="G34" s="176">
        <v>4</v>
      </c>
      <c r="H34" s="177">
        <v>1</v>
      </c>
      <c r="I34" s="177">
        <v>0</v>
      </c>
      <c r="J34" s="177">
        <v>0</v>
      </c>
      <c r="K34" s="177">
        <v>0</v>
      </c>
      <c r="L34" s="177">
        <v>0</v>
      </c>
      <c r="M34" s="178">
        <v>1</v>
      </c>
      <c r="N34" s="179">
        <v>0</v>
      </c>
    </row>
    <row r="35" spans="1:14" ht="19.5">
      <c r="A35" s="220" t="s">
        <v>139</v>
      </c>
      <c r="B35" s="196">
        <v>6</v>
      </c>
      <c r="C35" s="187">
        <v>358</v>
      </c>
      <c r="D35" s="187">
        <v>433</v>
      </c>
      <c r="E35" s="187">
        <v>455</v>
      </c>
      <c r="F35" s="51">
        <f t="shared" si="0"/>
        <v>888</v>
      </c>
      <c r="G35" s="176">
        <v>4</v>
      </c>
      <c r="H35" s="177">
        <v>2</v>
      </c>
      <c r="I35" s="177">
        <v>1</v>
      </c>
      <c r="J35" s="177">
        <v>0</v>
      </c>
      <c r="K35" s="177">
        <v>0</v>
      </c>
      <c r="L35" s="177">
        <v>0</v>
      </c>
      <c r="M35" s="178">
        <v>1</v>
      </c>
      <c r="N35" s="179">
        <v>0</v>
      </c>
    </row>
    <row r="36" spans="1:14" ht="19.5">
      <c r="A36" s="220" t="s">
        <v>140</v>
      </c>
      <c r="B36" s="196">
        <v>16</v>
      </c>
      <c r="C36" s="187">
        <v>621</v>
      </c>
      <c r="D36" s="187">
        <v>707</v>
      </c>
      <c r="E36" s="187">
        <v>712</v>
      </c>
      <c r="F36" s="51">
        <f t="shared" si="0"/>
        <v>1419</v>
      </c>
      <c r="G36" s="176">
        <v>5</v>
      </c>
      <c r="H36" s="177">
        <v>6</v>
      </c>
      <c r="I36" s="177">
        <v>1</v>
      </c>
      <c r="J36" s="177">
        <v>2</v>
      </c>
      <c r="K36" s="177">
        <v>0</v>
      </c>
      <c r="L36" s="177">
        <v>3</v>
      </c>
      <c r="M36" s="178">
        <v>2</v>
      </c>
      <c r="N36" s="179">
        <v>0</v>
      </c>
    </row>
    <row r="37" spans="1:14" ht="19.5">
      <c r="A37" s="219" t="s">
        <v>141</v>
      </c>
      <c r="B37" s="51">
        <f t="shared" ref="B37:N37" si="1">SUM(B5:B36)</f>
        <v>453</v>
      </c>
      <c r="C37" s="51">
        <f t="shared" si="1"/>
        <v>22721</v>
      </c>
      <c r="D37" s="51">
        <f t="shared" si="1"/>
        <v>25084</v>
      </c>
      <c r="E37" s="51">
        <f t="shared" si="1"/>
        <v>26950</v>
      </c>
      <c r="F37" s="51">
        <f t="shared" si="1"/>
        <v>52034</v>
      </c>
      <c r="G37" s="51">
        <f t="shared" si="1"/>
        <v>284</v>
      </c>
      <c r="H37" s="51">
        <f t="shared" si="1"/>
        <v>329</v>
      </c>
      <c r="I37" s="51">
        <f t="shared" si="1"/>
        <v>67</v>
      </c>
      <c r="J37" s="51">
        <f t="shared" si="1"/>
        <v>67</v>
      </c>
      <c r="K37" s="51">
        <f t="shared" si="1"/>
        <v>35</v>
      </c>
      <c r="L37" s="51">
        <f t="shared" si="1"/>
        <v>40</v>
      </c>
      <c r="M37" s="52">
        <f t="shared" si="1"/>
        <v>17</v>
      </c>
      <c r="N37" s="54">
        <f t="shared" si="1"/>
        <v>9</v>
      </c>
    </row>
    <row r="38" spans="1:14" s="3" customFormat="1" ht="26.25" customHeight="1">
      <c r="A38" s="269" t="s">
        <v>58</v>
      </c>
      <c r="B38" s="270"/>
      <c r="C38" s="93">
        <f>C37</f>
        <v>22721</v>
      </c>
      <c r="D38" s="93" t="s">
        <v>59</v>
      </c>
      <c r="E38" s="93" t="s">
        <v>60</v>
      </c>
      <c r="F38" s="93"/>
      <c r="G38" s="93">
        <f>F37</f>
        <v>52034</v>
      </c>
      <c r="H38" s="93" t="s">
        <v>61</v>
      </c>
      <c r="I38" s="93"/>
      <c r="J38" s="93"/>
      <c r="K38" s="93" t="s">
        <v>104</v>
      </c>
      <c r="L38" s="93"/>
      <c r="M38" s="94"/>
      <c r="N38" s="95"/>
    </row>
    <row r="39" spans="1:14" s="3" customFormat="1" ht="26.25" customHeight="1">
      <c r="A39" s="237" t="s">
        <v>107</v>
      </c>
      <c r="B39" s="238"/>
      <c r="C39" s="62" t="str">
        <f ca="1">INDIRECT(H39,TRUE)</f>
        <v>開平</v>
      </c>
      <c r="D39" s="144" t="s">
        <v>90</v>
      </c>
      <c r="E39" s="145">
        <f>MAX(C5:C36)</f>
        <v>1580</v>
      </c>
      <c r="F39" s="146">
        <f>MAX(F5:F36)</f>
        <v>4100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7" t="s">
        <v>108</v>
      </c>
      <c r="B40" s="238"/>
      <c r="C40" s="180" t="str">
        <f ca="1">INDIRECT(H40,TRUE)</f>
        <v>明莊</v>
      </c>
      <c r="D40" s="181" t="s">
        <v>90</v>
      </c>
      <c r="E40" s="147">
        <v>365</v>
      </c>
      <c r="F40" s="148">
        <f>MIN(F5:F36)</f>
        <v>777</v>
      </c>
      <c r="G40" s="88"/>
      <c r="H40" s="149" t="str">
        <f>ADDRESS(MATCH(MIN(F5:F36),F5:F36,0)+4,1)</f>
        <v>$A$28</v>
      </c>
      <c r="I40" s="88"/>
      <c r="J40" s="88"/>
      <c r="K40" s="88"/>
      <c r="L40" s="88"/>
      <c r="M40" s="142"/>
      <c r="N40" s="143"/>
    </row>
    <row r="41" spans="1:14" s="4" customFormat="1" ht="24.95" customHeight="1">
      <c r="A41" s="278" t="s">
        <v>11</v>
      </c>
      <c r="B41" s="279"/>
      <c r="C41" s="282">
        <f>SUM(G41:G42)</f>
        <v>168</v>
      </c>
      <c r="D41" s="284" t="s">
        <v>10</v>
      </c>
      <c r="E41" s="80" t="s">
        <v>12</v>
      </c>
      <c r="F41" s="80"/>
      <c r="G41" s="80">
        <v>75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5" customHeight="1">
      <c r="A42" s="280"/>
      <c r="B42" s="281"/>
      <c r="C42" s="283"/>
      <c r="D42" s="285"/>
      <c r="E42" s="84" t="s">
        <v>13</v>
      </c>
      <c r="F42" s="84"/>
      <c r="G42" s="84">
        <v>93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5" customHeight="1">
      <c r="A43" s="243" t="s">
        <v>18</v>
      </c>
      <c r="B43" s="247"/>
      <c r="C43" s="250">
        <f>K37</f>
        <v>35</v>
      </c>
      <c r="D43" s="250" t="s">
        <v>10</v>
      </c>
      <c r="E43" s="205" t="s">
        <v>187</v>
      </c>
      <c r="F43" s="80"/>
      <c r="G43" s="80"/>
      <c r="H43" s="80"/>
      <c r="I43" s="80"/>
      <c r="J43" s="80"/>
      <c r="K43" s="209"/>
      <c r="L43" s="209"/>
      <c r="M43" s="210"/>
      <c r="N43" s="211"/>
    </row>
    <row r="44" spans="1:14" s="6" customFormat="1" ht="24.95" customHeight="1">
      <c r="A44" s="248"/>
      <c r="B44" s="249"/>
      <c r="C44" s="264"/>
      <c r="D44" s="264"/>
      <c r="E44" s="205" t="s">
        <v>178</v>
      </c>
      <c r="F44" s="212"/>
      <c r="G44" s="212"/>
      <c r="H44" s="212"/>
      <c r="I44" s="212"/>
      <c r="J44" s="212"/>
      <c r="K44" s="212"/>
      <c r="L44" s="212"/>
      <c r="M44" s="212"/>
      <c r="N44" s="213"/>
    </row>
    <row r="45" spans="1:14" s="7" customFormat="1" ht="26.25" customHeight="1">
      <c r="A45" s="298" t="s">
        <v>62</v>
      </c>
      <c r="B45" s="299"/>
      <c r="C45" s="93">
        <f>L37</f>
        <v>40</v>
      </c>
      <c r="D45" s="93" t="s">
        <v>61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69" t="s">
        <v>14</v>
      </c>
      <c r="B46" s="270"/>
      <c r="C46" s="93">
        <f>M37</f>
        <v>17</v>
      </c>
      <c r="D46" s="93" t="s">
        <v>63</v>
      </c>
      <c r="E46" s="93" t="s">
        <v>185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69" t="s">
        <v>15</v>
      </c>
      <c r="B47" s="270"/>
      <c r="C47" s="93">
        <f>N37</f>
        <v>9</v>
      </c>
      <c r="D47" s="93" t="s">
        <v>63</v>
      </c>
      <c r="E47" s="93" t="s">
        <v>188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7" t="s">
        <v>106</v>
      </c>
      <c r="B48" s="238"/>
      <c r="C48" s="93">
        <f>G37</f>
        <v>284</v>
      </c>
      <c r="D48" s="107" t="s">
        <v>61</v>
      </c>
      <c r="E48" s="93" t="s">
        <v>64</v>
      </c>
      <c r="F48" s="93"/>
      <c r="G48" s="93">
        <f>H37</f>
        <v>329</v>
      </c>
      <c r="H48" s="107" t="s">
        <v>61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5" t="str">
        <f>IF(C49&gt;0," 本月戶數增加","本月戶數減少")</f>
        <v xml:space="preserve"> 本月戶數增加</v>
      </c>
      <c r="B49" s="266"/>
      <c r="C49" s="141">
        <f>C37-'10408'!C37</f>
        <v>1</v>
      </c>
      <c r="D49" s="182" t="str">
        <f>IF(E49&gt;0,"男增加","男減少")</f>
        <v>男減少</v>
      </c>
      <c r="E49" s="110">
        <f>D37-'10408'!D37</f>
        <v>-24</v>
      </c>
      <c r="F49" s="111" t="str">
        <f>IF(G49&gt;0,"女增加","女減少")</f>
        <v>女減少</v>
      </c>
      <c r="G49" s="110">
        <f>E37-'10408'!E37</f>
        <v>-26</v>
      </c>
      <c r="H49" s="112"/>
      <c r="I49" s="266" t="str">
        <f>IF(K49&gt;0,"總人口數增加","總人口數減少")</f>
        <v>總人口數減少</v>
      </c>
      <c r="J49" s="266"/>
      <c r="K49" s="110">
        <f>F37-'10408'!F37</f>
        <v>-50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10401</vt:lpstr>
      <vt:lpstr>10402</vt:lpstr>
      <vt:lpstr>10403</vt:lpstr>
      <vt:lpstr>10404</vt:lpstr>
      <vt:lpstr>10405</vt:lpstr>
      <vt:lpstr>10406</vt:lpstr>
      <vt:lpstr>10407</vt:lpstr>
      <vt:lpstr>10408</vt:lpstr>
      <vt:lpstr>10409</vt:lpstr>
      <vt:lpstr>10410</vt:lpstr>
      <vt:lpstr>10411</vt:lpstr>
      <vt:lpstr>10412</vt:lpstr>
      <vt:lpstr>'10401'!Print_Titles</vt:lpstr>
      <vt:lpstr>'10402'!Print_Titles</vt:lpstr>
      <vt:lpstr>'10403'!Print_Titles</vt:lpstr>
      <vt:lpstr>'10404'!Print_Titles</vt:lpstr>
      <vt:lpstr>'10405'!Print_Titles</vt:lpstr>
      <vt:lpstr>'10406'!Print_Titles</vt:lpstr>
      <vt:lpstr>'10407'!Print_Titles</vt:lpstr>
      <vt:lpstr>'10408'!Print_Titles</vt:lpstr>
      <vt:lpstr>'10409'!Print_Titles</vt:lpstr>
      <vt:lpstr>'10410'!Print_Titles</vt:lpstr>
      <vt:lpstr>'10411'!Print_Titles</vt:lpstr>
      <vt:lpstr>'10412'!Print_Titles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2017-11-29T10:22:03Z</cp:lastPrinted>
  <dcterms:created xsi:type="dcterms:W3CDTF">1999-11-05T01:57:00Z</dcterms:created>
  <dcterms:modified xsi:type="dcterms:W3CDTF">2017-12-07T10:34:41Z</dcterms:modified>
</cp:coreProperties>
</file>