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90" windowWidth="8505" windowHeight="4530"/>
  </bookViews>
  <sheets>
    <sheet name="10101" sheetId="6" r:id="rId1"/>
    <sheet name="10102" sheetId="28" r:id="rId2"/>
    <sheet name="10103" sheetId="29" r:id="rId3"/>
    <sheet name="10104" sheetId="11" r:id="rId4"/>
    <sheet name="10105" sheetId="12" r:id="rId5"/>
    <sheet name="10106" sheetId="13" r:id="rId6"/>
    <sheet name="10107" sheetId="15" r:id="rId7"/>
    <sheet name="10108" sheetId="16" r:id="rId8"/>
    <sheet name="10109" sheetId="17" r:id="rId9"/>
    <sheet name="10110" sheetId="21" r:id="rId10"/>
    <sheet name="10111" sheetId="24" r:id="rId11"/>
    <sheet name="10112" sheetId="30" r:id="rId12"/>
  </sheets>
  <definedNames>
    <definedName name="_xlnm.Print_Titles" localSheetId="0">'10101'!$1:$4</definedName>
    <definedName name="_xlnm.Print_Titles" localSheetId="1">'10102'!$1:$4</definedName>
    <definedName name="_xlnm.Print_Titles" localSheetId="2">'10103'!$1:$4</definedName>
    <definedName name="_xlnm.Print_Titles" localSheetId="3">'10104'!$1:$4</definedName>
    <definedName name="_xlnm.Print_Titles" localSheetId="4">'10105'!$1:$4</definedName>
    <definedName name="_xlnm.Print_Titles" localSheetId="5">'10106'!$1:$4</definedName>
    <definedName name="_xlnm.Print_Titles" localSheetId="6">'10107'!$1:$4</definedName>
    <definedName name="_xlnm.Print_Titles" localSheetId="7">'10108'!$1:$4</definedName>
    <definedName name="_xlnm.Print_Titles" localSheetId="8">'10109'!$1:$4</definedName>
    <definedName name="_xlnm.Print_Titles" localSheetId="9">'10110'!$1:$4</definedName>
    <definedName name="_xlnm.Print_Titles" localSheetId="10">'10111'!$1:$4</definedName>
    <definedName name="_xlnm.Print_Titles" localSheetId="11">'10112'!$1:$4</definedName>
  </definedNames>
  <calcPr calcId="125725"/>
</workbook>
</file>

<file path=xl/calcChain.xml><?xml version="1.0" encoding="utf-8"?>
<calcChain xmlns="http://schemas.openxmlformats.org/spreadsheetml/2006/main">
  <c r="C41" i="30"/>
  <c r="E39"/>
  <c r="N37"/>
  <c r="C46" s="1"/>
  <c r="M37"/>
  <c r="C45" s="1"/>
  <c r="L37"/>
  <c r="C44" s="1"/>
  <c r="K37"/>
  <c r="C43" s="1"/>
  <c r="J37"/>
  <c r="I37"/>
  <c r="H37"/>
  <c r="G47" s="1"/>
  <c r="G37"/>
  <c r="C47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0" l="1"/>
  <c r="H40"/>
  <c r="H39"/>
  <c r="F39"/>
  <c r="C38"/>
  <c r="F37"/>
  <c r="C40"/>
  <c r="C39"/>
  <c r="G38" l="1"/>
  <c r="C41" i="29" l="1"/>
  <c r="E39"/>
  <c r="N37"/>
  <c r="C46" s="1"/>
  <c r="M37"/>
  <c r="C45" s="1"/>
  <c r="L37"/>
  <c r="C44" s="1"/>
  <c r="K37"/>
  <c r="C43" s="1"/>
  <c r="J37"/>
  <c r="I37"/>
  <c r="H37"/>
  <c r="G47" s="1"/>
  <c r="G37"/>
  <c r="C47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E39"/>
  <c r="N37"/>
  <c r="C46" s="1"/>
  <c r="M37"/>
  <c r="C45" s="1"/>
  <c r="L37"/>
  <c r="C44" s="1"/>
  <c r="K37"/>
  <c r="C43" s="1"/>
  <c r="J37"/>
  <c r="I37"/>
  <c r="H37"/>
  <c r="G47" s="1"/>
  <c r="G37"/>
  <c r="C47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E48" i="29" l="1"/>
  <c r="D48" s="1"/>
  <c r="C48"/>
  <c r="A48" s="1"/>
  <c r="G48"/>
  <c r="F48" s="1"/>
  <c r="F40"/>
  <c r="H40"/>
  <c r="H39"/>
  <c r="F39"/>
  <c r="C38"/>
  <c r="F37"/>
  <c r="F40" i="28"/>
  <c r="H40"/>
  <c r="H39"/>
  <c r="F39"/>
  <c r="C38"/>
  <c r="F37"/>
  <c r="C41" i="17"/>
  <c r="C39" i="28"/>
  <c r="C40" i="29"/>
  <c r="C39"/>
  <c r="C40" i="28"/>
  <c r="K48" i="29" l="1"/>
  <c r="I48" s="1"/>
  <c r="G38"/>
  <c r="G38" i="28"/>
  <c r="F12" i="16"/>
  <c r="F13"/>
  <c r="F20" i="15" l="1"/>
  <c r="E39" i="6" l="1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39" i="24" l="1"/>
  <c r="E39" i="21"/>
  <c r="E39" i="17"/>
  <c r="E39" i="16"/>
  <c r="H40" i="15"/>
  <c r="F40"/>
  <c r="H39"/>
  <c r="F39"/>
  <c r="E39"/>
  <c r="E39" i="11"/>
  <c r="E39" i="13"/>
  <c r="C39" i="15"/>
  <c r="C40"/>
  <c r="E39" i="12" l="1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7" s="1"/>
  <c r="H37"/>
  <c r="G47" s="1"/>
  <c r="I37"/>
  <c r="J37"/>
  <c r="K37"/>
  <c r="C43" s="1"/>
  <c r="L37"/>
  <c r="C44" s="1"/>
  <c r="M37"/>
  <c r="C45" s="1"/>
  <c r="N37"/>
  <c r="C46" s="1"/>
  <c r="H37" i="13"/>
  <c r="G47" s="1"/>
  <c r="N37" i="6"/>
  <c r="C46" s="1"/>
  <c r="M37"/>
  <c r="C45" s="1"/>
  <c r="E37"/>
  <c r="G48" i="28" s="1"/>
  <c r="F48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8" i="30" s="1"/>
  <c r="F48" s="1"/>
  <c r="D37" i="24"/>
  <c r="E48" i="30" s="1"/>
  <c r="D48" s="1"/>
  <c r="C37" i="24"/>
  <c r="C48" i="30" s="1"/>
  <c r="A48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7" s="1"/>
  <c r="H37"/>
  <c r="G47" s="1"/>
  <c r="I37"/>
  <c r="J37"/>
  <c r="K37"/>
  <c r="C43" s="1"/>
  <c r="L37"/>
  <c r="C44" s="1"/>
  <c r="M37"/>
  <c r="C45" s="1"/>
  <c r="N37"/>
  <c r="C46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6" s="1"/>
  <c r="M37"/>
  <c r="C45" s="1"/>
  <c r="C37" i="16"/>
  <c r="D37"/>
  <c r="E37"/>
  <c r="F5"/>
  <c r="F6"/>
  <c r="F7"/>
  <c r="F8"/>
  <c r="F9"/>
  <c r="F10"/>
  <c r="F11"/>
  <c r="F14"/>
  <c r="G37" i="21"/>
  <c r="C47" s="1"/>
  <c r="H37"/>
  <c r="G47" s="1"/>
  <c r="I37"/>
  <c r="J37"/>
  <c r="K37"/>
  <c r="C43" s="1"/>
  <c r="L37"/>
  <c r="C44" s="1"/>
  <c r="C46" i="16"/>
  <c r="C45"/>
  <c r="N37" i="13"/>
  <c r="C46" s="1"/>
  <c r="M37"/>
  <c r="C45" s="1"/>
  <c r="N37" i="12"/>
  <c r="C46" s="1"/>
  <c r="M37"/>
  <c r="C45" s="1"/>
  <c r="N37" i="11"/>
  <c r="C46" s="1"/>
  <c r="M37"/>
  <c r="C45" s="1"/>
  <c r="N37" i="17"/>
  <c r="C46" s="1"/>
  <c r="M37"/>
  <c r="C45" s="1"/>
  <c r="F20" i="13"/>
  <c r="F8" i="12"/>
  <c r="H37" i="17"/>
  <c r="G47" s="1"/>
  <c r="G37"/>
  <c r="C47" s="1"/>
  <c r="L37"/>
  <c r="C44" s="1"/>
  <c r="K37"/>
  <c r="C43" s="1"/>
  <c r="H37" i="16"/>
  <c r="G47" s="1"/>
  <c r="G37"/>
  <c r="C47" s="1"/>
  <c r="C44"/>
  <c r="G37" i="13"/>
  <c r="C47" s="1"/>
  <c r="L37"/>
  <c r="C44" s="1"/>
  <c r="K37"/>
  <c r="C43" s="1"/>
  <c r="H37" i="12"/>
  <c r="G47" s="1"/>
  <c r="G37"/>
  <c r="C47" s="1"/>
  <c r="L37"/>
  <c r="C44" s="1"/>
  <c r="K37"/>
  <c r="C43" s="1"/>
  <c r="H37" i="11"/>
  <c r="G47" s="1"/>
  <c r="G37"/>
  <c r="C47" s="1"/>
  <c r="L37"/>
  <c r="C44" s="1"/>
  <c r="K37"/>
  <c r="C43" s="1"/>
  <c r="H37" i="6"/>
  <c r="G47" s="1"/>
  <c r="G37"/>
  <c r="C47" s="1"/>
  <c r="L37"/>
  <c r="C44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8" s="1"/>
  <c r="F48" s="1"/>
  <c r="D37"/>
  <c r="E48" s="1"/>
  <c r="D48" s="1"/>
  <c r="C37"/>
  <c r="C48" s="1"/>
  <c r="A48" s="1"/>
  <c r="B37" i="12"/>
  <c r="I37"/>
  <c r="J37"/>
  <c r="B37" i="11"/>
  <c r="I37"/>
  <c r="J37"/>
  <c r="C37" i="6"/>
  <c r="D37"/>
  <c r="E48" i="28" s="1"/>
  <c r="D48" s="1"/>
  <c r="I37" i="6"/>
  <c r="J37"/>
  <c r="B37"/>
  <c r="C38" l="1"/>
  <c r="C48" i="28"/>
  <c r="A48" s="1"/>
  <c r="G48" i="24"/>
  <c r="F48" s="1"/>
  <c r="C48" i="13"/>
  <c r="A48" s="1"/>
  <c r="G48"/>
  <c r="F48" s="1"/>
  <c r="C38" i="12"/>
  <c r="H39" i="6"/>
  <c r="H40"/>
  <c r="F39"/>
  <c r="F40"/>
  <c r="E48" i="17"/>
  <c r="D48" s="1"/>
  <c r="G48"/>
  <c r="F48" s="1"/>
  <c r="F37" i="6"/>
  <c r="F37" i="24"/>
  <c r="K48" i="30" s="1"/>
  <c r="I48" s="1"/>
  <c r="H40" i="24"/>
  <c r="H39"/>
  <c r="F39"/>
  <c r="F40"/>
  <c r="C48"/>
  <c r="A48" s="1"/>
  <c r="F37" i="21"/>
  <c r="F40"/>
  <c r="H39"/>
  <c r="H40"/>
  <c r="F39"/>
  <c r="E48"/>
  <c r="D48" s="1"/>
  <c r="E48" i="24"/>
  <c r="D48" s="1"/>
  <c r="C48" i="21"/>
  <c r="A48" s="1"/>
  <c r="F37" i="17"/>
  <c r="C48"/>
  <c r="A48" s="1"/>
  <c r="G48" i="21"/>
  <c r="F48" s="1"/>
  <c r="H39" i="17"/>
  <c r="H40"/>
  <c r="F39"/>
  <c r="F40"/>
  <c r="C38"/>
  <c r="G48" i="16"/>
  <c r="F48" s="1"/>
  <c r="E48"/>
  <c r="D48" s="1"/>
  <c r="G48" i="15"/>
  <c r="F48" s="1"/>
  <c r="E48"/>
  <c r="D48" s="1"/>
  <c r="C48"/>
  <c r="A48" s="1"/>
  <c r="C38" i="13"/>
  <c r="E48"/>
  <c r="D48" s="1"/>
  <c r="H40" i="16"/>
  <c r="F39"/>
  <c r="F40"/>
  <c r="H39"/>
  <c r="F37"/>
  <c r="C48"/>
  <c r="A48" s="1"/>
  <c r="F37" i="13"/>
  <c r="G38" s="1"/>
  <c r="H39"/>
  <c r="H40"/>
  <c r="F39"/>
  <c r="F40"/>
  <c r="F37" i="12"/>
  <c r="G38" s="1"/>
  <c r="H39"/>
  <c r="H40"/>
  <c r="F40"/>
  <c r="F39"/>
  <c r="G48"/>
  <c r="F48" s="1"/>
  <c r="C38" i="11"/>
  <c r="C48" i="12"/>
  <c r="A48" s="1"/>
  <c r="H39" i="11"/>
  <c r="F40"/>
  <c r="F39"/>
  <c r="H40"/>
  <c r="E48" i="12"/>
  <c r="D48" s="1"/>
  <c r="F37" i="11"/>
  <c r="K48" s="1"/>
  <c r="I48" s="1"/>
  <c r="G38" i="15"/>
  <c r="C38" i="16"/>
  <c r="C38" i="24"/>
  <c r="C40"/>
  <c r="C40" i="11"/>
  <c r="C40" i="21"/>
  <c r="C39" i="24"/>
  <c r="C40" i="6"/>
  <c r="C39" i="12"/>
  <c r="C39" i="21"/>
  <c r="C40" i="13"/>
  <c r="C39" i="11"/>
  <c r="C40" i="12"/>
  <c r="C40" i="17"/>
  <c r="C40" i="16"/>
  <c r="C39"/>
  <c r="C39" i="13"/>
  <c r="C39" i="6"/>
  <c r="C39" i="17"/>
  <c r="G38" i="6" l="1"/>
  <c r="K48" i="28"/>
  <c r="I48" s="1"/>
  <c r="K48" i="24"/>
  <c r="I48" s="1"/>
  <c r="K48" i="21"/>
  <c r="I48" s="1"/>
  <c r="G38" i="17"/>
  <c r="G38" i="24"/>
  <c r="G38" i="21"/>
  <c r="K48" i="17"/>
  <c r="I48" s="1"/>
  <c r="K48" i="15"/>
  <c r="I48" s="1"/>
  <c r="K48" i="16"/>
  <c r="I48" s="1"/>
  <c r="G38"/>
  <c r="K48" i="13"/>
  <c r="I48" s="1"/>
  <c r="K48" i="12"/>
  <c r="I48" s="1"/>
  <c r="G38" i="11"/>
  <c r="C43" i="16"/>
</calcChain>
</file>

<file path=xl/sharedStrings.xml><?xml version="1.0" encoding="utf-8"?>
<sst xmlns="http://schemas.openxmlformats.org/spreadsheetml/2006/main" count="988" uniqueCount="186">
  <si>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</si>
  <si>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</si>
  <si>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</si>
  <si>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</si>
  <si>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</si>
  <si>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</si>
  <si>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</si>
  <si>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</si>
  <si>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</si>
  <si>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</si>
  <si>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</si>
  <si>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</si>
  <si>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</si>
  <si>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</si>
  <si>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</si>
  <si>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離婚對數：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</si>
  <si>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</si>
  <si>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</si>
  <si>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</si>
  <si>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</si>
  <si>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</si>
  <si>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</si>
  <si>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</si>
  <si>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</si>
  <si>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</si>
  <si>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</si>
  <si>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</si>
  <si>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</si>
  <si>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</si>
  <si>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</si>
  <si>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</si>
  <si>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</si>
  <si>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</si>
  <si>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</si>
  <si>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</si>
  <si>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</si>
  <si>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</si>
  <si>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</si>
  <si>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</si>
  <si>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</si>
  <si>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</si>
  <si>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</si>
  <si>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</si>
  <si>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</si>
  <si>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</si>
  <si>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</si>
  <si>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</si>
  <si>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</si>
  <si>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</si>
  <si>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</si>
  <si>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</si>
  <si>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</si>
  <si>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</si>
  <si>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</si>
  <si>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</si>
  <si>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</si>
  <si>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</si>
  <si>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</si>
  <si>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</si>
  <si>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</si>
  <si>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</si>
  <si>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</si>
  <si>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</si>
  <si>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</si>
  <si>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</si>
  <si>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</si>
  <si>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</si>
  <si>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</si>
  <si>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</si>
  <si>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</si>
  <si>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</si>
  <si>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</si>
  <si>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</si>
  <si>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</si>
  <si>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</si>
  <si>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</si>
  <si>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</si>
  <si>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</si>
  <si>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</si>
  <si>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</si>
  <si>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</si>
  <si>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</si>
  <si>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</si>
  <si>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</si>
  <si>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</si>
  <si>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</si>
  <si>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</si>
  <si>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</si>
  <si>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</si>
  <si>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</si>
  <si>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</si>
  <si>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</si>
  <si>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</si>
  <si>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共32里</t>
    <phoneticPr fontId="1" type="noConversion"/>
  </si>
  <si>
    <t>共32里</t>
    <phoneticPr fontId="1" type="noConversion"/>
  </si>
  <si>
    <t>結婚
對數</t>
    <phoneticPr fontId="1" type="noConversion"/>
  </si>
  <si>
    <t>離婚
對數</t>
    <phoneticPr fontId="1" type="noConversion"/>
  </si>
  <si>
    <t>結婚
對數</t>
    <phoneticPr fontId="1" type="noConversion"/>
  </si>
  <si>
    <t>離婚
對數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</si>
  <si>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</si>
  <si>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</si>
  <si>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</si>
  <si>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</si>
  <si>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</si>
  <si>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</si>
  <si>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</si>
  <si>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</si>
  <si>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</si>
  <si>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</si>
  <si>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</si>
  <si>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總計</t>
    <phoneticPr fontId="1" type="noConversion"/>
  </si>
  <si>
    <t>大明</t>
    <phoneticPr fontId="7" type="noConversion"/>
  </si>
  <si>
    <t>中東</t>
    <phoneticPr fontId="7" type="noConversion"/>
  </si>
  <si>
    <t>仁聲</t>
    <phoneticPr fontId="7" type="noConversion"/>
  </si>
  <si>
    <t>文昌</t>
    <phoneticPr fontId="7" type="noConversion"/>
  </si>
  <si>
    <t>正氣</t>
    <phoneticPr fontId="7" type="noConversion"/>
  </si>
  <si>
    <t>永寧</t>
    <phoneticPr fontId="7" type="noConversion"/>
  </si>
  <si>
    <t>玉衡</t>
    <phoneticPr fontId="7" type="noConversion"/>
  </si>
  <si>
    <t>光耀</t>
    <phoneticPr fontId="7" type="noConversion"/>
  </si>
  <si>
    <t>成功</t>
    <phoneticPr fontId="7" type="noConversion"/>
  </si>
  <si>
    <t>明莊</t>
    <phoneticPr fontId="7" type="noConversion"/>
  </si>
  <si>
    <t>東坡</t>
    <phoneticPr fontId="7" type="noConversion"/>
  </si>
  <si>
    <t>長驛</t>
    <phoneticPr fontId="7" type="noConversion"/>
  </si>
  <si>
    <t>南港</t>
    <phoneticPr fontId="7" type="noConversion"/>
  </si>
  <si>
    <t>建華</t>
    <phoneticPr fontId="7" type="noConversion"/>
  </si>
  <si>
    <t>建興</t>
    <phoneticPr fontId="7" type="noConversion"/>
  </si>
  <si>
    <t>秋山</t>
    <phoneticPr fontId="7" type="noConversion"/>
  </si>
  <si>
    <t>振成</t>
    <phoneticPr fontId="7" type="noConversion"/>
  </si>
  <si>
    <t>振華</t>
    <phoneticPr fontId="7" type="noConversion"/>
  </si>
  <si>
    <t>浩然</t>
    <phoneticPr fontId="7" type="noConversion"/>
  </si>
  <si>
    <t>華聲</t>
    <phoneticPr fontId="7" type="noConversion"/>
  </si>
  <si>
    <t>開平</t>
    <phoneticPr fontId="7" type="noConversion"/>
  </si>
  <si>
    <t>順昌</t>
    <phoneticPr fontId="7" type="noConversion"/>
  </si>
  <si>
    <t>愛平</t>
    <phoneticPr fontId="7" type="noConversion"/>
  </si>
  <si>
    <t>新江</t>
    <phoneticPr fontId="7" type="noConversion"/>
  </si>
  <si>
    <t>榮治</t>
    <phoneticPr fontId="7" type="noConversion"/>
  </si>
  <si>
    <t>漢民</t>
    <phoneticPr fontId="7" type="noConversion"/>
  </si>
  <si>
    <t>德生</t>
    <phoneticPr fontId="7" type="noConversion"/>
  </si>
  <si>
    <t>德政</t>
    <phoneticPr fontId="7" type="noConversion"/>
  </si>
  <si>
    <t>德望</t>
    <phoneticPr fontId="7" type="noConversion"/>
  </si>
  <si>
    <t>黎明</t>
    <phoneticPr fontId="7" type="noConversion"/>
  </si>
  <si>
    <t>興昌</t>
    <phoneticPr fontId="7" type="noConversion"/>
  </si>
  <si>
    <t>蕉園</t>
    <phoneticPr fontId="7" type="noConversion"/>
  </si>
  <si>
    <r>
      <t>民國</t>
    </r>
    <r>
      <rPr>
        <sz val="14"/>
        <rFont val="Times New Roman"/>
        <family val="1"/>
      </rP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</si>
  <si>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</si>
  <si>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</si>
  <si>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</si>
  <si>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</si>
  <si>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</si>
  <si>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</si>
  <si>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</si>
  <si>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</si>
  <si>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</si>
  <si>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</si>
  <si>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101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</si>
  <si>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</si>
  <si>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（配偶國籍：大陸港澳地區1人；外國籍2人）</t>
    <phoneticPr fontId="1" type="noConversion"/>
  </si>
  <si>
    <t>（配偶國籍：大陸港澳地區2人；外國籍0人）</t>
    <phoneticPr fontId="1" type="noConversion"/>
  </si>
  <si>
    <t>女增加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</si>
  <si>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</si>
  <si>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（配偶國籍：大陸港澳地區2人；外國籍2人）</t>
    <phoneticPr fontId="1" type="noConversion"/>
  </si>
  <si>
    <t>（配偶國籍：大陸港澳地區6人；外國籍1人）</t>
    <phoneticPr fontId="1" type="noConversion"/>
  </si>
  <si>
    <r>
      <t>（生母國籍：大陸港澳地區3人；外國籍0人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</si>
  <si>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（配偶國籍：大陸港澳地區6人；外國籍0人）</t>
    <phoneticPr fontId="1" type="noConversion"/>
  </si>
  <si>
    <t>（配偶國籍：大陸港澳地區3人；外國籍1人）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</si>
  <si>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</si>
  <si>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（配偶國籍：大陸港澳地區0人；外國籍1人）</t>
    <phoneticPr fontId="1" type="noConversion"/>
  </si>
  <si>
    <t>（配偶國籍：大陸港澳地區2人；外國籍2人）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</si>
  <si>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</si>
  <si>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（配偶國籍：大陸港澳地區3人；外國籍2人）</t>
    <phoneticPr fontId="1" type="noConversion"/>
  </si>
  <si>
    <t>（配偶國籍：大陸港澳地區2人；外國籍0人）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</si>
  <si>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</si>
  <si>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（配偶國籍：大陸港澳地區5人；外國籍1人）</t>
    <phoneticPr fontId="1" type="noConversion"/>
  </si>
  <si>
    <r>
      <t>（生母國籍：大陸港澳地區2人；外國籍1人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</si>
  <si>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（配偶國籍：大陸港澳地區4人；外國籍4人）</t>
    <phoneticPr fontId="1" type="noConversion"/>
  </si>
  <si>
    <t>（配偶國籍：大陸港澳地區0人；外國籍0人）</t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</si>
  <si>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</si>
  <si>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（配偶國籍：大陸港澳地區0人；外國籍4人）</t>
    <phoneticPr fontId="1" type="noConversion"/>
  </si>
  <si>
    <t>（配偶國籍：大陸港澳地區2人；外國籍1人）</t>
    <phoneticPr fontId="1" type="noConversion"/>
  </si>
  <si>
    <r>
      <t>（生母國籍：大陸港澳地區3人；外國籍1人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</si>
  <si>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（生母國籍：大陸港澳地區6人；外國籍4人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</si>
  <si>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（配偶國籍：大陸港澳地區2人；外國籍3人）</t>
    <phoneticPr fontId="1" type="noConversion"/>
  </si>
  <si>
    <t>（配偶國籍：大陸港澳地區1人；外國籍2人）</t>
    <phoneticPr fontId="1" type="noConversion"/>
  </si>
  <si>
    <t>（配偶國籍：大陸港澳地區1人；外國籍1人）</t>
    <phoneticPr fontId="1" type="noConversion"/>
  </si>
  <si>
    <r>
      <t>（生母國籍：大陸港澳地區3人；外國籍2人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</si>
  <si>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（配偶國籍：大陸港澳地區4人；外國籍3人）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</si>
</sst>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3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Border="1"/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/>
    <xf numFmtId="0" fontId="16" fillId="0" borderId="19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6" fillId="0" borderId="28" xfId="0" applyNumberFormat="1" applyFont="1" applyFill="1" applyBorder="1" applyAlignment="1">
      <alignment vertical="center"/>
    </xf>
    <xf numFmtId="178" fontId="16" fillId="0" borderId="32" xfId="0" applyNumberFormat="1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179" fontId="16" fillId="0" borderId="32" xfId="0" applyNumberFormat="1" applyFont="1" applyFill="1" applyBorder="1" applyAlignment="1">
      <alignment horizontal="left" vertical="center"/>
    </xf>
    <xf numFmtId="0" fontId="16" fillId="0" borderId="32" xfId="0" applyNumberFormat="1" applyFont="1" applyFill="1" applyBorder="1" applyAlignment="1">
      <alignment horizontal="right" vertical="center"/>
    </xf>
    <xf numFmtId="176" fontId="16" fillId="0" borderId="32" xfId="0" applyNumberFormat="1" applyFont="1" applyFill="1" applyBorder="1" applyAlignment="1">
      <alignment horizontal="left" vertical="center"/>
    </xf>
    <xf numFmtId="179" fontId="16" fillId="0" borderId="32" xfId="0" applyNumberFormat="1" applyFont="1" applyFill="1" applyBorder="1" applyAlignment="1">
      <alignment horizontal="left" vertical="center" wrapText="1"/>
    </xf>
    <xf numFmtId="176" fontId="16" fillId="0" borderId="33" xfId="0" applyNumberFormat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177" fontId="12" fillId="0" borderId="32" xfId="0" applyNumberFormat="1" applyFont="1" applyFill="1" applyBorder="1" applyAlignment="1">
      <alignment horizontal="left" vertical="center"/>
    </xf>
    <xf numFmtId="179" fontId="12" fillId="0" borderId="32" xfId="0" applyNumberFormat="1" applyFont="1" applyFill="1" applyBorder="1" applyAlignment="1">
      <alignment horizontal="left" vertical="center"/>
    </xf>
    <xf numFmtId="0" fontId="12" fillId="0" borderId="32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2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6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right" vertical="center"/>
    </xf>
    <xf numFmtId="180" fontId="16" fillId="0" borderId="19" xfId="0" applyNumberFormat="1" applyFont="1" applyFill="1" applyBorder="1" applyAlignment="1">
      <alignment horizontal="right"/>
    </xf>
    <xf numFmtId="180" fontId="16" fillId="0" borderId="19" xfId="0" applyNumberFormat="1" applyFont="1" applyFill="1" applyBorder="1"/>
    <xf numFmtId="180" fontId="16" fillId="0" borderId="19" xfId="0" applyNumberFormat="1" applyFont="1" applyFill="1" applyBorder="1" applyAlignment="1">
      <alignment wrapText="1"/>
    </xf>
    <xf numFmtId="180" fontId="16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distributed" vertical="center"/>
    </xf>
    <xf numFmtId="0" fontId="16" fillId="0" borderId="35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37"/>
      <c r="N1" s="37"/>
    </row>
    <row r="2" spans="1:14" ht="28.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88"/>
      <c r="K2" s="225" t="s">
        <v>143</v>
      </c>
      <c r="L2" s="225"/>
      <c r="M2" s="225"/>
      <c r="N2" s="225"/>
    </row>
    <row r="3" spans="1:14" ht="19.5">
      <c r="A3" s="243" t="s">
        <v>20</v>
      </c>
      <c r="B3" s="226" t="s">
        <v>21</v>
      </c>
      <c r="C3" s="226" t="s">
        <v>22</v>
      </c>
      <c r="D3" s="190" t="s">
        <v>99</v>
      </c>
      <c r="E3" s="191" t="s">
        <v>100</v>
      </c>
      <c r="F3" s="192" t="s">
        <v>101</v>
      </c>
      <c r="G3" s="226" t="s">
        <v>5</v>
      </c>
      <c r="H3" s="226" t="s">
        <v>4</v>
      </c>
      <c r="I3" s="226" t="s">
        <v>6</v>
      </c>
      <c r="J3" s="226" t="s">
        <v>7</v>
      </c>
      <c r="K3" s="226" t="s">
        <v>23</v>
      </c>
      <c r="L3" s="226" t="s">
        <v>24</v>
      </c>
      <c r="M3" s="221" t="s">
        <v>95</v>
      </c>
      <c r="N3" s="223" t="s">
        <v>96</v>
      </c>
    </row>
    <row r="4" spans="1:14" s="1" customFormat="1" ht="19.5">
      <c r="A4" s="244"/>
      <c r="B4" s="227"/>
      <c r="C4" s="227"/>
      <c r="D4" s="20" t="s">
        <v>1</v>
      </c>
      <c r="E4" s="20" t="s">
        <v>2</v>
      </c>
      <c r="F4" s="20" t="s">
        <v>106</v>
      </c>
      <c r="G4" s="227"/>
      <c r="H4" s="227"/>
      <c r="I4" s="227"/>
      <c r="J4" s="227"/>
      <c r="K4" s="227"/>
      <c r="L4" s="227"/>
      <c r="M4" s="222"/>
      <c r="N4" s="224"/>
    </row>
    <row r="5" spans="1:14" ht="19.5">
      <c r="A5" s="218" t="s">
        <v>111</v>
      </c>
      <c r="B5" s="185">
        <v>13</v>
      </c>
      <c r="C5" s="185">
        <v>535</v>
      </c>
      <c r="D5" s="185">
        <v>608</v>
      </c>
      <c r="E5" s="185">
        <v>654</v>
      </c>
      <c r="F5" s="21">
        <f>SUM(D5:E5)</f>
        <v>1262</v>
      </c>
      <c r="G5" s="42">
        <v>6</v>
      </c>
      <c r="H5" s="43">
        <v>2</v>
      </c>
      <c r="I5" s="43">
        <v>0</v>
      </c>
      <c r="J5" s="43">
        <v>2</v>
      </c>
      <c r="K5" s="43">
        <v>2</v>
      </c>
      <c r="L5" s="43">
        <v>0</v>
      </c>
      <c r="M5" s="44">
        <v>2</v>
      </c>
      <c r="N5" s="45">
        <v>0</v>
      </c>
    </row>
    <row r="6" spans="1:14" ht="19.5">
      <c r="A6" s="218" t="s">
        <v>112</v>
      </c>
      <c r="B6" s="185">
        <v>26</v>
      </c>
      <c r="C6" s="185">
        <v>1514</v>
      </c>
      <c r="D6" s="185">
        <v>1597</v>
      </c>
      <c r="E6" s="185">
        <v>1709</v>
      </c>
      <c r="F6" s="21">
        <f t="shared" ref="F6:F36" si="0">SUM(D6:E6)</f>
        <v>3306</v>
      </c>
      <c r="G6" s="42">
        <v>7</v>
      </c>
      <c r="H6" s="43">
        <v>21</v>
      </c>
      <c r="I6" s="43">
        <v>4</v>
      </c>
      <c r="J6" s="43">
        <v>1</v>
      </c>
      <c r="K6" s="43">
        <v>2</v>
      </c>
      <c r="L6" s="43">
        <v>1</v>
      </c>
      <c r="M6" s="44">
        <v>3</v>
      </c>
      <c r="N6" s="45">
        <v>1</v>
      </c>
    </row>
    <row r="7" spans="1:14" ht="19.5">
      <c r="A7" s="218" t="s">
        <v>113</v>
      </c>
      <c r="B7" s="185">
        <v>7</v>
      </c>
      <c r="C7" s="185">
        <v>570</v>
      </c>
      <c r="D7" s="185">
        <v>523</v>
      </c>
      <c r="E7" s="185">
        <v>624</v>
      </c>
      <c r="F7" s="21">
        <f t="shared" si="0"/>
        <v>1147</v>
      </c>
      <c r="G7" s="42">
        <v>3</v>
      </c>
      <c r="H7" s="43">
        <v>6</v>
      </c>
      <c r="I7" s="43">
        <v>0</v>
      </c>
      <c r="J7" s="43">
        <v>0</v>
      </c>
      <c r="K7" s="43">
        <v>0</v>
      </c>
      <c r="L7" s="43">
        <v>0</v>
      </c>
      <c r="M7" s="44">
        <v>1</v>
      </c>
      <c r="N7" s="45">
        <v>0</v>
      </c>
    </row>
    <row r="8" spans="1:14" ht="19.5">
      <c r="A8" s="218" t="s">
        <v>114</v>
      </c>
      <c r="B8" s="185">
        <v>20</v>
      </c>
      <c r="C8" s="185">
        <v>1290</v>
      </c>
      <c r="D8" s="185">
        <v>1593</v>
      </c>
      <c r="E8" s="185">
        <v>1751</v>
      </c>
      <c r="F8" s="21">
        <f t="shared" si="0"/>
        <v>3344</v>
      </c>
      <c r="G8" s="42">
        <v>23</v>
      </c>
      <c r="H8" s="43">
        <v>13</v>
      </c>
      <c r="I8" s="43">
        <v>1</v>
      </c>
      <c r="J8" s="43">
        <v>2</v>
      </c>
      <c r="K8" s="43">
        <v>0</v>
      </c>
      <c r="L8" s="43">
        <v>3</v>
      </c>
      <c r="M8" s="44">
        <v>0</v>
      </c>
      <c r="N8" s="45">
        <v>1</v>
      </c>
    </row>
    <row r="9" spans="1:14" ht="19.5">
      <c r="A9" s="218" t="s">
        <v>115</v>
      </c>
      <c r="B9" s="185">
        <v>17</v>
      </c>
      <c r="C9" s="185">
        <v>725</v>
      </c>
      <c r="D9" s="185">
        <v>801</v>
      </c>
      <c r="E9" s="185">
        <v>905</v>
      </c>
      <c r="F9" s="21">
        <f t="shared" si="0"/>
        <v>1706</v>
      </c>
      <c r="G9" s="42">
        <v>6</v>
      </c>
      <c r="H9" s="43">
        <v>9</v>
      </c>
      <c r="I9" s="43">
        <v>3</v>
      </c>
      <c r="J9" s="43">
        <v>2</v>
      </c>
      <c r="K9" s="43">
        <v>0</v>
      </c>
      <c r="L9" s="43">
        <v>1</v>
      </c>
      <c r="M9" s="44">
        <v>1</v>
      </c>
      <c r="N9" s="45">
        <v>0</v>
      </c>
    </row>
    <row r="10" spans="1:14" ht="19.5">
      <c r="A10" s="218" t="s">
        <v>116</v>
      </c>
      <c r="B10" s="185">
        <v>17</v>
      </c>
      <c r="C10" s="185">
        <v>674</v>
      </c>
      <c r="D10" s="185">
        <v>803</v>
      </c>
      <c r="E10" s="185">
        <v>785</v>
      </c>
      <c r="F10" s="21">
        <f t="shared" si="0"/>
        <v>1588</v>
      </c>
      <c r="G10" s="42">
        <v>3</v>
      </c>
      <c r="H10" s="43">
        <v>1</v>
      </c>
      <c r="I10" s="43">
        <v>2</v>
      </c>
      <c r="J10" s="43">
        <v>0</v>
      </c>
      <c r="K10" s="43">
        <v>0</v>
      </c>
      <c r="L10" s="43">
        <v>0</v>
      </c>
      <c r="M10" s="44">
        <v>0</v>
      </c>
      <c r="N10" s="45">
        <v>0</v>
      </c>
    </row>
    <row r="11" spans="1:14" ht="19.5">
      <c r="A11" s="218" t="s">
        <v>117</v>
      </c>
      <c r="B11" s="185">
        <v>14</v>
      </c>
      <c r="C11" s="185">
        <v>478</v>
      </c>
      <c r="D11" s="185">
        <v>558</v>
      </c>
      <c r="E11" s="185">
        <v>499</v>
      </c>
      <c r="F11" s="21">
        <f t="shared" si="0"/>
        <v>1057</v>
      </c>
      <c r="G11" s="42">
        <v>11</v>
      </c>
      <c r="H11" s="43">
        <v>3</v>
      </c>
      <c r="I11" s="43">
        <v>2</v>
      </c>
      <c r="J11" s="43">
        <v>0</v>
      </c>
      <c r="K11" s="43">
        <v>0</v>
      </c>
      <c r="L11" s="43">
        <v>1</v>
      </c>
      <c r="M11" s="44">
        <v>0</v>
      </c>
      <c r="N11" s="45">
        <v>0</v>
      </c>
    </row>
    <row r="12" spans="1:14" ht="19.5">
      <c r="A12" s="218" t="s">
        <v>118</v>
      </c>
      <c r="B12" s="185">
        <v>22</v>
      </c>
      <c r="C12" s="185">
        <v>1150</v>
      </c>
      <c r="D12" s="185">
        <v>1392</v>
      </c>
      <c r="E12" s="185">
        <v>1570</v>
      </c>
      <c r="F12" s="21">
        <f t="shared" si="0"/>
        <v>2962</v>
      </c>
      <c r="G12" s="42">
        <v>19</v>
      </c>
      <c r="H12" s="43">
        <v>7</v>
      </c>
      <c r="I12" s="43">
        <v>3</v>
      </c>
      <c r="J12" s="43">
        <v>0</v>
      </c>
      <c r="K12" s="43">
        <v>3</v>
      </c>
      <c r="L12" s="43">
        <v>3</v>
      </c>
      <c r="M12" s="44">
        <v>1</v>
      </c>
      <c r="N12" s="45">
        <v>0</v>
      </c>
    </row>
    <row r="13" spans="1:14" ht="19.5">
      <c r="A13" s="218" t="s">
        <v>119</v>
      </c>
      <c r="B13" s="185">
        <v>11</v>
      </c>
      <c r="C13" s="185">
        <v>559</v>
      </c>
      <c r="D13" s="185">
        <v>589</v>
      </c>
      <c r="E13" s="185">
        <v>691</v>
      </c>
      <c r="F13" s="21">
        <f t="shared" si="0"/>
        <v>1280</v>
      </c>
      <c r="G13" s="42">
        <v>10</v>
      </c>
      <c r="H13" s="43">
        <v>10</v>
      </c>
      <c r="I13" s="43">
        <v>3</v>
      </c>
      <c r="J13" s="43">
        <v>1</v>
      </c>
      <c r="K13" s="43">
        <v>1</v>
      </c>
      <c r="L13" s="43">
        <v>2</v>
      </c>
      <c r="M13" s="44">
        <v>0</v>
      </c>
      <c r="N13" s="45">
        <v>0</v>
      </c>
    </row>
    <row r="14" spans="1:14" ht="19.5">
      <c r="A14" s="218" t="s">
        <v>120</v>
      </c>
      <c r="B14" s="185">
        <v>10</v>
      </c>
      <c r="C14" s="185">
        <v>384</v>
      </c>
      <c r="D14" s="185">
        <v>436</v>
      </c>
      <c r="E14" s="185">
        <v>379</v>
      </c>
      <c r="F14" s="21">
        <f t="shared" si="0"/>
        <v>815</v>
      </c>
      <c r="G14" s="42">
        <v>2</v>
      </c>
      <c r="H14" s="43">
        <v>2</v>
      </c>
      <c r="I14" s="43">
        <v>1</v>
      </c>
      <c r="J14" s="43">
        <v>3</v>
      </c>
      <c r="K14" s="43">
        <v>0</v>
      </c>
      <c r="L14" s="43">
        <v>0</v>
      </c>
      <c r="M14" s="44">
        <v>0</v>
      </c>
      <c r="N14" s="45">
        <v>0</v>
      </c>
    </row>
    <row r="15" spans="1:14" ht="19.5">
      <c r="A15" s="218" t="s">
        <v>121</v>
      </c>
      <c r="B15" s="185">
        <v>16</v>
      </c>
      <c r="C15" s="185">
        <v>620</v>
      </c>
      <c r="D15" s="185">
        <v>729</v>
      </c>
      <c r="E15" s="185">
        <v>701</v>
      </c>
      <c r="F15" s="21">
        <f t="shared" si="0"/>
        <v>1430</v>
      </c>
      <c r="G15" s="42">
        <v>7</v>
      </c>
      <c r="H15" s="43">
        <v>7</v>
      </c>
      <c r="I15" s="43">
        <v>1</v>
      </c>
      <c r="J15" s="43">
        <v>1</v>
      </c>
      <c r="K15" s="43">
        <v>2</v>
      </c>
      <c r="L15" s="43">
        <v>1</v>
      </c>
      <c r="M15" s="44">
        <v>1</v>
      </c>
      <c r="N15" s="45">
        <v>0</v>
      </c>
    </row>
    <row r="16" spans="1:14" ht="19.5">
      <c r="A16" s="218" t="s">
        <v>122</v>
      </c>
      <c r="B16" s="185">
        <v>10</v>
      </c>
      <c r="C16" s="185">
        <v>511</v>
      </c>
      <c r="D16" s="185">
        <v>533</v>
      </c>
      <c r="E16" s="185">
        <v>602</v>
      </c>
      <c r="F16" s="21">
        <f t="shared" si="0"/>
        <v>1135</v>
      </c>
      <c r="G16" s="42">
        <v>9</v>
      </c>
      <c r="H16" s="43">
        <v>1</v>
      </c>
      <c r="I16" s="43">
        <v>1</v>
      </c>
      <c r="J16" s="43">
        <v>2</v>
      </c>
      <c r="K16" s="43">
        <v>0</v>
      </c>
      <c r="L16" s="43">
        <v>2</v>
      </c>
      <c r="M16" s="44">
        <v>0</v>
      </c>
      <c r="N16" s="45">
        <v>1</v>
      </c>
    </row>
    <row r="17" spans="1:14" ht="19.5">
      <c r="A17" s="218" t="s">
        <v>123</v>
      </c>
      <c r="B17" s="185">
        <v>22</v>
      </c>
      <c r="C17" s="185">
        <v>946</v>
      </c>
      <c r="D17" s="185">
        <v>1182</v>
      </c>
      <c r="E17" s="185">
        <v>1140</v>
      </c>
      <c r="F17" s="21">
        <f t="shared" si="0"/>
        <v>2322</v>
      </c>
      <c r="G17" s="42">
        <v>15</v>
      </c>
      <c r="H17" s="43">
        <v>13</v>
      </c>
      <c r="I17" s="43">
        <v>2</v>
      </c>
      <c r="J17" s="43">
        <v>3</v>
      </c>
      <c r="K17" s="43">
        <v>2</v>
      </c>
      <c r="L17" s="43">
        <v>0</v>
      </c>
      <c r="M17" s="44">
        <v>3</v>
      </c>
      <c r="N17" s="45">
        <v>1</v>
      </c>
    </row>
    <row r="18" spans="1:14" ht="19.5">
      <c r="A18" s="218" t="s">
        <v>124</v>
      </c>
      <c r="B18" s="185">
        <v>13</v>
      </c>
      <c r="C18" s="185">
        <v>462</v>
      </c>
      <c r="D18" s="185">
        <v>510</v>
      </c>
      <c r="E18" s="185">
        <v>519</v>
      </c>
      <c r="F18" s="21">
        <f t="shared" si="0"/>
        <v>1029</v>
      </c>
      <c r="G18" s="42">
        <v>2</v>
      </c>
      <c r="H18" s="43">
        <v>4</v>
      </c>
      <c r="I18" s="43">
        <v>4</v>
      </c>
      <c r="J18" s="43">
        <v>0</v>
      </c>
      <c r="K18" s="43">
        <v>0</v>
      </c>
      <c r="L18" s="43">
        <v>2</v>
      </c>
      <c r="M18" s="44">
        <v>1</v>
      </c>
      <c r="N18" s="45">
        <v>0</v>
      </c>
    </row>
    <row r="19" spans="1:14" ht="19.5">
      <c r="A19" s="218" t="s">
        <v>125</v>
      </c>
      <c r="B19" s="185">
        <v>12</v>
      </c>
      <c r="C19" s="185">
        <v>451</v>
      </c>
      <c r="D19" s="185">
        <v>507</v>
      </c>
      <c r="E19" s="185">
        <v>449</v>
      </c>
      <c r="F19" s="21">
        <f t="shared" si="0"/>
        <v>956</v>
      </c>
      <c r="G19" s="42">
        <v>3</v>
      </c>
      <c r="H19" s="43">
        <v>3</v>
      </c>
      <c r="I19" s="43">
        <v>1</v>
      </c>
      <c r="J19" s="43">
        <v>0</v>
      </c>
      <c r="K19" s="43">
        <v>0</v>
      </c>
      <c r="L19" s="43">
        <v>3</v>
      </c>
      <c r="M19" s="44">
        <v>2</v>
      </c>
      <c r="N19" s="45">
        <v>0</v>
      </c>
    </row>
    <row r="20" spans="1:14" ht="19.5">
      <c r="A20" s="218" t="s">
        <v>126</v>
      </c>
      <c r="B20" s="185">
        <v>10</v>
      </c>
      <c r="C20" s="185">
        <v>446</v>
      </c>
      <c r="D20" s="185">
        <v>492</v>
      </c>
      <c r="E20" s="185">
        <v>475</v>
      </c>
      <c r="F20" s="21">
        <f t="shared" si="0"/>
        <v>967</v>
      </c>
      <c r="G20" s="42">
        <v>8</v>
      </c>
      <c r="H20" s="43">
        <v>7</v>
      </c>
      <c r="I20" s="43">
        <v>1</v>
      </c>
      <c r="J20" s="43">
        <v>3</v>
      </c>
      <c r="K20" s="43">
        <v>0</v>
      </c>
      <c r="L20" s="43">
        <v>3</v>
      </c>
      <c r="M20" s="44">
        <v>0</v>
      </c>
      <c r="N20" s="45">
        <v>0</v>
      </c>
    </row>
    <row r="21" spans="1:14" ht="19.5">
      <c r="A21" s="218" t="s">
        <v>127</v>
      </c>
      <c r="B21" s="185">
        <v>11</v>
      </c>
      <c r="C21" s="185">
        <v>649</v>
      </c>
      <c r="D21" s="185">
        <v>706</v>
      </c>
      <c r="E21" s="185">
        <v>764</v>
      </c>
      <c r="F21" s="21">
        <f t="shared" si="0"/>
        <v>1470</v>
      </c>
      <c r="G21" s="42">
        <v>11</v>
      </c>
      <c r="H21" s="43">
        <v>4</v>
      </c>
      <c r="I21" s="43">
        <v>0</v>
      </c>
      <c r="J21" s="43">
        <v>1</v>
      </c>
      <c r="K21" s="43">
        <v>0</v>
      </c>
      <c r="L21" s="43">
        <v>1</v>
      </c>
      <c r="M21" s="44">
        <v>0</v>
      </c>
      <c r="N21" s="45">
        <v>0</v>
      </c>
    </row>
    <row r="22" spans="1:14" ht="19.5">
      <c r="A22" s="218" t="s">
        <v>128</v>
      </c>
      <c r="B22" s="185">
        <v>16</v>
      </c>
      <c r="C22" s="185">
        <v>565</v>
      </c>
      <c r="D22" s="185">
        <v>661</v>
      </c>
      <c r="E22" s="185">
        <v>734</v>
      </c>
      <c r="F22" s="21">
        <f t="shared" si="0"/>
        <v>1395</v>
      </c>
      <c r="G22" s="42">
        <v>7</v>
      </c>
      <c r="H22" s="43">
        <v>11</v>
      </c>
      <c r="I22" s="43">
        <v>3</v>
      </c>
      <c r="J22" s="43">
        <v>9</v>
      </c>
      <c r="K22" s="43">
        <v>1</v>
      </c>
      <c r="L22" s="43">
        <v>1</v>
      </c>
      <c r="M22" s="44">
        <v>0</v>
      </c>
      <c r="N22" s="45">
        <v>0</v>
      </c>
    </row>
    <row r="23" spans="1:14" ht="19.5">
      <c r="A23" s="218" t="s">
        <v>129</v>
      </c>
      <c r="B23" s="185">
        <v>15</v>
      </c>
      <c r="C23" s="185">
        <v>965</v>
      </c>
      <c r="D23" s="185">
        <v>1023</v>
      </c>
      <c r="E23" s="185">
        <v>1164</v>
      </c>
      <c r="F23" s="21">
        <f t="shared" si="0"/>
        <v>2187</v>
      </c>
      <c r="G23" s="42">
        <v>7</v>
      </c>
      <c r="H23" s="43">
        <v>7</v>
      </c>
      <c r="I23" s="43">
        <v>0</v>
      </c>
      <c r="J23" s="43">
        <v>5</v>
      </c>
      <c r="K23" s="43">
        <v>0</v>
      </c>
      <c r="L23" s="43">
        <v>5</v>
      </c>
      <c r="M23" s="44">
        <v>1</v>
      </c>
      <c r="N23" s="45">
        <v>0</v>
      </c>
    </row>
    <row r="24" spans="1:14" ht="19.5">
      <c r="A24" s="218" t="s">
        <v>130</v>
      </c>
      <c r="B24" s="185">
        <v>12</v>
      </c>
      <c r="C24" s="185">
        <v>457</v>
      </c>
      <c r="D24" s="185">
        <v>569</v>
      </c>
      <c r="E24" s="185">
        <v>603</v>
      </c>
      <c r="F24" s="21">
        <f t="shared" si="0"/>
        <v>1172</v>
      </c>
      <c r="G24" s="42">
        <v>6</v>
      </c>
      <c r="H24" s="43">
        <v>0</v>
      </c>
      <c r="I24" s="43">
        <v>0</v>
      </c>
      <c r="J24" s="43">
        <v>1</v>
      </c>
      <c r="K24" s="43">
        <v>1</v>
      </c>
      <c r="L24" s="43">
        <v>1</v>
      </c>
      <c r="M24" s="44">
        <v>0</v>
      </c>
      <c r="N24" s="45">
        <v>0</v>
      </c>
    </row>
    <row r="25" spans="1:14" ht="19.5">
      <c r="A25" s="218" t="s">
        <v>131</v>
      </c>
      <c r="B25" s="185">
        <v>21</v>
      </c>
      <c r="C25" s="185">
        <v>1551</v>
      </c>
      <c r="D25" s="185">
        <v>1974</v>
      </c>
      <c r="E25" s="185">
        <v>2162</v>
      </c>
      <c r="F25" s="21">
        <f t="shared" si="0"/>
        <v>4136</v>
      </c>
      <c r="G25" s="42">
        <v>11</v>
      </c>
      <c r="H25" s="43">
        <v>17</v>
      </c>
      <c r="I25" s="43">
        <v>3</v>
      </c>
      <c r="J25" s="43">
        <v>4</v>
      </c>
      <c r="K25" s="43">
        <v>4</v>
      </c>
      <c r="L25" s="43">
        <v>0</v>
      </c>
      <c r="M25" s="44">
        <v>1</v>
      </c>
      <c r="N25" s="45">
        <v>0</v>
      </c>
    </row>
    <row r="26" spans="1:14" ht="19.5">
      <c r="A26" s="218" t="s">
        <v>132</v>
      </c>
      <c r="B26" s="185">
        <v>22</v>
      </c>
      <c r="C26" s="185">
        <v>930</v>
      </c>
      <c r="D26" s="185">
        <v>1218</v>
      </c>
      <c r="E26" s="185">
        <v>1257</v>
      </c>
      <c r="F26" s="21">
        <f t="shared" si="0"/>
        <v>2475</v>
      </c>
      <c r="G26" s="42">
        <v>13</v>
      </c>
      <c r="H26" s="43">
        <v>13</v>
      </c>
      <c r="I26" s="43">
        <v>9</v>
      </c>
      <c r="J26" s="43">
        <v>0</v>
      </c>
      <c r="K26" s="43">
        <v>1</v>
      </c>
      <c r="L26" s="43">
        <v>0</v>
      </c>
      <c r="M26" s="44">
        <v>1</v>
      </c>
      <c r="N26" s="45">
        <v>0</v>
      </c>
    </row>
    <row r="27" spans="1:14" ht="19.5">
      <c r="A27" s="218" t="s">
        <v>133</v>
      </c>
      <c r="B27" s="185">
        <v>12</v>
      </c>
      <c r="C27" s="185">
        <v>519</v>
      </c>
      <c r="D27" s="185">
        <v>543</v>
      </c>
      <c r="E27" s="185">
        <v>607</v>
      </c>
      <c r="F27" s="21">
        <f t="shared" si="0"/>
        <v>1150</v>
      </c>
      <c r="G27" s="42">
        <v>4</v>
      </c>
      <c r="H27" s="43">
        <v>5</v>
      </c>
      <c r="I27" s="43">
        <v>0</v>
      </c>
      <c r="J27" s="43">
        <v>2</v>
      </c>
      <c r="K27" s="43">
        <v>1</v>
      </c>
      <c r="L27" s="43">
        <v>1</v>
      </c>
      <c r="M27" s="44">
        <v>0</v>
      </c>
      <c r="N27" s="45">
        <v>0</v>
      </c>
    </row>
    <row r="28" spans="1:14" ht="19.5">
      <c r="A28" s="218" t="s">
        <v>134</v>
      </c>
      <c r="B28" s="185">
        <v>12</v>
      </c>
      <c r="C28" s="185">
        <v>571</v>
      </c>
      <c r="D28" s="185">
        <v>665</v>
      </c>
      <c r="E28" s="185">
        <v>685</v>
      </c>
      <c r="F28" s="21">
        <f t="shared" si="0"/>
        <v>1350</v>
      </c>
      <c r="G28" s="42">
        <v>8</v>
      </c>
      <c r="H28" s="43">
        <v>12</v>
      </c>
      <c r="I28" s="43">
        <v>1</v>
      </c>
      <c r="J28" s="43">
        <v>1</v>
      </c>
      <c r="K28" s="43">
        <v>1</v>
      </c>
      <c r="L28" s="43">
        <v>0</v>
      </c>
      <c r="M28" s="44">
        <v>0</v>
      </c>
      <c r="N28" s="45">
        <v>0</v>
      </c>
    </row>
    <row r="29" spans="1:14" ht="19.5">
      <c r="A29" s="218" t="s">
        <v>135</v>
      </c>
      <c r="B29" s="185">
        <v>6</v>
      </c>
      <c r="C29" s="185">
        <v>367</v>
      </c>
      <c r="D29" s="185">
        <v>445</v>
      </c>
      <c r="E29" s="185">
        <v>479</v>
      </c>
      <c r="F29" s="21">
        <f t="shared" si="0"/>
        <v>924</v>
      </c>
      <c r="G29" s="42">
        <v>6</v>
      </c>
      <c r="H29" s="43">
        <v>2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</row>
    <row r="30" spans="1:14" ht="19.5">
      <c r="A30" s="218" t="s">
        <v>136</v>
      </c>
      <c r="B30" s="185">
        <v>11</v>
      </c>
      <c r="C30" s="185">
        <v>397</v>
      </c>
      <c r="D30" s="185">
        <v>438</v>
      </c>
      <c r="E30" s="185">
        <v>494</v>
      </c>
      <c r="F30" s="21">
        <f t="shared" si="0"/>
        <v>932</v>
      </c>
      <c r="G30" s="42">
        <v>4</v>
      </c>
      <c r="H30" s="43">
        <v>10</v>
      </c>
      <c r="I30" s="43">
        <v>0</v>
      </c>
      <c r="J30" s="43">
        <v>0</v>
      </c>
      <c r="K30" s="43">
        <v>2</v>
      </c>
      <c r="L30" s="43">
        <v>1</v>
      </c>
      <c r="M30" s="44">
        <v>2</v>
      </c>
      <c r="N30" s="45">
        <v>0</v>
      </c>
    </row>
    <row r="31" spans="1:14" ht="19.5">
      <c r="A31" s="218" t="s">
        <v>137</v>
      </c>
      <c r="B31" s="185">
        <v>17</v>
      </c>
      <c r="C31" s="185">
        <v>1482</v>
      </c>
      <c r="D31" s="185">
        <v>1628</v>
      </c>
      <c r="E31" s="185">
        <v>1871</v>
      </c>
      <c r="F31" s="21">
        <f t="shared" si="0"/>
        <v>3499</v>
      </c>
      <c r="G31" s="42">
        <v>16</v>
      </c>
      <c r="H31" s="43">
        <v>20</v>
      </c>
      <c r="I31" s="43">
        <v>6</v>
      </c>
      <c r="J31" s="43">
        <v>2</v>
      </c>
      <c r="K31" s="43">
        <v>3</v>
      </c>
      <c r="L31" s="43">
        <v>1</v>
      </c>
      <c r="M31" s="44">
        <v>3</v>
      </c>
      <c r="N31" s="45">
        <v>0</v>
      </c>
    </row>
    <row r="32" spans="1:14" ht="19.5">
      <c r="A32" s="218" t="s">
        <v>138</v>
      </c>
      <c r="B32" s="185">
        <v>7</v>
      </c>
      <c r="C32" s="185">
        <v>357</v>
      </c>
      <c r="D32" s="185">
        <v>403</v>
      </c>
      <c r="E32" s="185">
        <v>438</v>
      </c>
      <c r="F32" s="21">
        <f t="shared" si="0"/>
        <v>841</v>
      </c>
      <c r="G32" s="42">
        <v>2</v>
      </c>
      <c r="H32" s="43">
        <v>8</v>
      </c>
      <c r="I32" s="43">
        <v>1</v>
      </c>
      <c r="J32" s="43">
        <v>0</v>
      </c>
      <c r="K32" s="43">
        <v>1</v>
      </c>
      <c r="L32" s="43">
        <v>2</v>
      </c>
      <c r="M32" s="44">
        <v>0</v>
      </c>
      <c r="N32" s="45">
        <v>0</v>
      </c>
    </row>
    <row r="33" spans="1:14" ht="19.5">
      <c r="A33" s="218" t="s">
        <v>139</v>
      </c>
      <c r="B33" s="185">
        <v>15</v>
      </c>
      <c r="C33" s="185">
        <v>979</v>
      </c>
      <c r="D33" s="185">
        <v>1125</v>
      </c>
      <c r="E33" s="185">
        <v>1217</v>
      </c>
      <c r="F33" s="21">
        <f t="shared" si="0"/>
        <v>2342</v>
      </c>
      <c r="G33" s="42">
        <v>11</v>
      </c>
      <c r="H33" s="43">
        <v>28</v>
      </c>
      <c r="I33" s="43">
        <v>0</v>
      </c>
      <c r="J33" s="43">
        <v>7</v>
      </c>
      <c r="K33" s="43">
        <v>1</v>
      </c>
      <c r="L33" s="43">
        <v>2</v>
      </c>
      <c r="M33" s="44">
        <v>2</v>
      </c>
      <c r="N33" s="45">
        <v>0</v>
      </c>
    </row>
    <row r="34" spans="1:14" ht="19.5">
      <c r="A34" s="218" t="s">
        <v>140</v>
      </c>
      <c r="B34" s="185">
        <v>12</v>
      </c>
      <c r="C34" s="185">
        <v>454</v>
      </c>
      <c r="D34" s="185">
        <v>548</v>
      </c>
      <c r="E34" s="185">
        <v>506</v>
      </c>
      <c r="F34" s="21">
        <f t="shared" si="0"/>
        <v>1054</v>
      </c>
      <c r="G34" s="42">
        <v>1</v>
      </c>
      <c r="H34" s="43">
        <v>3</v>
      </c>
      <c r="I34" s="43">
        <v>0</v>
      </c>
      <c r="J34" s="43">
        <v>1</v>
      </c>
      <c r="K34" s="43">
        <v>0</v>
      </c>
      <c r="L34" s="43">
        <v>2</v>
      </c>
      <c r="M34" s="44">
        <v>0</v>
      </c>
      <c r="N34" s="45">
        <v>0</v>
      </c>
    </row>
    <row r="35" spans="1:14" ht="19.5">
      <c r="A35" s="218" t="s">
        <v>141</v>
      </c>
      <c r="B35" s="185">
        <v>19</v>
      </c>
      <c r="C35" s="185">
        <v>857</v>
      </c>
      <c r="D35" s="185">
        <v>1042</v>
      </c>
      <c r="E35" s="185">
        <v>1154</v>
      </c>
      <c r="F35" s="21">
        <f t="shared" si="0"/>
        <v>2196</v>
      </c>
      <c r="G35" s="42">
        <v>4</v>
      </c>
      <c r="H35" s="43">
        <v>8</v>
      </c>
      <c r="I35" s="43">
        <v>1</v>
      </c>
      <c r="J35" s="43">
        <v>1</v>
      </c>
      <c r="K35" s="43">
        <v>0</v>
      </c>
      <c r="L35" s="43">
        <v>0</v>
      </c>
      <c r="M35" s="44">
        <v>0</v>
      </c>
      <c r="N35" s="45">
        <v>0</v>
      </c>
    </row>
    <row r="36" spans="1:14" ht="19.5">
      <c r="A36" s="218" t="s">
        <v>142</v>
      </c>
      <c r="B36" s="185">
        <v>8</v>
      </c>
      <c r="C36" s="185">
        <v>366</v>
      </c>
      <c r="D36" s="185">
        <v>462</v>
      </c>
      <c r="E36" s="185">
        <v>431</v>
      </c>
      <c r="F36" s="21">
        <f t="shared" si="0"/>
        <v>893</v>
      </c>
      <c r="G36" s="42">
        <v>1</v>
      </c>
      <c r="H36" s="43">
        <v>0</v>
      </c>
      <c r="I36" s="43">
        <v>1</v>
      </c>
      <c r="J36" s="43">
        <v>0</v>
      </c>
      <c r="K36" s="43">
        <v>0</v>
      </c>
      <c r="L36" s="43">
        <v>1</v>
      </c>
      <c r="M36" s="44">
        <v>0</v>
      </c>
      <c r="N36" s="45">
        <v>0</v>
      </c>
    </row>
    <row r="37" spans="1:14" ht="19.5">
      <c r="A37" s="217" t="s">
        <v>110</v>
      </c>
      <c r="B37" s="21">
        <f t="shared" ref="B37:N37" si="1">SUM(B5:B36)</f>
        <v>456</v>
      </c>
      <c r="C37" s="21">
        <f t="shared" si="1"/>
        <v>22781</v>
      </c>
      <c r="D37" s="21">
        <f t="shared" si="1"/>
        <v>26303</v>
      </c>
      <c r="E37" s="21">
        <f t="shared" si="1"/>
        <v>28019</v>
      </c>
      <c r="F37" s="21">
        <f t="shared" si="1"/>
        <v>54322</v>
      </c>
      <c r="G37" s="21">
        <f t="shared" si="1"/>
        <v>246</v>
      </c>
      <c r="H37" s="21">
        <f t="shared" si="1"/>
        <v>257</v>
      </c>
      <c r="I37" s="21">
        <f t="shared" si="1"/>
        <v>54</v>
      </c>
      <c r="J37" s="21">
        <f t="shared" si="1"/>
        <v>54</v>
      </c>
      <c r="K37" s="21">
        <f t="shared" si="1"/>
        <v>28</v>
      </c>
      <c r="L37" s="21">
        <f t="shared" si="1"/>
        <v>40</v>
      </c>
      <c r="M37" s="22">
        <f t="shared" si="1"/>
        <v>25</v>
      </c>
      <c r="N37" s="25">
        <f t="shared" si="1"/>
        <v>4</v>
      </c>
    </row>
    <row r="38" spans="1:14" s="69" customFormat="1" ht="26.25" customHeight="1">
      <c r="A38" s="230" t="s">
        <v>8</v>
      </c>
      <c r="B38" s="231"/>
      <c r="C38" s="60">
        <f>C37</f>
        <v>22781</v>
      </c>
      <c r="D38" s="60" t="s">
        <v>0</v>
      </c>
      <c r="E38" s="60" t="s">
        <v>9</v>
      </c>
      <c r="F38" s="60"/>
      <c r="G38" s="60">
        <f>F37</f>
        <v>54322</v>
      </c>
      <c r="H38" s="60" t="s">
        <v>10</v>
      </c>
      <c r="I38" s="60"/>
      <c r="J38" s="60"/>
      <c r="K38" s="60" t="s">
        <v>102</v>
      </c>
      <c r="L38" s="60"/>
      <c r="M38" s="67"/>
      <c r="N38" s="68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1551</v>
      </c>
      <c r="F39" s="145">
        <f>MAX(F5:F36)</f>
        <v>4136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30" t="s">
        <v>109</v>
      </c>
      <c r="B40" s="231"/>
      <c r="C40" s="182" t="str">
        <f ca="1">INDIRECT(H40,TRUE)</f>
        <v>明莊</v>
      </c>
      <c r="D40" s="183" t="s">
        <v>91</v>
      </c>
      <c r="E40" s="146">
        <v>384</v>
      </c>
      <c r="F40" s="147">
        <f>MIN(F5:F36)</f>
        <v>815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32" t="s">
        <v>11</v>
      </c>
      <c r="B41" s="233"/>
      <c r="C41" s="239">
        <f>SUM(G41:G42)</f>
        <v>162</v>
      </c>
      <c r="D41" s="241" t="s">
        <v>10</v>
      </c>
      <c r="E41" s="87" t="s">
        <v>12</v>
      </c>
      <c r="F41" s="195"/>
      <c r="G41" s="87">
        <v>75</v>
      </c>
      <c r="H41" s="87" t="s">
        <v>10</v>
      </c>
      <c r="I41" s="29"/>
      <c r="J41" s="29"/>
      <c r="K41" s="23"/>
      <c r="L41" s="23"/>
      <c r="M41" s="24"/>
      <c r="N41" s="26"/>
    </row>
    <row r="42" spans="1:14" s="5" customFormat="1" ht="24.95" customHeight="1">
      <c r="A42" s="234"/>
      <c r="B42" s="235"/>
      <c r="C42" s="240"/>
      <c r="D42" s="242"/>
      <c r="E42" s="88" t="s">
        <v>13</v>
      </c>
      <c r="F42" s="88"/>
      <c r="G42" s="88">
        <v>87</v>
      </c>
      <c r="H42" s="88" t="s">
        <v>10</v>
      </c>
      <c r="I42" s="30"/>
      <c r="J42" s="30"/>
      <c r="K42" s="31"/>
      <c r="L42" s="31"/>
      <c r="M42" s="32"/>
      <c r="N42" s="33"/>
    </row>
    <row r="43" spans="1:14" s="5" customFormat="1" ht="26.25" customHeight="1">
      <c r="A43" s="232" t="s">
        <v>18</v>
      </c>
      <c r="B43" s="236"/>
      <c r="C43" s="216">
        <f>K37</f>
        <v>28</v>
      </c>
      <c r="D43" s="216" t="s">
        <v>19</v>
      </c>
      <c r="E43" s="199" t="s">
        <v>155</v>
      </c>
      <c r="F43" s="87"/>
      <c r="G43" s="87"/>
      <c r="H43" s="87"/>
      <c r="I43" s="29"/>
      <c r="J43" s="29"/>
      <c r="K43" s="196"/>
      <c r="L43" s="196"/>
      <c r="M43" s="197"/>
      <c r="N43" s="198"/>
    </row>
    <row r="44" spans="1:14" s="65" customFormat="1" ht="26.25" customHeight="1">
      <c r="A44" s="230" t="s">
        <v>16</v>
      </c>
      <c r="B44" s="231"/>
      <c r="C44" s="60">
        <f>L37</f>
        <v>40</v>
      </c>
      <c r="D44" s="60" t="s">
        <v>10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</row>
    <row r="45" spans="1:14" s="66" customFormat="1" ht="26.25" customHeight="1">
      <c r="A45" s="230" t="s">
        <v>14</v>
      </c>
      <c r="B45" s="231"/>
      <c r="C45" s="60">
        <f>M37</f>
        <v>25</v>
      </c>
      <c r="D45" s="60" t="s">
        <v>25</v>
      </c>
      <c r="E45" s="60" t="s">
        <v>156</v>
      </c>
      <c r="F45" s="60"/>
      <c r="G45" s="60"/>
      <c r="H45" s="60"/>
      <c r="I45" s="60"/>
      <c r="J45" s="60"/>
      <c r="K45" s="62"/>
      <c r="L45" s="62"/>
      <c r="M45" s="63"/>
      <c r="N45" s="64"/>
    </row>
    <row r="46" spans="1:14" s="70" customFormat="1" ht="26.25" customHeight="1">
      <c r="A46" s="230" t="s">
        <v>15</v>
      </c>
      <c r="B46" s="231"/>
      <c r="C46" s="60">
        <f>N37</f>
        <v>4</v>
      </c>
      <c r="D46" s="60" t="s">
        <v>25</v>
      </c>
      <c r="E46" s="60" t="s">
        <v>157</v>
      </c>
      <c r="F46" s="60"/>
      <c r="G46" s="60"/>
      <c r="H46" s="60"/>
      <c r="I46" s="60"/>
      <c r="J46" s="60"/>
      <c r="K46" s="62"/>
      <c r="L46" s="62"/>
      <c r="M46" s="63"/>
      <c r="N46" s="64"/>
    </row>
    <row r="47" spans="1:14" s="65" customFormat="1" ht="26.25" customHeight="1">
      <c r="A47" s="230" t="s">
        <v>107</v>
      </c>
      <c r="B47" s="231"/>
      <c r="C47" s="60">
        <f>G37</f>
        <v>246</v>
      </c>
      <c r="D47" s="71" t="s">
        <v>10</v>
      </c>
      <c r="E47" s="60" t="s">
        <v>17</v>
      </c>
      <c r="F47" s="60"/>
      <c r="G47" s="60">
        <f>H37</f>
        <v>257</v>
      </c>
      <c r="H47" s="71" t="s">
        <v>10</v>
      </c>
      <c r="I47" s="60"/>
      <c r="J47" s="60"/>
      <c r="K47" s="62"/>
      <c r="L47" s="62"/>
      <c r="M47" s="63"/>
      <c r="N47" s="64"/>
    </row>
    <row r="48" spans="1:14" s="78" customFormat="1" ht="26.25" customHeight="1" thickBot="1">
      <c r="A48" s="228" t="s">
        <v>92</v>
      </c>
      <c r="B48" s="229"/>
      <c r="C48" s="72">
        <v>17</v>
      </c>
      <c r="D48" s="181" t="s">
        <v>81</v>
      </c>
      <c r="E48" s="73">
        <v>28</v>
      </c>
      <c r="F48" s="74" t="s">
        <v>158</v>
      </c>
      <c r="G48" s="73">
        <v>5</v>
      </c>
      <c r="H48" s="75"/>
      <c r="I48" s="229" t="s">
        <v>82</v>
      </c>
      <c r="J48" s="229"/>
      <c r="K48" s="73">
        <v>23</v>
      </c>
      <c r="L48" s="75"/>
      <c r="M48" s="76"/>
      <c r="N48" s="77"/>
    </row>
    <row r="49" spans="3:3">
      <c r="C49" s="2"/>
    </row>
  </sheetData>
  <mergeCells count="26"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  <mergeCell ref="A48:B48"/>
    <mergeCell ref="I48:J48"/>
    <mergeCell ref="A46:B46"/>
    <mergeCell ref="A41:B42"/>
    <mergeCell ref="A44:B44"/>
    <mergeCell ref="A45:B45"/>
    <mergeCell ref="A43:B43"/>
    <mergeCell ref="A47:B47"/>
    <mergeCell ref="M3:M4"/>
    <mergeCell ref="N3:N4"/>
    <mergeCell ref="K2:N2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69" t="s">
        <v>152</v>
      </c>
      <c r="L2" s="269"/>
      <c r="M2" s="269"/>
      <c r="N2" s="269"/>
    </row>
    <row r="3" spans="1:14" ht="19.5">
      <c r="A3" s="257" t="s">
        <v>83</v>
      </c>
      <c r="B3" s="259" t="s">
        <v>84</v>
      </c>
      <c r="C3" s="259" t="s">
        <v>45</v>
      </c>
      <c r="D3" s="190" t="s">
        <v>10</v>
      </c>
      <c r="E3" s="191" t="s">
        <v>100</v>
      </c>
      <c r="F3" s="192" t="s">
        <v>101</v>
      </c>
      <c r="G3" s="259" t="s">
        <v>5</v>
      </c>
      <c r="H3" s="259" t="s">
        <v>4</v>
      </c>
      <c r="I3" s="259" t="s">
        <v>6</v>
      </c>
      <c r="J3" s="259" t="s">
        <v>7</v>
      </c>
      <c r="K3" s="259" t="s">
        <v>46</v>
      </c>
      <c r="L3" s="259" t="s">
        <v>47</v>
      </c>
      <c r="M3" s="261" t="s">
        <v>97</v>
      </c>
      <c r="N3" s="263" t="s">
        <v>98</v>
      </c>
    </row>
    <row r="4" spans="1:14" s="1" customFormat="1" ht="19.5">
      <c r="A4" s="258"/>
      <c r="B4" s="260"/>
      <c r="C4" s="260"/>
      <c r="D4" s="49" t="s">
        <v>1</v>
      </c>
      <c r="E4" s="49" t="s">
        <v>2</v>
      </c>
      <c r="F4" s="49" t="s">
        <v>90</v>
      </c>
      <c r="G4" s="260"/>
      <c r="H4" s="260"/>
      <c r="I4" s="260"/>
      <c r="J4" s="260"/>
      <c r="K4" s="260"/>
      <c r="L4" s="260"/>
      <c r="M4" s="262"/>
      <c r="N4" s="264"/>
    </row>
    <row r="5" spans="1:14" ht="19.5">
      <c r="A5" s="219" t="s">
        <v>111</v>
      </c>
      <c r="B5" s="185">
        <v>13</v>
      </c>
      <c r="C5" s="185">
        <v>542</v>
      </c>
      <c r="D5" s="185">
        <v>606</v>
      </c>
      <c r="E5" s="185">
        <v>659</v>
      </c>
      <c r="F5" s="50">
        <f t="shared" ref="F5:F26" si="0">SUM(D5:E5)</f>
        <v>1265</v>
      </c>
      <c r="G5" s="174">
        <v>10</v>
      </c>
      <c r="H5" s="175">
        <v>14</v>
      </c>
      <c r="I5" s="175">
        <v>0</v>
      </c>
      <c r="J5" s="175">
        <v>0</v>
      </c>
      <c r="K5" s="175">
        <v>3</v>
      </c>
      <c r="L5" s="175">
        <v>1</v>
      </c>
      <c r="M5" s="176">
        <v>0</v>
      </c>
      <c r="N5" s="177">
        <v>2</v>
      </c>
    </row>
    <row r="6" spans="1:14" ht="19.5">
      <c r="A6" s="219" t="s">
        <v>112</v>
      </c>
      <c r="B6" s="185">
        <v>26</v>
      </c>
      <c r="C6" s="185">
        <v>1528</v>
      </c>
      <c r="D6" s="185">
        <v>1579</v>
      </c>
      <c r="E6" s="185">
        <v>1723</v>
      </c>
      <c r="F6" s="50">
        <f t="shared" si="0"/>
        <v>3302</v>
      </c>
      <c r="G6" s="174">
        <v>11</v>
      </c>
      <c r="H6" s="175">
        <v>26</v>
      </c>
      <c r="I6" s="175">
        <v>13</v>
      </c>
      <c r="J6" s="175">
        <v>1</v>
      </c>
      <c r="K6" s="175">
        <v>0</v>
      </c>
      <c r="L6" s="175">
        <v>1</v>
      </c>
      <c r="M6" s="176">
        <v>2</v>
      </c>
      <c r="N6" s="177">
        <v>2</v>
      </c>
    </row>
    <row r="7" spans="1:14" ht="19.5">
      <c r="A7" s="219" t="s">
        <v>113</v>
      </c>
      <c r="B7" s="185">
        <v>7</v>
      </c>
      <c r="C7" s="185">
        <v>561</v>
      </c>
      <c r="D7" s="185">
        <v>520</v>
      </c>
      <c r="E7" s="185">
        <v>621</v>
      </c>
      <c r="F7" s="50">
        <f t="shared" si="0"/>
        <v>1141</v>
      </c>
      <c r="G7" s="174">
        <v>3</v>
      </c>
      <c r="H7" s="175">
        <v>9</v>
      </c>
      <c r="I7" s="175">
        <v>0</v>
      </c>
      <c r="J7" s="175">
        <v>1</v>
      </c>
      <c r="K7" s="175">
        <v>1</v>
      </c>
      <c r="L7" s="175">
        <v>0</v>
      </c>
      <c r="M7" s="176">
        <v>0</v>
      </c>
      <c r="N7" s="177">
        <v>1</v>
      </c>
    </row>
    <row r="8" spans="1:14" ht="19.5">
      <c r="A8" s="219" t="s">
        <v>114</v>
      </c>
      <c r="B8" s="185">
        <v>20</v>
      </c>
      <c r="C8" s="185">
        <v>1281</v>
      </c>
      <c r="D8" s="185">
        <v>1553</v>
      </c>
      <c r="E8" s="185">
        <v>1720</v>
      </c>
      <c r="F8" s="50">
        <f t="shared" si="0"/>
        <v>3273</v>
      </c>
      <c r="G8" s="174">
        <v>21</v>
      </c>
      <c r="H8" s="175">
        <v>48</v>
      </c>
      <c r="I8" s="175">
        <v>1</v>
      </c>
      <c r="J8" s="175">
        <v>0</v>
      </c>
      <c r="K8" s="175">
        <v>6</v>
      </c>
      <c r="L8" s="175">
        <v>4</v>
      </c>
      <c r="M8" s="176">
        <v>2</v>
      </c>
      <c r="N8" s="177">
        <v>0</v>
      </c>
    </row>
    <row r="9" spans="1:14" ht="19.5">
      <c r="A9" s="219" t="s">
        <v>115</v>
      </c>
      <c r="B9" s="185">
        <v>17</v>
      </c>
      <c r="C9" s="185">
        <v>736</v>
      </c>
      <c r="D9" s="185">
        <v>810</v>
      </c>
      <c r="E9" s="185">
        <v>894</v>
      </c>
      <c r="F9" s="50">
        <f t="shared" si="0"/>
        <v>1704</v>
      </c>
      <c r="G9" s="174">
        <v>9</v>
      </c>
      <c r="H9" s="175">
        <v>16</v>
      </c>
      <c r="I9" s="175">
        <v>0</v>
      </c>
      <c r="J9" s="175">
        <v>0</v>
      </c>
      <c r="K9" s="175">
        <v>2</v>
      </c>
      <c r="L9" s="175">
        <v>0</v>
      </c>
      <c r="M9" s="176">
        <v>1</v>
      </c>
      <c r="N9" s="177">
        <v>1</v>
      </c>
    </row>
    <row r="10" spans="1:14" ht="19.5">
      <c r="A10" s="219" t="s">
        <v>116</v>
      </c>
      <c r="B10" s="185">
        <v>17</v>
      </c>
      <c r="C10" s="185">
        <v>670</v>
      </c>
      <c r="D10" s="185">
        <v>779</v>
      </c>
      <c r="E10" s="185">
        <v>783</v>
      </c>
      <c r="F10" s="50">
        <f t="shared" si="0"/>
        <v>1562</v>
      </c>
      <c r="G10" s="174">
        <v>12</v>
      </c>
      <c r="H10" s="175">
        <v>11</v>
      </c>
      <c r="I10" s="175">
        <v>0</v>
      </c>
      <c r="J10" s="175">
        <v>0</v>
      </c>
      <c r="K10" s="175">
        <v>1</v>
      </c>
      <c r="L10" s="175">
        <v>0</v>
      </c>
      <c r="M10" s="176">
        <v>0</v>
      </c>
      <c r="N10" s="177">
        <v>0</v>
      </c>
    </row>
    <row r="11" spans="1:14" ht="19.5">
      <c r="A11" s="219" t="s">
        <v>117</v>
      </c>
      <c r="B11" s="185">
        <v>14</v>
      </c>
      <c r="C11" s="185">
        <v>476</v>
      </c>
      <c r="D11" s="185">
        <v>536</v>
      </c>
      <c r="E11" s="185">
        <v>485</v>
      </c>
      <c r="F11" s="50">
        <f t="shared" si="0"/>
        <v>1021</v>
      </c>
      <c r="G11" s="174">
        <v>0</v>
      </c>
      <c r="H11" s="175">
        <v>4</v>
      </c>
      <c r="I11" s="175">
        <v>4</v>
      </c>
      <c r="J11" s="175">
        <v>2</v>
      </c>
      <c r="K11" s="175">
        <v>0</v>
      </c>
      <c r="L11" s="175">
        <v>1</v>
      </c>
      <c r="M11" s="176">
        <v>1</v>
      </c>
      <c r="N11" s="177">
        <v>0</v>
      </c>
    </row>
    <row r="12" spans="1:14" ht="19.5">
      <c r="A12" s="219" t="s">
        <v>118</v>
      </c>
      <c r="B12" s="185">
        <v>22</v>
      </c>
      <c r="C12" s="185">
        <v>1144</v>
      </c>
      <c r="D12" s="185">
        <v>1371</v>
      </c>
      <c r="E12" s="185">
        <v>1565</v>
      </c>
      <c r="F12" s="50">
        <f t="shared" si="0"/>
        <v>2936</v>
      </c>
      <c r="G12" s="174">
        <v>14</v>
      </c>
      <c r="H12" s="175">
        <v>18</v>
      </c>
      <c r="I12" s="175">
        <v>1</v>
      </c>
      <c r="J12" s="175">
        <v>3</v>
      </c>
      <c r="K12" s="175">
        <v>2</v>
      </c>
      <c r="L12" s="175">
        <v>1</v>
      </c>
      <c r="M12" s="176">
        <v>2</v>
      </c>
      <c r="N12" s="177">
        <v>0</v>
      </c>
    </row>
    <row r="13" spans="1:14" ht="19.5">
      <c r="A13" s="219" t="s">
        <v>119</v>
      </c>
      <c r="B13" s="185">
        <v>11</v>
      </c>
      <c r="C13" s="185">
        <v>575</v>
      </c>
      <c r="D13" s="185">
        <v>585</v>
      </c>
      <c r="E13" s="185">
        <v>684</v>
      </c>
      <c r="F13" s="50">
        <f t="shared" si="0"/>
        <v>1269</v>
      </c>
      <c r="G13" s="174">
        <v>16</v>
      </c>
      <c r="H13" s="175">
        <v>6</v>
      </c>
      <c r="I13" s="175">
        <v>0</v>
      </c>
      <c r="J13" s="175">
        <v>3</v>
      </c>
      <c r="K13" s="175">
        <v>0</v>
      </c>
      <c r="L13" s="175">
        <v>0</v>
      </c>
      <c r="M13" s="176">
        <v>0</v>
      </c>
      <c r="N13" s="177">
        <v>0</v>
      </c>
    </row>
    <row r="14" spans="1:14" ht="19.5">
      <c r="A14" s="219" t="s">
        <v>120</v>
      </c>
      <c r="B14" s="185">
        <v>10</v>
      </c>
      <c r="C14" s="185">
        <v>373</v>
      </c>
      <c r="D14" s="185">
        <v>424</v>
      </c>
      <c r="E14" s="185">
        <v>369</v>
      </c>
      <c r="F14" s="50">
        <f t="shared" si="0"/>
        <v>793</v>
      </c>
      <c r="G14" s="174">
        <v>3</v>
      </c>
      <c r="H14" s="175">
        <v>5</v>
      </c>
      <c r="I14" s="175">
        <v>0</v>
      </c>
      <c r="J14" s="175">
        <v>1</v>
      </c>
      <c r="K14" s="175">
        <v>0</v>
      </c>
      <c r="L14" s="175">
        <v>1</v>
      </c>
      <c r="M14" s="176">
        <v>0</v>
      </c>
      <c r="N14" s="177">
        <v>0</v>
      </c>
    </row>
    <row r="15" spans="1:14" ht="19.5">
      <c r="A15" s="219" t="s">
        <v>121</v>
      </c>
      <c r="B15" s="185">
        <v>16</v>
      </c>
      <c r="C15" s="185">
        <v>625</v>
      </c>
      <c r="D15" s="185">
        <v>731</v>
      </c>
      <c r="E15" s="185">
        <v>701</v>
      </c>
      <c r="F15" s="50">
        <f t="shared" si="0"/>
        <v>1432</v>
      </c>
      <c r="G15" s="174">
        <v>11</v>
      </c>
      <c r="H15" s="175">
        <v>7</v>
      </c>
      <c r="I15" s="175">
        <v>1</v>
      </c>
      <c r="J15" s="175">
        <v>0</v>
      </c>
      <c r="K15" s="175">
        <v>1</v>
      </c>
      <c r="L15" s="175">
        <v>1</v>
      </c>
      <c r="M15" s="176">
        <v>2</v>
      </c>
      <c r="N15" s="177">
        <v>1</v>
      </c>
    </row>
    <row r="16" spans="1:14" ht="19.5">
      <c r="A16" s="219" t="s">
        <v>122</v>
      </c>
      <c r="B16" s="185">
        <v>10</v>
      </c>
      <c r="C16" s="185">
        <v>503</v>
      </c>
      <c r="D16" s="185">
        <v>522</v>
      </c>
      <c r="E16" s="185">
        <v>585</v>
      </c>
      <c r="F16" s="50">
        <f t="shared" si="0"/>
        <v>1107</v>
      </c>
      <c r="G16" s="174">
        <v>13</v>
      </c>
      <c r="H16" s="175">
        <v>19</v>
      </c>
      <c r="I16" s="175">
        <v>0</v>
      </c>
      <c r="J16" s="175">
        <v>4</v>
      </c>
      <c r="K16" s="175">
        <v>4</v>
      </c>
      <c r="L16" s="175">
        <v>1</v>
      </c>
      <c r="M16" s="176">
        <v>1</v>
      </c>
      <c r="N16" s="177">
        <v>0</v>
      </c>
    </row>
    <row r="17" spans="1:14" ht="19.5">
      <c r="A17" s="219" t="s">
        <v>123</v>
      </c>
      <c r="B17" s="185">
        <v>22</v>
      </c>
      <c r="C17" s="185">
        <v>948</v>
      </c>
      <c r="D17" s="185">
        <v>1173</v>
      </c>
      <c r="E17" s="185">
        <v>1120</v>
      </c>
      <c r="F17" s="50">
        <f t="shared" si="0"/>
        <v>2293</v>
      </c>
      <c r="G17" s="174">
        <v>8</v>
      </c>
      <c r="H17" s="175">
        <v>6</v>
      </c>
      <c r="I17" s="175">
        <v>7</v>
      </c>
      <c r="J17" s="175">
        <v>1</v>
      </c>
      <c r="K17" s="175">
        <v>5</v>
      </c>
      <c r="L17" s="175">
        <v>2</v>
      </c>
      <c r="M17" s="176">
        <v>1</v>
      </c>
      <c r="N17" s="177">
        <v>2</v>
      </c>
    </row>
    <row r="18" spans="1:14" ht="19.5">
      <c r="A18" s="219" t="s">
        <v>124</v>
      </c>
      <c r="B18" s="185">
        <v>13</v>
      </c>
      <c r="C18" s="185">
        <v>456</v>
      </c>
      <c r="D18" s="185">
        <v>486</v>
      </c>
      <c r="E18" s="185">
        <v>505</v>
      </c>
      <c r="F18" s="50">
        <f t="shared" si="0"/>
        <v>991</v>
      </c>
      <c r="G18" s="174">
        <v>4</v>
      </c>
      <c r="H18" s="175">
        <v>5</v>
      </c>
      <c r="I18" s="175">
        <v>0</v>
      </c>
      <c r="J18" s="175">
        <v>1</v>
      </c>
      <c r="K18" s="175">
        <v>0</v>
      </c>
      <c r="L18" s="175">
        <v>0</v>
      </c>
      <c r="M18" s="176">
        <v>0</v>
      </c>
      <c r="N18" s="177">
        <v>0</v>
      </c>
    </row>
    <row r="19" spans="1:14" ht="19.5">
      <c r="A19" s="219" t="s">
        <v>125</v>
      </c>
      <c r="B19" s="185">
        <v>12</v>
      </c>
      <c r="C19" s="185">
        <v>456</v>
      </c>
      <c r="D19" s="185">
        <v>515</v>
      </c>
      <c r="E19" s="185">
        <v>469</v>
      </c>
      <c r="F19" s="50">
        <f t="shared" si="0"/>
        <v>984</v>
      </c>
      <c r="G19" s="174">
        <v>6</v>
      </c>
      <c r="H19" s="175">
        <v>7</v>
      </c>
      <c r="I19" s="175">
        <v>0</v>
      </c>
      <c r="J19" s="175">
        <v>0</v>
      </c>
      <c r="K19" s="175">
        <v>1</v>
      </c>
      <c r="L19" s="175">
        <v>0</v>
      </c>
      <c r="M19" s="176">
        <v>1</v>
      </c>
      <c r="N19" s="177">
        <v>0</v>
      </c>
    </row>
    <row r="20" spans="1:14" ht="19.5">
      <c r="A20" s="219" t="s">
        <v>126</v>
      </c>
      <c r="B20" s="185">
        <v>10</v>
      </c>
      <c r="C20" s="185">
        <v>451</v>
      </c>
      <c r="D20" s="185">
        <v>490</v>
      </c>
      <c r="E20" s="185">
        <v>472</v>
      </c>
      <c r="F20" s="50">
        <f t="shared" si="0"/>
        <v>962</v>
      </c>
      <c r="G20" s="174">
        <v>10</v>
      </c>
      <c r="H20" s="175">
        <v>14</v>
      </c>
      <c r="I20" s="175">
        <v>0</v>
      </c>
      <c r="J20" s="175">
        <v>0</v>
      </c>
      <c r="K20" s="175">
        <v>1</v>
      </c>
      <c r="L20" s="175">
        <v>1</v>
      </c>
      <c r="M20" s="176">
        <v>1</v>
      </c>
      <c r="N20" s="177">
        <v>0</v>
      </c>
    </row>
    <row r="21" spans="1:14" ht="19.5">
      <c r="A21" s="219" t="s">
        <v>127</v>
      </c>
      <c r="B21" s="185">
        <v>11</v>
      </c>
      <c r="C21" s="185">
        <v>643</v>
      </c>
      <c r="D21" s="185">
        <v>686</v>
      </c>
      <c r="E21" s="185">
        <v>720</v>
      </c>
      <c r="F21" s="50">
        <f t="shared" si="0"/>
        <v>1406</v>
      </c>
      <c r="G21" s="174">
        <v>6</v>
      </c>
      <c r="H21" s="175">
        <v>9</v>
      </c>
      <c r="I21" s="175">
        <v>0</v>
      </c>
      <c r="J21" s="175">
        <v>2</v>
      </c>
      <c r="K21" s="175">
        <v>3</v>
      </c>
      <c r="L21" s="175">
        <v>0</v>
      </c>
      <c r="M21" s="176">
        <v>1</v>
      </c>
      <c r="N21" s="177">
        <v>0</v>
      </c>
    </row>
    <row r="22" spans="1:14" ht="19.5">
      <c r="A22" s="219" t="s">
        <v>128</v>
      </c>
      <c r="B22" s="185">
        <v>16</v>
      </c>
      <c r="C22" s="185">
        <v>580</v>
      </c>
      <c r="D22" s="185">
        <v>648</v>
      </c>
      <c r="E22" s="185">
        <v>713</v>
      </c>
      <c r="F22" s="50">
        <f t="shared" si="0"/>
        <v>1361</v>
      </c>
      <c r="G22" s="174">
        <v>6</v>
      </c>
      <c r="H22" s="175">
        <v>17</v>
      </c>
      <c r="I22" s="175">
        <v>3</v>
      </c>
      <c r="J22" s="175">
        <v>0</v>
      </c>
      <c r="K22" s="175">
        <v>0</v>
      </c>
      <c r="L22" s="175">
        <v>1</v>
      </c>
      <c r="M22" s="176">
        <v>0</v>
      </c>
      <c r="N22" s="177">
        <v>3</v>
      </c>
    </row>
    <row r="23" spans="1:14" ht="19.5">
      <c r="A23" s="219" t="s">
        <v>129</v>
      </c>
      <c r="B23" s="185">
        <v>15</v>
      </c>
      <c r="C23" s="185">
        <v>973</v>
      </c>
      <c r="D23" s="185">
        <v>1014</v>
      </c>
      <c r="E23" s="185">
        <v>1169</v>
      </c>
      <c r="F23" s="50">
        <f t="shared" si="0"/>
        <v>2183</v>
      </c>
      <c r="G23" s="174">
        <v>12</v>
      </c>
      <c r="H23" s="175">
        <v>11</v>
      </c>
      <c r="I23" s="175">
        <v>0</v>
      </c>
      <c r="J23" s="175">
        <v>3</v>
      </c>
      <c r="K23" s="175">
        <v>1</v>
      </c>
      <c r="L23" s="175">
        <v>1</v>
      </c>
      <c r="M23" s="176">
        <v>0</v>
      </c>
      <c r="N23" s="177">
        <v>1</v>
      </c>
    </row>
    <row r="24" spans="1:14" ht="19.5">
      <c r="A24" s="219" t="s">
        <v>130</v>
      </c>
      <c r="B24" s="185">
        <v>12</v>
      </c>
      <c r="C24" s="185">
        <v>454</v>
      </c>
      <c r="D24" s="185">
        <v>558</v>
      </c>
      <c r="E24" s="185">
        <v>584</v>
      </c>
      <c r="F24" s="50">
        <f t="shared" si="0"/>
        <v>1142</v>
      </c>
      <c r="G24" s="174">
        <v>1</v>
      </c>
      <c r="H24" s="175">
        <v>6</v>
      </c>
      <c r="I24" s="175">
        <v>0</v>
      </c>
      <c r="J24" s="175">
        <v>1</v>
      </c>
      <c r="K24" s="175">
        <v>4</v>
      </c>
      <c r="L24" s="175">
        <v>0</v>
      </c>
      <c r="M24" s="176">
        <v>0</v>
      </c>
      <c r="N24" s="177">
        <v>0</v>
      </c>
    </row>
    <row r="25" spans="1:14" ht="19.5">
      <c r="A25" s="219" t="s">
        <v>131</v>
      </c>
      <c r="B25" s="185">
        <v>21</v>
      </c>
      <c r="C25" s="185">
        <v>1562</v>
      </c>
      <c r="D25" s="185">
        <v>1980</v>
      </c>
      <c r="E25" s="185">
        <v>2189</v>
      </c>
      <c r="F25" s="50">
        <f t="shared" si="0"/>
        <v>4169</v>
      </c>
      <c r="G25" s="174">
        <v>21</v>
      </c>
      <c r="H25" s="175">
        <v>14</v>
      </c>
      <c r="I25" s="175">
        <v>1</v>
      </c>
      <c r="J25" s="175">
        <v>2</v>
      </c>
      <c r="K25" s="175">
        <v>7</v>
      </c>
      <c r="L25" s="175">
        <v>1</v>
      </c>
      <c r="M25" s="176">
        <v>4</v>
      </c>
      <c r="N25" s="177">
        <v>1</v>
      </c>
    </row>
    <row r="26" spans="1:14" ht="19.5">
      <c r="A26" s="219" t="s">
        <v>132</v>
      </c>
      <c r="B26" s="185">
        <v>22</v>
      </c>
      <c r="C26" s="185">
        <v>931</v>
      </c>
      <c r="D26" s="185">
        <v>1221</v>
      </c>
      <c r="E26" s="185">
        <v>1239</v>
      </c>
      <c r="F26" s="50">
        <f t="shared" si="0"/>
        <v>2460</v>
      </c>
      <c r="G26" s="174">
        <v>6</v>
      </c>
      <c r="H26" s="175">
        <v>10</v>
      </c>
      <c r="I26" s="175">
        <v>0</v>
      </c>
      <c r="J26" s="175">
        <v>3</v>
      </c>
      <c r="K26" s="175">
        <v>2</v>
      </c>
      <c r="L26" s="175">
        <v>1</v>
      </c>
      <c r="M26" s="176">
        <v>0</v>
      </c>
      <c r="N26" s="177">
        <v>0</v>
      </c>
    </row>
    <row r="27" spans="1:14" ht="19.5">
      <c r="A27" s="219" t="s">
        <v>133</v>
      </c>
      <c r="B27" s="185">
        <v>12</v>
      </c>
      <c r="C27" s="185">
        <v>523</v>
      </c>
      <c r="D27" s="185">
        <v>545</v>
      </c>
      <c r="E27" s="185">
        <v>589</v>
      </c>
      <c r="F27" s="50">
        <f>D27+E27</f>
        <v>1134</v>
      </c>
      <c r="G27" s="174">
        <v>5</v>
      </c>
      <c r="H27" s="175">
        <v>3</v>
      </c>
      <c r="I27" s="175">
        <v>0</v>
      </c>
      <c r="J27" s="175">
        <v>2</v>
      </c>
      <c r="K27" s="175">
        <v>1</v>
      </c>
      <c r="L27" s="175">
        <v>1</v>
      </c>
      <c r="M27" s="176">
        <v>0</v>
      </c>
      <c r="N27" s="177">
        <v>0</v>
      </c>
    </row>
    <row r="28" spans="1:14" ht="19.5">
      <c r="A28" s="219" t="s">
        <v>134</v>
      </c>
      <c r="B28" s="185">
        <v>12</v>
      </c>
      <c r="C28" s="185">
        <v>573</v>
      </c>
      <c r="D28" s="185">
        <v>655</v>
      </c>
      <c r="E28" s="185">
        <v>687</v>
      </c>
      <c r="F28" s="50">
        <f t="shared" ref="F28:F36" si="1">SUM(D28:E28)</f>
        <v>1342</v>
      </c>
      <c r="G28" s="174">
        <v>7</v>
      </c>
      <c r="H28" s="175">
        <v>7</v>
      </c>
      <c r="I28" s="175">
        <v>0</v>
      </c>
      <c r="J28" s="175">
        <v>2</v>
      </c>
      <c r="K28" s="175">
        <v>1</v>
      </c>
      <c r="L28" s="175">
        <v>0</v>
      </c>
      <c r="M28" s="176">
        <v>0</v>
      </c>
      <c r="N28" s="177">
        <v>0</v>
      </c>
    </row>
    <row r="29" spans="1:14" ht="19.5">
      <c r="A29" s="219" t="s">
        <v>135</v>
      </c>
      <c r="B29" s="185">
        <v>6</v>
      </c>
      <c r="C29" s="185">
        <v>370</v>
      </c>
      <c r="D29" s="185">
        <v>448</v>
      </c>
      <c r="E29" s="185">
        <v>474</v>
      </c>
      <c r="F29" s="50">
        <f t="shared" si="1"/>
        <v>922</v>
      </c>
      <c r="G29" s="174">
        <v>1</v>
      </c>
      <c r="H29" s="175">
        <v>2</v>
      </c>
      <c r="I29" s="175">
        <v>0</v>
      </c>
      <c r="J29" s="175">
        <v>0</v>
      </c>
      <c r="K29" s="175">
        <v>1</v>
      </c>
      <c r="L29" s="175">
        <v>0</v>
      </c>
      <c r="M29" s="176">
        <v>2</v>
      </c>
      <c r="N29" s="177">
        <v>0</v>
      </c>
    </row>
    <row r="30" spans="1:14" ht="19.5">
      <c r="A30" s="219" t="s">
        <v>136</v>
      </c>
      <c r="B30" s="185">
        <v>11</v>
      </c>
      <c r="C30" s="185">
        <v>385</v>
      </c>
      <c r="D30" s="185">
        <v>431</v>
      </c>
      <c r="E30" s="185">
        <v>474</v>
      </c>
      <c r="F30" s="50">
        <f t="shared" si="1"/>
        <v>905</v>
      </c>
      <c r="G30" s="174">
        <v>5</v>
      </c>
      <c r="H30" s="175">
        <v>12</v>
      </c>
      <c r="I30" s="175">
        <v>1</v>
      </c>
      <c r="J30" s="175">
        <v>3</v>
      </c>
      <c r="K30" s="175">
        <v>0</v>
      </c>
      <c r="L30" s="175">
        <v>1</v>
      </c>
      <c r="M30" s="176">
        <v>0</v>
      </c>
      <c r="N30" s="177">
        <v>1</v>
      </c>
    </row>
    <row r="31" spans="1:14" ht="19.5">
      <c r="A31" s="219" t="s">
        <v>137</v>
      </c>
      <c r="B31" s="185">
        <v>17</v>
      </c>
      <c r="C31" s="185">
        <v>1519</v>
      </c>
      <c r="D31" s="185">
        <v>1661</v>
      </c>
      <c r="E31" s="185">
        <v>1894</v>
      </c>
      <c r="F31" s="50">
        <f t="shared" si="1"/>
        <v>3555</v>
      </c>
      <c r="G31" s="174">
        <v>26</v>
      </c>
      <c r="H31" s="175">
        <v>23</v>
      </c>
      <c r="I31" s="175">
        <v>6</v>
      </c>
      <c r="J31" s="175">
        <v>4</v>
      </c>
      <c r="K31" s="175">
        <v>3</v>
      </c>
      <c r="L31" s="175">
        <v>3</v>
      </c>
      <c r="M31" s="176">
        <v>2</v>
      </c>
      <c r="N31" s="177">
        <v>2</v>
      </c>
    </row>
    <row r="32" spans="1:14" ht="19.5">
      <c r="A32" s="219" t="s">
        <v>138</v>
      </c>
      <c r="B32" s="185">
        <v>7</v>
      </c>
      <c r="C32" s="185">
        <v>347</v>
      </c>
      <c r="D32" s="185">
        <v>394</v>
      </c>
      <c r="E32" s="185">
        <v>420</v>
      </c>
      <c r="F32" s="50">
        <f t="shared" si="1"/>
        <v>814</v>
      </c>
      <c r="G32" s="174">
        <v>0</v>
      </c>
      <c r="H32" s="175">
        <v>2</v>
      </c>
      <c r="I32" s="175">
        <v>2</v>
      </c>
      <c r="J32" s="175">
        <v>2</v>
      </c>
      <c r="K32" s="175">
        <v>1</v>
      </c>
      <c r="L32" s="175">
        <v>1</v>
      </c>
      <c r="M32" s="176">
        <v>1</v>
      </c>
      <c r="N32" s="177">
        <v>0</v>
      </c>
    </row>
    <row r="33" spans="1:14" ht="19.5">
      <c r="A33" s="219" t="s">
        <v>139</v>
      </c>
      <c r="B33" s="185">
        <v>15</v>
      </c>
      <c r="C33" s="185">
        <v>979</v>
      </c>
      <c r="D33" s="185">
        <v>1106</v>
      </c>
      <c r="E33" s="185">
        <v>1199</v>
      </c>
      <c r="F33" s="50">
        <f t="shared" si="1"/>
        <v>2305</v>
      </c>
      <c r="G33" s="174">
        <v>6</v>
      </c>
      <c r="H33" s="175">
        <v>13</v>
      </c>
      <c r="I33" s="175">
        <v>1</v>
      </c>
      <c r="J33" s="175">
        <v>2</v>
      </c>
      <c r="K33" s="175">
        <v>1</v>
      </c>
      <c r="L33" s="175">
        <v>2</v>
      </c>
      <c r="M33" s="176">
        <v>1</v>
      </c>
      <c r="N33" s="177">
        <v>0</v>
      </c>
    </row>
    <row r="34" spans="1:14" ht="19.5">
      <c r="A34" s="219" t="s">
        <v>140</v>
      </c>
      <c r="B34" s="185">
        <v>12</v>
      </c>
      <c r="C34" s="185">
        <v>444</v>
      </c>
      <c r="D34" s="185">
        <v>523</v>
      </c>
      <c r="E34" s="185">
        <v>488</v>
      </c>
      <c r="F34" s="50">
        <f t="shared" si="1"/>
        <v>1011</v>
      </c>
      <c r="G34" s="174">
        <v>2</v>
      </c>
      <c r="H34" s="175">
        <v>2</v>
      </c>
      <c r="I34" s="175">
        <v>1</v>
      </c>
      <c r="J34" s="175">
        <v>1</v>
      </c>
      <c r="K34" s="175">
        <v>1</v>
      </c>
      <c r="L34" s="175">
        <v>0</v>
      </c>
      <c r="M34" s="176">
        <v>0</v>
      </c>
      <c r="N34" s="177">
        <v>0</v>
      </c>
    </row>
    <row r="35" spans="1:14" ht="19.5">
      <c r="A35" s="219" t="s">
        <v>141</v>
      </c>
      <c r="B35" s="185">
        <v>19</v>
      </c>
      <c r="C35" s="185">
        <v>862</v>
      </c>
      <c r="D35" s="185">
        <v>1030</v>
      </c>
      <c r="E35" s="185">
        <v>1144</v>
      </c>
      <c r="F35" s="50">
        <f t="shared" si="1"/>
        <v>2174</v>
      </c>
      <c r="G35" s="174">
        <v>10</v>
      </c>
      <c r="H35" s="175">
        <v>10</v>
      </c>
      <c r="I35" s="175">
        <v>0</v>
      </c>
      <c r="J35" s="175">
        <v>0</v>
      </c>
      <c r="K35" s="175">
        <v>0</v>
      </c>
      <c r="L35" s="175">
        <v>2</v>
      </c>
      <c r="M35" s="176">
        <v>2</v>
      </c>
      <c r="N35" s="177">
        <v>0</v>
      </c>
    </row>
    <row r="36" spans="1:14" ht="19.5">
      <c r="A36" s="219" t="s">
        <v>142</v>
      </c>
      <c r="B36" s="185">
        <v>8</v>
      </c>
      <c r="C36" s="185">
        <v>367</v>
      </c>
      <c r="D36" s="185">
        <v>461</v>
      </c>
      <c r="E36" s="185">
        <v>422</v>
      </c>
      <c r="F36" s="50">
        <f t="shared" si="1"/>
        <v>883</v>
      </c>
      <c r="G36" s="174">
        <v>1</v>
      </c>
      <c r="H36" s="175">
        <v>5</v>
      </c>
      <c r="I36" s="175">
        <v>3</v>
      </c>
      <c r="J36" s="175">
        <v>1</v>
      </c>
      <c r="K36" s="175">
        <v>0</v>
      </c>
      <c r="L36" s="175">
        <v>0</v>
      </c>
      <c r="M36" s="176">
        <v>0</v>
      </c>
      <c r="N36" s="177">
        <v>0</v>
      </c>
    </row>
    <row r="37" spans="1:14" ht="19.5">
      <c r="A37" s="220" t="s">
        <v>110</v>
      </c>
      <c r="B37" s="50">
        <f t="shared" ref="B37:N37" si="2">SUM(B5:B36)</f>
        <v>456</v>
      </c>
      <c r="C37" s="50">
        <f t="shared" si="2"/>
        <v>22837</v>
      </c>
      <c r="D37" s="50">
        <f t="shared" si="2"/>
        <v>26041</v>
      </c>
      <c r="E37" s="50">
        <f t="shared" si="2"/>
        <v>27760</v>
      </c>
      <c r="F37" s="50">
        <f t="shared" si="2"/>
        <v>53801</v>
      </c>
      <c r="G37" s="50">
        <f t="shared" si="2"/>
        <v>266</v>
      </c>
      <c r="H37" s="50">
        <f t="shared" si="2"/>
        <v>361</v>
      </c>
      <c r="I37" s="50">
        <f t="shared" si="2"/>
        <v>45</v>
      </c>
      <c r="J37" s="50">
        <f t="shared" si="2"/>
        <v>45</v>
      </c>
      <c r="K37" s="50">
        <f t="shared" si="2"/>
        <v>53</v>
      </c>
      <c r="L37" s="50">
        <f t="shared" si="2"/>
        <v>28</v>
      </c>
      <c r="M37" s="51">
        <f t="shared" si="2"/>
        <v>27</v>
      </c>
      <c r="N37" s="53">
        <f t="shared" si="2"/>
        <v>17</v>
      </c>
    </row>
    <row r="38" spans="1:14" s="3" customFormat="1" ht="26.25" customHeight="1">
      <c r="A38" s="267" t="s">
        <v>8</v>
      </c>
      <c r="B38" s="268"/>
      <c r="C38" s="92">
        <f>C37</f>
        <v>22837</v>
      </c>
      <c r="D38" s="92" t="s">
        <v>0</v>
      </c>
      <c r="E38" s="92" t="s">
        <v>9</v>
      </c>
      <c r="F38" s="92"/>
      <c r="G38" s="92">
        <f>F37</f>
        <v>53801</v>
      </c>
      <c r="H38" s="92" t="s">
        <v>10</v>
      </c>
      <c r="I38" s="92"/>
      <c r="J38" s="92"/>
      <c r="K38" s="92" t="s">
        <v>94</v>
      </c>
      <c r="L38" s="92"/>
      <c r="M38" s="93"/>
      <c r="N38" s="94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1562</v>
      </c>
      <c r="F39" s="145">
        <f>MAX(F5:F36)</f>
        <v>4169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30" t="s">
        <v>109</v>
      </c>
      <c r="B40" s="231"/>
      <c r="C40" s="149" t="str">
        <f ca="1">INDIRECT(H40,TRUE)</f>
        <v>明莊</v>
      </c>
      <c r="D40" s="150" t="s">
        <v>91</v>
      </c>
      <c r="E40" s="146">
        <v>373</v>
      </c>
      <c r="F40" s="147">
        <f>MIN(F5:F36)</f>
        <v>793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88" t="s">
        <v>11</v>
      </c>
      <c r="B41" s="289"/>
      <c r="C41" s="284">
        <f>SUM(G41:G42)</f>
        <v>172</v>
      </c>
      <c r="D41" s="286" t="s">
        <v>10</v>
      </c>
      <c r="E41" s="95" t="s">
        <v>12</v>
      </c>
      <c r="F41" s="95"/>
      <c r="G41" s="95">
        <v>81</v>
      </c>
      <c r="H41" s="95" t="s">
        <v>10</v>
      </c>
      <c r="I41" s="95"/>
      <c r="J41" s="95"/>
      <c r="K41" s="96"/>
      <c r="L41" s="96"/>
      <c r="M41" s="97"/>
      <c r="N41" s="98"/>
    </row>
    <row r="42" spans="1:14" s="5" customFormat="1" ht="24.95" customHeight="1">
      <c r="A42" s="290"/>
      <c r="B42" s="291"/>
      <c r="C42" s="285"/>
      <c r="D42" s="287"/>
      <c r="E42" s="99" t="s">
        <v>13</v>
      </c>
      <c r="F42" s="99"/>
      <c r="G42" s="99">
        <v>91</v>
      </c>
      <c r="H42" s="99" t="s">
        <v>10</v>
      </c>
      <c r="I42" s="99"/>
      <c r="J42" s="99"/>
      <c r="K42" s="100"/>
      <c r="L42" s="100"/>
      <c r="M42" s="101"/>
      <c r="N42" s="209"/>
    </row>
    <row r="43" spans="1:14" s="5" customFormat="1" ht="26.25" customHeight="1">
      <c r="A43" s="232" t="s">
        <v>18</v>
      </c>
      <c r="B43" s="236"/>
      <c r="C43" s="216">
        <f>K37</f>
        <v>53</v>
      </c>
      <c r="D43" s="216" t="s">
        <v>10</v>
      </c>
      <c r="E43" s="199" t="s">
        <v>180</v>
      </c>
      <c r="F43" s="206"/>
      <c r="G43" s="206"/>
      <c r="H43" s="206"/>
      <c r="I43" s="206"/>
      <c r="J43" s="206"/>
      <c r="K43" s="207"/>
      <c r="L43" s="207"/>
      <c r="M43" s="208"/>
      <c r="N43" s="210"/>
    </row>
    <row r="44" spans="1:14" s="6" customFormat="1" ht="26.25" customHeight="1">
      <c r="A44" s="267" t="s">
        <v>16</v>
      </c>
      <c r="B44" s="268"/>
      <c r="C44" s="92">
        <f>L37</f>
        <v>28</v>
      </c>
      <c r="D44" s="92" t="s">
        <v>10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67" t="s">
        <v>14</v>
      </c>
      <c r="B45" s="268"/>
      <c r="C45" s="92">
        <f>M37</f>
        <v>27</v>
      </c>
      <c r="D45" s="92" t="s">
        <v>48</v>
      </c>
      <c r="E45" s="92" t="s">
        <v>181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67" t="s">
        <v>15</v>
      </c>
      <c r="B46" s="268"/>
      <c r="C46" s="92">
        <f>N37</f>
        <v>17</v>
      </c>
      <c r="D46" s="92" t="s">
        <v>48</v>
      </c>
      <c r="E46" s="92" t="s">
        <v>182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67" t="s">
        <v>107</v>
      </c>
      <c r="B47" s="268"/>
      <c r="C47" s="92">
        <f>G37</f>
        <v>266</v>
      </c>
      <c r="D47" s="106" t="s">
        <v>10</v>
      </c>
      <c r="E47" s="92" t="s">
        <v>17</v>
      </c>
      <c r="F47" s="92"/>
      <c r="G47" s="92">
        <f>H37</f>
        <v>361</v>
      </c>
      <c r="H47" s="106" t="s">
        <v>10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65" t="str">
        <f>IF(C48&gt;0," 本月戶數增加","本月戶數減少")</f>
        <v>本月戶數減少</v>
      </c>
      <c r="B48" s="266"/>
      <c r="C48" s="107">
        <f>C37-'10109'!C37</f>
        <v>-7</v>
      </c>
      <c r="D48" s="108" t="str">
        <f>IF(E48&gt;0,"男增加","男減少")</f>
        <v>男減少</v>
      </c>
      <c r="E48" s="109">
        <f>D37-'10109'!D37</f>
        <v>-37</v>
      </c>
      <c r="F48" s="110" t="str">
        <f>IF(G48&gt;0,"女增加","女減少")</f>
        <v>女減少</v>
      </c>
      <c r="G48" s="109">
        <f>E37-'10109'!E37</f>
        <v>-33</v>
      </c>
      <c r="H48" s="111"/>
      <c r="I48" s="266" t="str">
        <f>IF(K48&gt;0,"總人口數增加","總人口數減少")</f>
        <v>總人口數減少</v>
      </c>
      <c r="J48" s="266"/>
      <c r="K48" s="109">
        <f>F37-'10109'!F37</f>
        <v>-70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A43:B43"/>
    <mergeCell ref="A40:B40"/>
    <mergeCell ref="A1:L1"/>
    <mergeCell ref="M3:M4"/>
    <mergeCell ref="N3:N4"/>
    <mergeCell ref="K2:N2"/>
    <mergeCell ref="J3:J4"/>
    <mergeCell ref="G3:G4"/>
    <mergeCell ref="K3:K4"/>
    <mergeCell ref="L3:L4"/>
    <mergeCell ref="A48:B48"/>
    <mergeCell ref="I48:J48"/>
    <mergeCell ref="I3:I4"/>
    <mergeCell ref="C41:C42"/>
    <mergeCell ref="D41:D42"/>
    <mergeCell ref="B3:B4"/>
    <mergeCell ref="C3:C4"/>
    <mergeCell ref="A3:A4"/>
    <mergeCell ref="A41:B42"/>
    <mergeCell ref="A46:B46"/>
    <mergeCell ref="A44:B44"/>
    <mergeCell ref="A45:B45"/>
    <mergeCell ref="H3:H4"/>
    <mergeCell ref="A38:B38"/>
    <mergeCell ref="A39:B39"/>
    <mergeCell ref="A47:B47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69" t="s">
        <v>153</v>
      </c>
      <c r="L2" s="269"/>
      <c r="M2" s="269"/>
      <c r="N2" s="269"/>
    </row>
    <row r="3" spans="1:14" ht="19.5">
      <c r="A3" s="257" t="s">
        <v>83</v>
      </c>
      <c r="B3" s="259" t="s">
        <v>84</v>
      </c>
      <c r="C3" s="259" t="s">
        <v>65</v>
      </c>
      <c r="D3" s="190" t="s">
        <v>10</v>
      </c>
      <c r="E3" s="191" t="s">
        <v>100</v>
      </c>
      <c r="F3" s="192" t="s">
        <v>101</v>
      </c>
      <c r="G3" s="259" t="s">
        <v>66</v>
      </c>
      <c r="H3" s="259" t="s">
        <v>67</v>
      </c>
      <c r="I3" s="259" t="s">
        <v>68</v>
      </c>
      <c r="J3" s="259" t="s">
        <v>69</v>
      </c>
      <c r="K3" s="259" t="s">
        <v>70</v>
      </c>
      <c r="L3" s="259" t="s">
        <v>71</v>
      </c>
      <c r="M3" s="261" t="s">
        <v>97</v>
      </c>
      <c r="N3" s="263" t="s">
        <v>98</v>
      </c>
    </row>
    <row r="4" spans="1:14" s="1" customFormat="1" ht="19.5">
      <c r="A4" s="258"/>
      <c r="B4" s="260"/>
      <c r="C4" s="260"/>
      <c r="D4" s="49" t="s">
        <v>72</v>
      </c>
      <c r="E4" s="49" t="s">
        <v>73</v>
      </c>
      <c r="F4" s="49" t="s">
        <v>89</v>
      </c>
      <c r="G4" s="260"/>
      <c r="H4" s="260"/>
      <c r="I4" s="260"/>
      <c r="J4" s="260"/>
      <c r="K4" s="260"/>
      <c r="L4" s="260"/>
      <c r="M4" s="262"/>
      <c r="N4" s="264"/>
    </row>
    <row r="5" spans="1:14" ht="19.5">
      <c r="A5" s="219" t="s">
        <v>111</v>
      </c>
      <c r="B5" s="185">
        <v>13</v>
      </c>
      <c r="C5" s="185">
        <v>541</v>
      </c>
      <c r="D5" s="185">
        <v>604</v>
      </c>
      <c r="E5" s="185">
        <v>658</v>
      </c>
      <c r="F5" s="50">
        <f t="shared" ref="F5:F26" si="0">SUM(D5:E5)</f>
        <v>1262</v>
      </c>
      <c r="G5" s="174">
        <v>6</v>
      </c>
      <c r="H5" s="175">
        <v>6</v>
      </c>
      <c r="I5" s="175">
        <v>0</v>
      </c>
      <c r="J5" s="175">
        <v>3</v>
      </c>
      <c r="K5" s="175">
        <v>0</v>
      </c>
      <c r="L5" s="175">
        <v>0</v>
      </c>
      <c r="M5" s="176">
        <v>1</v>
      </c>
      <c r="N5" s="177">
        <v>0</v>
      </c>
    </row>
    <row r="6" spans="1:14" ht="19.5">
      <c r="A6" s="219" t="s">
        <v>112</v>
      </c>
      <c r="B6" s="185">
        <v>26</v>
      </c>
      <c r="C6" s="185">
        <v>1538</v>
      </c>
      <c r="D6" s="185">
        <v>1586</v>
      </c>
      <c r="E6" s="185">
        <v>1730</v>
      </c>
      <c r="F6" s="50">
        <f t="shared" si="0"/>
        <v>3316</v>
      </c>
      <c r="G6" s="174">
        <v>26</v>
      </c>
      <c r="H6" s="175">
        <v>18</v>
      </c>
      <c r="I6" s="175">
        <v>12</v>
      </c>
      <c r="J6" s="175">
        <v>6</v>
      </c>
      <c r="K6" s="175">
        <v>0</v>
      </c>
      <c r="L6" s="175">
        <v>0</v>
      </c>
      <c r="M6" s="176">
        <v>2</v>
      </c>
      <c r="N6" s="177">
        <v>1</v>
      </c>
    </row>
    <row r="7" spans="1:14" ht="19.5">
      <c r="A7" s="219" t="s">
        <v>113</v>
      </c>
      <c r="B7" s="185">
        <v>7</v>
      </c>
      <c r="C7" s="185">
        <v>559</v>
      </c>
      <c r="D7" s="185">
        <v>518</v>
      </c>
      <c r="E7" s="185">
        <v>623</v>
      </c>
      <c r="F7" s="50">
        <f t="shared" si="0"/>
        <v>1141</v>
      </c>
      <c r="G7" s="174">
        <v>5</v>
      </c>
      <c r="H7" s="175">
        <v>5</v>
      </c>
      <c r="I7" s="175">
        <v>0</v>
      </c>
      <c r="J7" s="175">
        <v>1</v>
      </c>
      <c r="K7" s="175">
        <v>1</v>
      </c>
      <c r="L7" s="175">
        <v>0</v>
      </c>
      <c r="M7" s="176">
        <v>1</v>
      </c>
      <c r="N7" s="177">
        <v>0</v>
      </c>
    </row>
    <row r="8" spans="1:14" ht="19.5">
      <c r="A8" s="219" t="s">
        <v>114</v>
      </c>
      <c r="B8" s="185">
        <v>20</v>
      </c>
      <c r="C8" s="185">
        <v>1282</v>
      </c>
      <c r="D8" s="185">
        <v>1552</v>
      </c>
      <c r="E8" s="185">
        <v>1719</v>
      </c>
      <c r="F8" s="50">
        <f t="shared" si="0"/>
        <v>3271</v>
      </c>
      <c r="G8" s="174">
        <v>11</v>
      </c>
      <c r="H8" s="175">
        <v>19</v>
      </c>
      <c r="I8" s="175">
        <v>9</v>
      </c>
      <c r="J8" s="175">
        <v>2</v>
      </c>
      <c r="K8" s="175">
        <v>0</v>
      </c>
      <c r="L8" s="175">
        <v>1</v>
      </c>
      <c r="M8" s="176">
        <v>1</v>
      </c>
      <c r="N8" s="177">
        <v>0</v>
      </c>
    </row>
    <row r="9" spans="1:14" ht="19.5">
      <c r="A9" s="219" t="s">
        <v>115</v>
      </c>
      <c r="B9" s="185">
        <v>17</v>
      </c>
      <c r="C9" s="185">
        <v>734</v>
      </c>
      <c r="D9" s="185">
        <v>804</v>
      </c>
      <c r="E9" s="185">
        <v>896</v>
      </c>
      <c r="F9" s="50">
        <f t="shared" si="0"/>
        <v>1700</v>
      </c>
      <c r="G9" s="174">
        <v>6</v>
      </c>
      <c r="H9" s="175">
        <v>12</v>
      </c>
      <c r="I9" s="175">
        <v>3</v>
      </c>
      <c r="J9" s="175">
        <v>1</v>
      </c>
      <c r="K9" s="175">
        <v>0</v>
      </c>
      <c r="L9" s="175">
        <v>0</v>
      </c>
      <c r="M9" s="176">
        <v>0</v>
      </c>
      <c r="N9" s="177">
        <v>0</v>
      </c>
    </row>
    <row r="10" spans="1:14" ht="19.5">
      <c r="A10" s="219" t="s">
        <v>116</v>
      </c>
      <c r="B10" s="185">
        <v>17</v>
      </c>
      <c r="C10" s="185">
        <v>674</v>
      </c>
      <c r="D10" s="185">
        <v>777</v>
      </c>
      <c r="E10" s="185">
        <v>783</v>
      </c>
      <c r="F10" s="50">
        <f t="shared" si="0"/>
        <v>1560</v>
      </c>
      <c r="G10" s="174">
        <v>6</v>
      </c>
      <c r="H10" s="175">
        <v>10</v>
      </c>
      <c r="I10" s="175">
        <v>2</v>
      </c>
      <c r="J10" s="175">
        <v>0</v>
      </c>
      <c r="K10" s="175">
        <v>1</v>
      </c>
      <c r="L10" s="175">
        <v>1</v>
      </c>
      <c r="M10" s="176">
        <v>0</v>
      </c>
      <c r="N10" s="177">
        <v>1</v>
      </c>
    </row>
    <row r="11" spans="1:14" ht="19.5">
      <c r="A11" s="219" t="s">
        <v>117</v>
      </c>
      <c r="B11" s="185">
        <v>14</v>
      </c>
      <c r="C11" s="185">
        <v>477</v>
      </c>
      <c r="D11" s="185">
        <v>537</v>
      </c>
      <c r="E11" s="185">
        <v>488</v>
      </c>
      <c r="F11" s="50">
        <f t="shared" si="0"/>
        <v>1025</v>
      </c>
      <c r="G11" s="174">
        <v>5</v>
      </c>
      <c r="H11" s="175">
        <v>2</v>
      </c>
      <c r="I11" s="175">
        <v>3</v>
      </c>
      <c r="J11" s="175">
        <v>3</v>
      </c>
      <c r="K11" s="175">
        <v>1</v>
      </c>
      <c r="L11" s="175">
        <v>0</v>
      </c>
      <c r="M11" s="176">
        <v>1</v>
      </c>
      <c r="N11" s="177">
        <v>1</v>
      </c>
    </row>
    <row r="12" spans="1:14" ht="19.5">
      <c r="A12" s="219" t="s">
        <v>118</v>
      </c>
      <c r="B12" s="185">
        <v>22</v>
      </c>
      <c r="C12" s="185">
        <v>1145</v>
      </c>
      <c r="D12" s="185">
        <v>1378</v>
      </c>
      <c r="E12" s="185">
        <v>1570</v>
      </c>
      <c r="F12" s="50">
        <f t="shared" si="0"/>
        <v>2948</v>
      </c>
      <c r="G12" s="174">
        <v>19</v>
      </c>
      <c r="H12" s="175">
        <v>12</v>
      </c>
      <c r="I12" s="175">
        <v>10</v>
      </c>
      <c r="J12" s="175">
        <v>7</v>
      </c>
      <c r="K12" s="175">
        <v>2</v>
      </c>
      <c r="L12" s="175">
        <v>0</v>
      </c>
      <c r="M12" s="176">
        <v>3</v>
      </c>
      <c r="N12" s="177">
        <v>1</v>
      </c>
    </row>
    <row r="13" spans="1:14" ht="19.5">
      <c r="A13" s="219" t="s">
        <v>119</v>
      </c>
      <c r="B13" s="185">
        <v>11</v>
      </c>
      <c r="C13" s="185">
        <v>578</v>
      </c>
      <c r="D13" s="185">
        <v>584</v>
      </c>
      <c r="E13" s="185">
        <v>688</v>
      </c>
      <c r="F13" s="50">
        <f t="shared" si="0"/>
        <v>1272</v>
      </c>
      <c r="G13" s="175">
        <v>11</v>
      </c>
      <c r="H13" s="175">
        <v>10</v>
      </c>
      <c r="I13" s="175">
        <v>2</v>
      </c>
      <c r="J13" s="175">
        <v>0</v>
      </c>
      <c r="K13" s="175">
        <v>0</v>
      </c>
      <c r="L13" s="175">
        <v>0</v>
      </c>
      <c r="M13" s="176">
        <v>1</v>
      </c>
      <c r="N13" s="177">
        <v>0</v>
      </c>
    </row>
    <row r="14" spans="1:14" ht="19.5">
      <c r="A14" s="219" t="s">
        <v>120</v>
      </c>
      <c r="B14" s="185">
        <v>10</v>
      </c>
      <c r="C14" s="185">
        <v>371</v>
      </c>
      <c r="D14" s="185">
        <v>424</v>
      </c>
      <c r="E14" s="185">
        <v>368</v>
      </c>
      <c r="F14" s="50">
        <f t="shared" si="0"/>
        <v>792</v>
      </c>
      <c r="G14" s="175">
        <v>2</v>
      </c>
      <c r="H14" s="175">
        <v>3</v>
      </c>
      <c r="I14" s="175">
        <v>0</v>
      </c>
      <c r="J14" s="175">
        <v>0</v>
      </c>
      <c r="K14" s="175">
        <v>0</v>
      </c>
      <c r="L14" s="175">
        <v>0</v>
      </c>
      <c r="M14" s="176">
        <v>1</v>
      </c>
      <c r="N14" s="177">
        <v>0</v>
      </c>
    </row>
    <row r="15" spans="1:14" ht="19.5">
      <c r="A15" s="219" t="s">
        <v>121</v>
      </c>
      <c r="B15" s="185">
        <v>16</v>
      </c>
      <c r="C15" s="185">
        <v>628</v>
      </c>
      <c r="D15" s="185">
        <v>732</v>
      </c>
      <c r="E15" s="185">
        <v>709</v>
      </c>
      <c r="F15" s="50">
        <f t="shared" si="0"/>
        <v>1441</v>
      </c>
      <c r="G15" s="175">
        <v>13</v>
      </c>
      <c r="H15" s="175">
        <v>7</v>
      </c>
      <c r="I15" s="175">
        <v>3</v>
      </c>
      <c r="J15" s="175">
        <v>0</v>
      </c>
      <c r="K15" s="175">
        <v>0</v>
      </c>
      <c r="L15" s="175">
        <v>0</v>
      </c>
      <c r="M15" s="176">
        <v>2</v>
      </c>
      <c r="N15" s="177">
        <v>1</v>
      </c>
    </row>
    <row r="16" spans="1:14" ht="19.5">
      <c r="A16" s="219" t="s">
        <v>122</v>
      </c>
      <c r="B16" s="185">
        <v>10</v>
      </c>
      <c r="C16" s="185">
        <v>503</v>
      </c>
      <c r="D16" s="185">
        <v>522</v>
      </c>
      <c r="E16" s="185">
        <v>580</v>
      </c>
      <c r="F16" s="50">
        <f t="shared" si="0"/>
        <v>1102</v>
      </c>
      <c r="G16" s="175">
        <v>5</v>
      </c>
      <c r="H16" s="175">
        <v>5</v>
      </c>
      <c r="I16" s="175">
        <v>1</v>
      </c>
      <c r="J16" s="175">
        <v>4</v>
      </c>
      <c r="K16" s="175">
        <v>0</v>
      </c>
      <c r="L16" s="175">
        <v>2</v>
      </c>
      <c r="M16" s="176">
        <v>0</v>
      </c>
      <c r="N16" s="177">
        <v>0</v>
      </c>
    </row>
    <row r="17" spans="1:14" ht="19.5">
      <c r="A17" s="219" t="s">
        <v>123</v>
      </c>
      <c r="B17" s="185">
        <v>22</v>
      </c>
      <c r="C17" s="185">
        <v>948</v>
      </c>
      <c r="D17" s="185">
        <v>1175</v>
      </c>
      <c r="E17" s="185">
        <v>1114</v>
      </c>
      <c r="F17" s="50">
        <f t="shared" si="0"/>
        <v>2289</v>
      </c>
      <c r="G17" s="175">
        <v>8</v>
      </c>
      <c r="H17" s="175">
        <v>10</v>
      </c>
      <c r="I17" s="175">
        <v>2</v>
      </c>
      <c r="J17" s="175">
        <v>5</v>
      </c>
      <c r="K17" s="175">
        <v>2</v>
      </c>
      <c r="L17" s="175">
        <v>1</v>
      </c>
      <c r="M17" s="176">
        <v>2</v>
      </c>
      <c r="N17" s="177">
        <v>0</v>
      </c>
    </row>
    <row r="18" spans="1:14" ht="19.5">
      <c r="A18" s="219" t="s">
        <v>124</v>
      </c>
      <c r="B18" s="185">
        <v>13</v>
      </c>
      <c r="C18" s="185">
        <v>453</v>
      </c>
      <c r="D18" s="185">
        <v>488</v>
      </c>
      <c r="E18" s="185">
        <v>504</v>
      </c>
      <c r="F18" s="50">
        <f t="shared" si="0"/>
        <v>992</v>
      </c>
      <c r="G18" s="175">
        <v>7</v>
      </c>
      <c r="H18" s="175">
        <v>3</v>
      </c>
      <c r="I18" s="175">
        <v>0</v>
      </c>
      <c r="J18" s="175">
        <v>1</v>
      </c>
      <c r="K18" s="175">
        <v>0</v>
      </c>
      <c r="L18" s="175">
        <v>2</v>
      </c>
      <c r="M18" s="176">
        <v>1</v>
      </c>
      <c r="N18" s="177">
        <v>0</v>
      </c>
    </row>
    <row r="19" spans="1:14" ht="19.5">
      <c r="A19" s="219" t="s">
        <v>125</v>
      </c>
      <c r="B19" s="185">
        <v>12</v>
      </c>
      <c r="C19" s="185">
        <v>459</v>
      </c>
      <c r="D19" s="185">
        <v>518</v>
      </c>
      <c r="E19" s="185">
        <v>476</v>
      </c>
      <c r="F19" s="50">
        <f t="shared" si="0"/>
        <v>994</v>
      </c>
      <c r="G19" s="175">
        <v>5</v>
      </c>
      <c r="H19" s="175">
        <v>2</v>
      </c>
      <c r="I19" s="175">
        <v>7</v>
      </c>
      <c r="J19" s="175">
        <v>0</v>
      </c>
      <c r="K19" s="175">
        <v>1</v>
      </c>
      <c r="L19" s="175">
        <v>1</v>
      </c>
      <c r="M19" s="176">
        <v>1</v>
      </c>
      <c r="N19" s="177">
        <v>0</v>
      </c>
    </row>
    <row r="20" spans="1:14" ht="19.5">
      <c r="A20" s="219" t="s">
        <v>126</v>
      </c>
      <c r="B20" s="185">
        <v>10</v>
      </c>
      <c r="C20" s="185">
        <v>451</v>
      </c>
      <c r="D20" s="185">
        <v>489</v>
      </c>
      <c r="E20" s="185">
        <v>473</v>
      </c>
      <c r="F20" s="50">
        <f t="shared" si="0"/>
        <v>962</v>
      </c>
      <c r="G20" s="175">
        <v>3</v>
      </c>
      <c r="H20" s="175">
        <v>3</v>
      </c>
      <c r="I20" s="175">
        <v>1</v>
      </c>
      <c r="J20" s="175">
        <v>0</v>
      </c>
      <c r="K20" s="175">
        <v>0</v>
      </c>
      <c r="L20" s="175">
        <v>1</v>
      </c>
      <c r="M20" s="176">
        <v>0</v>
      </c>
      <c r="N20" s="177">
        <v>0</v>
      </c>
    </row>
    <row r="21" spans="1:14" ht="19.5">
      <c r="A21" s="219" t="s">
        <v>127</v>
      </c>
      <c r="B21" s="185">
        <v>11</v>
      </c>
      <c r="C21" s="185">
        <v>643</v>
      </c>
      <c r="D21" s="185">
        <v>685</v>
      </c>
      <c r="E21" s="185">
        <v>715</v>
      </c>
      <c r="F21" s="50">
        <f t="shared" si="0"/>
        <v>1400</v>
      </c>
      <c r="G21" s="175">
        <v>7</v>
      </c>
      <c r="H21" s="175">
        <v>15</v>
      </c>
      <c r="I21" s="175">
        <v>3</v>
      </c>
      <c r="J21" s="175">
        <v>0</v>
      </c>
      <c r="K21" s="175">
        <v>0</v>
      </c>
      <c r="L21" s="175">
        <v>1</v>
      </c>
      <c r="M21" s="176">
        <v>0</v>
      </c>
      <c r="N21" s="177">
        <v>0</v>
      </c>
    </row>
    <row r="22" spans="1:14" ht="19.5">
      <c r="A22" s="219" t="s">
        <v>128</v>
      </c>
      <c r="B22" s="185">
        <v>16</v>
      </c>
      <c r="C22" s="185">
        <v>582</v>
      </c>
      <c r="D22" s="185">
        <v>644</v>
      </c>
      <c r="E22" s="185">
        <v>717</v>
      </c>
      <c r="F22" s="50">
        <f t="shared" si="0"/>
        <v>1361</v>
      </c>
      <c r="G22" s="174">
        <v>9</v>
      </c>
      <c r="H22" s="175">
        <v>7</v>
      </c>
      <c r="I22" s="175">
        <v>1</v>
      </c>
      <c r="J22" s="175">
        <v>1</v>
      </c>
      <c r="K22" s="175">
        <v>0</v>
      </c>
      <c r="L22" s="175">
        <v>2</v>
      </c>
      <c r="M22" s="176">
        <v>0</v>
      </c>
      <c r="N22" s="177">
        <v>0</v>
      </c>
    </row>
    <row r="23" spans="1:14" ht="19.5">
      <c r="A23" s="219" t="s">
        <v>129</v>
      </c>
      <c r="B23" s="185">
        <v>15</v>
      </c>
      <c r="C23" s="185">
        <v>978</v>
      </c>
      <c r="D23" s="185">
        <v>1019</v>
      </c>
      <c r="E23" s="185">
        <v>1167</v>
      </c>
      <c r="F23" s="50">
        <f t="shared" si="0"/>
        <v>2186</v>
      </c>
      <c r="G23" s="174">
        <v>14</v>
      </c>
      <c r="H23" s="175">
        <v>9</v>
      </c>
      <c r="I23" s="175">
        <v>0</v>
      </c>
      <c r="J23" s="175">
        <v>2</v>
      </c>
      <c r="K23" s="175">
        <v>2</v>
      </c>
      <c r="L23" s="175">
        <v>2</v>
      </c>
      <c r="M23" s="176">
        <v>0</v>
      </c>
      <c r="N23" s="177">
        <v>0</v>
      </c>
    </row>
    <row r="24" spans="1:14" ht="19.5">
      <c r="A24" s="219" t="s">
        <v>130</v>
      </c>
      <c r="B24" s="185">
        <v>12</v>
      </c>
      <c r="C24" s="185">
        <v>453</v>
      </c>
      <c r="D24" s="185">
        <v>560</v>
      </c>
      <c r="E24" s="185">
        <v>584</v>
      </c>
      <c r="F24" s="50">
        <f t="shared" si="0"/>
        <v>1144</v>
      </c>
      <c r="G24" s="174">
        <v>5</v>
      </c>
      <c r="H24" s="175">
        <v>5</v>
      </c>
      <c r="I24" s="175">
        <v>2</v>
      </c>
      <c r="J24" s="175">
        <v>0</v>
      </c>
      <c r="K24" s="175">
        <v>0</v>
      </c>
      <c r="L24" s="175">
        <v>0</v>
      </c>
      <c r="M24" s="176">
        <v>0</v>
      </c>
      <c r="N24" s="177">
        <v>0</v>
      </c>
    </row>
    <row r="25" spans="1:14" ht="19.5">
      <c r="A25" s="219" t="s">
        <v>131</v>
      </c>
      <c r="B25" s="185">
        <v>21</v>
      </c>
      <c r="C25" s="185">
        <v>1561</v>
      </c>
      <c r="D25" s="185">
        <v>1979</v>
      </c>
      <c r="E25" s="185">
        <v>2195</v>
      </c>
      <c r="F25" s="50">
        <f t="shared" si="0"/>
        <v>4174</v>
      </c>
      <c r="G25" s="174">
        <v>30</v>
      </c>
      <c r="H25" s="175">
        <v>27</v>
      </c>
      <c r="I25" s="175">
        <v>1</v>
      </c>
      <c r="J25" s="175">
        <v>0</v>
      </c>
      <c r="K25" s="175">
        <v>3</v>
      </c>
      <c r="L25" s="175">
        <v>2</v>
      </c>
      <c r="M25" s="176">
        <v>1</v>
      </c>
      <c r="N25" s="177">
        <v>0</v>
      </c>
    </row>
    <row r="26" spans="1:14" ht="19.5">
      <c r="A26" s="219" t="s">
        <v>132</v>
      </c>
      <c r="B26" s="185">
        <v>22</v>
      </c>
      <c r="C26" s="185">
        <v>927</v>
      </c>
      <c r="D26" s="185">
        <v>1214</v>
      </c>
      <c r="E26" s="185">
        <v>1237</v>
      </c>
      <c r="F26" s="50">
        <f t="shared" si="0"/>
        <v>2451</v>
      </c>
      <c r="G26" s="174">
        <v>11</v>
      </c>
      <c r="H26" s="175">
        <v>17</v>
      </c>
      <c r="I26" s="175">
        <v>0</v>
      </c>
      <c r="J26" s="175">
        <v>3</v>
      </c>
      <c r="K26" s="175">
        <v>0</v>
      </c>
      <c r="L26" s="175">
        <v>0</v>
      </c>
      <c r="M26" s="176">
        <v>0</v>
      </c>
      <c r="N26" s="177">
        <v>0</v>
      </c>
    </row>
    <row r="27" spans="1:14" ht="19.5">
      <c r="A27" s="219" t="s">
        <v>133</v>
      </c>
      <c r="B27" s="185">
        <v>12</v>
      </c>
      <c r="C27" s="185">
        <v>522</v>
      </c>
      <c r="D27" s="185">
        <v>547</v>
      </c>
      <c r="E27" s="185">
        <v>592</v>
      </c>
      <c r="F27" s="50">
        <f>D27+E27</f>
        <v>1139</v>
      </c>
      <c r="G27" s="174">
        <v>8</v>
      </c>
      <c r="H27" s="175">
        <v>2</v>
      </c>
      <c r="I27" s="175">
        <v>0</v>
      </c>
      <c r="J27" s="175">
        <v>2</v>
      </c>
      <c r="K27" s="175">
        <v>1</v>
      </c>
      <c r="L27" s="175">
        <v>0</v>
      </c>
      <c r="M27" s="176">
        <v>1</v>
      </c>
      <c r="N27" s="177">
        <v>0</v>
      </c>
    </row>
    <row r="28" spans="1:14" ht="19.5">
      <c r="A28" s="219" t="s">
        <v>134</v>
      </c>
      <c r="B28" s="185">
        <v>12</v>
      </c>
      <c r="C28" s="185">
        <v>574</v>
      </c>
      <c r="D28" s="185">
        <v>657</v>
      </c>
      <c r="E28" s="185">
        <v>688</v>
      </c>
      <c r="F28" s="50">
        <f t="shared" ref="F28:F36" si="1">SUM(D28:E28)</f>
        <v>1345</v>
      </c>
      <c r="G28" s="174">
        <v>3</v>
      </c>
      <c r="H28" s="175">
        <v>3</v>
      </c>
      <c r="I28" s="175">
        <v>0</v>
      </c>
      <c r="J28" s="175">
        <v>0</v>
      </c>
      <c r="K28" s="175">
        <v>3</v>
      </c>
      <c r="L28" s="175">
        <v>0</v>
      </c>
      <c r="M28" s="176">
        <v>0</v>
      </c>
      <c r="N28" s="177">
        <v>0</v>
      </c>
    </row>
    <row r="29" spans="1:14" ht="19.5">
      <c r="A29" s="219" t="s">
        <v>135</v>
      </c>
      <c r="B29" s="185">
        <v>6</v>
      </c>
      <c r="C29" s="185">
        <v>369</v>
      </c>
      <c r="D29" s="185">
        <v>445</v>
      </c>
      <c r="E29" s="185">
        <v>475</v>
      </c>
      <c r="F29" s="50">
        <f t="shared" si="1"/>
        <v>920</v>
      </c>
      <c r="G29" s="174">
        <v>1</v>
      </c>
      <c r="H29" s="175">
        <v>3</v>
      </c>
      <c r="I29" s="175">
        <v>0</v>
      </c>
      <c r="J29" s="175">
        <v>0</v>
      </c>
      <c r="K29" s="175">
        <v>1</v>
      </c>
      <c r="L29" s="175">
        <v>1</v>
      </c>
      <c r="M29" s="176">
        <v>0</v>
      </c>
      <c r="N29" s="177">
        <v>0</v>
      </c>
    </row>
    <row r="30" spans="1:14" ht="19.5">
      <c r="A30" s="219" t="s">
        <v>136</v>
      </c>
      <c r="B30" s="185">
        <v>11</v>
      </c>
      <c r="C30" s="185">
        <v>381</v>
      </c>
      <c r="D30" s="185">
        <v>426</v>
      </c>
      <c r="E30" s="185">
        <v>467</v>
      </c>
      <c r="F30" s="50">
        <f t="shared" si="1"/>
        <v>893</v>
      </c>
      <c r="G30" s="174">
        <v>1</v>
      </c>
      <c r="H30" s="175">
        <v>6</v>
      </c>
      <c r="I30" s="175">
        <v>0</v>
      </c>
      <c r="J30" s="175">
        <v>5</v>
      </c>
      <c r="K30" s="175">
        <v>0</v>
      </c>
      <c r="L30" s="175">
        <v>2</v>
      </c>
      <c r="M30" s="176">
        <v>0</v>
      </c>
      <c r="N30" s="177">
        <v>0</v>
      </c>
    </row>
    <row r="31" spans="1:14" ht="19.5">
      <c r="A31" s="219" t="s">
        <v>137</v>
      </c>
      <c r="B31" s="185">
        <v>17</v>
      </c>
      <c r="C31" s="185">
        <v>1513</v>
      </c>
      <c r="D31" s="185">
        <v>1663</v>
      </c>
      <c r="E31" s="185">
        <v>1886</v>
      </c>
      <c r="F31" s="50">
        <f t="shared" si="1"/>
        <v>3549</v>
      </c>
      <c r="G31" s="174">
        <v>18</v>
      </c>
      <c r="H31" s="175">
        <v>20</v>
      </c>
      <c r="I31" s="175">
        <v>2</v>
      </c>
      <c r="J31" s="175">
        <v>7</v>
      </c>
      <c r="K31" s="175">
        <v>3</v>
      </c>
      <c r="L31" s="175">
        <v>2</v>
      </c>
      <c r="M31" s="176">
        <v>2</v>
      </c>
      <c r="N31" s="177">
        <v>1</v>
      </c>
    </row>
    <row r="32" spans="1:14" ht="19.5">
      <c r="A32" s="219" t="s">
        <v>138</v>
      </c>
      <c r="B32" s="185">
        <v>7</v>
      </c>
      <c r="C32" s="185">
        <v>348</v>
      </c>
      <c r="D32" s="185">
        <v>394</v>
      </c>
      <c r="E32" s="185">
        <v>422</v>
      </c>
      <c r="F32" s="50">
        <f t="shared" si="1"/>
        <v>816</v>
      </c>
      <c r="G32" s="174">
        <v>3</v>
      </c>
      <c r="H32" s="175">
        <v>1</v>
      </c>
      <c r="I32" s="175">
        <v>0</v>
      </c>
      <c r="J32" s="175">
        <v>0</v>
      </c>
      <c r="K32" s="175">
        <v>1</v>
      </c>
      <c r="L32" s="175">
        <v>1</v>
      </c>
      <c r="M32" s="176">
        <v>1</v>
      </c>
      <c r="N32" s="177">
        <v>0</v>
      </c>
    </row>
    <row r="33" spans="1:14" ht="19.5">
      <c r="A33" s="219" t="s">
        <v>139</v>
      </c>
      <c r="B33" s="185">
        <v>15</v>
      </c>
      <c r="C33" s="185">
        <v>976</v>
      </c>
      <c r="D33" s="185">
        <v>1105</v>
      </c>
      <c r="E33" s="185">
        <v>1199</v>
      </c>
      <c r="F33" s="50">
        <f t="shared" si="1"/>
        <v>2304</v>
      </c>
      <c r="G33" s="174">
        <v>11</v>
      </c>
      <c r="H33" s="175">
        <v>8</v>
      </c>
      <c r="I33" s="175">
        <v>0</v>
      </c>
      <c r="J33" s="175">
        <v>3</v>
      </c>
      <c r="K33" s="175">
        <v>1</v>
      </c>
      <c r="L33" s="175">
        <v>2</v>
      </c>
      <c r="M33" s="176">
        <v>1</v>
      </c>
      <c r="N33" s="177">
        <v>0</v>
      </c>
    </row>
    <row r="34" spans="1:14" ht="19.5">
      <c r="A34" s="219" t="s">
        <v>140</v>
      </c>
      <c r="B34" s="185">
        <v>12</v>
      </c>
      <c r="C34" s="185">
        <v>442</v>
      </c>
      <c r="D34" s="185">
        <v>519</v>
      </c>
      <c r="E34" s="185">
        <v>487</v>
      </c>
      <c r="F34" s="50">
        <f t="shared" si="1"/>
        <v>1006</v>
      </c>
      <c r="G34" s="174">
        <v>2</v>
      </c>
      <c r="H34" s="175">
        <v>8</v>
      </c>
      <c r="I34" s="175">
        <v>0</v>
      </c>
      <c r="J34" s="175">
        <v>2</v>
      </c>
      <c r="K34" s="175">
        <v>3</v>
      </c>
      <c r="L34" s="175">
        <v>0</v>
      </c>
      <c r="M34" s="176">
        <v>0</v>
      </c>
      <c r="N34" s="177">
        <v>0</v>
      </c>
    </row>
    <row r="35" spans="1:14" ht="19.5">
      <c r="A35" s="219" t="s">
        <v>141</v>
      </c>
      <c r="B35" s="185">
        <v>19</v>
      </c>
      <c r="C35" s="185">
        <v>864</v>
      </c>
      <c r="D35" s="185">
        <v>1026</v>
      </c>
      <c r="E35" s="185">
        <v>1150</v>
      </c>
      <c r="F35" s="50">
        <f t="shared" si="1"/>
        <v>2176</v>
      </c>
      <c r="G35" s="174">
        <v>12</v>
      </c>
      <c r="H35" s="175">
        <v>8</v>
      </c>
      <c r="I35" s="175">
        <v>0</v>
      </c>
      <c r="J35" s="175">
        <v>3</v>
      </c>
      <c r="K35" s="175">
        <v>2</v>
      </c>
      <c r="L35" s="175">
        <v>1</v>
      </c>
      <c r="M35" s="176">
        <v>2</v>
      </c>
      <c r="N35" s="177">
        <v>1</v>
      </c>
    </row>
    <row r="36" spans="1:14" ht="19.5">
      <c r="A36" s="219" t="s">
        <v>142</v>
      </c>
      <c r="B36" s="185">
        <v>8</v>
      </c>
      <c r="C36" s="185">
        <v>365</v>
      </c>
      <c r="D36" s="185">
        <v>460</v>
      </c>
      <c r="E36" s="185">
        <v>418</v>
      </c>
      <c r="F36" s="50">
        <f t="shared" si="1"/>
        <v>878</v>
      </c>
      <c r="G36" s="174">
        <v>5</v>
      </c>
      <c r="H36" s="175">
        <v>6</v>
      </c>
      <c r="I36" s="175">
        <v>0</v>
      </c>
      <c r="J36" s="175">
        <v>3</v>
      </c>
      <c r="K36" s="175">
        <v>0</v>
      </c>
      <c r="L36" s="175">
        <v>1</v>
      </c>
      <c r="M36" s="176">
        <v>1</v>
      </c>
      <c r="N36" s="177">
        <v>0</v>
      </c>
    </row>
    <row r="37" spans="1:14" ht="19.5">
      <c r="A37" s="220" t="s">
        <v>110</v>
      </c>
      <c r="B37" s="50">
        <f t="shared" ref="B37:N37" si="2">SUM(B5:B36)</f>
        <v>456</v>
      </c>
      <c r="C37" s="50">
        <f t="shared" si="2"/>
        <v>22839</v>
      </c>
      <c r="D37" s="50">
        <f t="shared" si="2"/>
        <v>26031</v>
      </c>
      <c r="E37" s="50">
        <f t="shared" si="2"/>
        <v>27778</v>
      </c>
      <c r="F37" s="50">
        <f t="shared" si="2"/>
        <v>53809</v>
      </c>
      <c r="G37" s="175">
        <f t="shared" si="2"/>
        <v>278</v>
      </c>
      <c r="H37" s="175">
        <f t="shared" si="2"/>
        <v>272</v>
      </c>
      <c r="I37" s="175">
        <f t="shared" si="2"/>
        <v>64</v>
      </c>
      <c r="J37" s="175">
        <f t="shared" si="2"/>
        <v>64</v>
      </c>
      <c r="K37" s="175">
        <f t="shared" si="2"/>
        <v>28</v>
      </c>
      <c r="L37" s="175">
        <f t="shared" si="2"/>
        <v>26</v>
      </c>
      <c r="M37" s="176">
        <f t="shared" si="2"/>
        <v>26</v>
      </c>
      <c r="N37" s="177">
        <f t="shared" si="2"/>
        <v>7</v>
      </c>
    </row>
    <row r="38" spans="1:14" s="3" customFormat="1" ht="26.25" customHeight="1">
      <c r="A38" s="267" t="s">
        <v>74</v>
      </c>
      <c r="B38" s="268"/>
      <c r="C38" s="92">
        <f>C37</f>
        <v>22839</v>
      </c>
      <c r="D38" s="92" t="s">
        <v>75</v>
      </c>
      <c r="E38" s="92" t="s">
        <v>76</v>
      </c>
      <c r="F38" s="92"/>
      <c r="G38" s="92">
        <f>F37</f>
        <v>53809</v>
      </c>
      <c r="H38" s="92" t="s">
        <v>77</v>
      </c>
      <c r="I38" s="92"/>
      <c r="J38" s="92"/>
      <c r="K38" s="92" t="s">
        <v>105</v>
      </c>
      <c r="L38" s="92"/>
      <c r="M38" s="93"/>
      <c r="N38" s="94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1561</v>
      </c>
      <c r="F39" s="145">
        <f>MAX(F5:F36)</f>
        <v>4174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30" t="s">
        <v>109</v>
      </c>
      <c r="B40" s="231"/>
      <c r="C40" s="149" t="str">
        <f ca="1">INDIRECT(H40,TRUE)</f>
        <v>明莊</v>
      </c>
      <c r="D40" s="150" t="s">
        <v>91</v>
      </c>
      <c r="E40" s="146">
        <v>371</v>
      </c>
      <c r="F40" s="147">
        <f>MIN(F5:F36)</f>
        <v>792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49" t="s">
        <v>11</v>
      </c>
      <c r="B41" s="250"/>
      <c r="C41" s="253">
        <f>SUM(G41,G42)</f>
        <v>172</v>
      </c>
      <c r="D41" s="255" t="s">
        <v>10</v>
      </c>
      <c r="E41" s="79" t="s">
        <v>12</v>
      </c>
      <c r="F41" s="79"/>
      <c r="G41" s="79">
        <v>81</v>
      </c>
      <c r="H41" s="79" t="s">
        <v>10</v>
      </c>
      <c r="I41" s="79"/>
      <c r="J41" s="79"/>
      <c r="K41" s="80"/>
      <c r="L41" s="80"/>
      <c r="M41" s="81"/>
      <c r="N41" s="82"/>
    </row>
    <row r="42" spans="1:14" s="5" customFormat="1" ht="24.95" customHeight="1">
      <c r="A42" s="251"/>
      <c r="B42" s="252"/>
      <c r="C42" s="254"/>
      <c r="D42" s="256"/>
      <c r="E42" s="83" t="s">
        <v>13</v>
      </c>
      <c r="F42" s="83"/>
      <c r="G42" s="83">
        <v>91</v>
      </c>
      <c r="H42" s="83" t="s">
        <v>10</v>
      </c>
      <c r="I42" s="83"/>
      <c r="J42" s="83"/>
      <c r="K42" s="84"/>
      <c r="L42" s="84"/>
      <c r="M42" s="85"/>
      <c r="N42" s="86"/>
    </row>
    <row r="43" spans="1:14" s="5" customFormat="1" ht="26.25" customHeight="1">
      <c r="A43" s="232" t="s">
        <v>18</v>
      </c>
      <c r="B43" s="236"/>
      <c r="C43" s="216">
        <f>K37</f>
        <v>28</v>
      </c>
      <c r="D43" s="216" t="s">
        <v>10</v>
      </c>
      <c r="E43" s="199" t="s">
        <v>104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6" customFormat="1" ht="26.25" customHeight="1">
      <c r="A44" s="282" t="s">
        <v>78</v>
      </c>
      <c r="B44" s="283"/>
      <c r="C44" s="92">
        <f>L37</f>
        <v>26</v>
      </c>
      <c r="D44" s="92" t="s">
        <v>77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67" t="s">
        <v>14</v>
      </c>
      <c r="B45" s="268"/>
      <c r="C45" s="92">
        <f>M37</f>
        <v>26</v>
      </c>
      <c r="D45" s="92" t="s">
        <v>79</v>
      </c>
      <c r="E45" s="92" t="s">
        <v>183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67" t="s">
        <v>15</v>
      </c>
      <c r="B46" s="268"/>
      <c r="C46" s="92">
        <f>N37</f>
        <v>7</v>
      </c>
      <c r="D46" s="92" t="s">
        <v>79</v>
      </c>
      <c r="E46" s="92" t="s">
        <v>182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30" t="s">
        <v>107</v>
      </c>
      <c r="B47" s="231"/>
      <c r="C47" s="92">
        <f>G37</f>
        <v>278</v>
      </c>
      <c r="D47" s="106" t="s">
        <v>77</v>
      </c>
      <c r="E47" s="92" t="s">
        <v>80</v>
      </c>
      <c r="F47" s="92"/>
      <c r="G47" s="92">
        <f>H37</f>
        <v>272</v>
      </c>
      <c r="H47" s="106" t="s">
        <v>77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65" t="str">
        <f>IF(C48&gt;0," 本月戶數增加","本月戶數減少")</f>
        <v xml:space="preserve"> 本月戶數增加</v>
      </c>
      <c r="B48" s="266"/>
      <c r="C48" s="107">
        <f>C37-'10110'!C37</f>
        <v>2</v>
      </c>
      <c r="D48" s="108" t="str">
        <f>IF(E48&gt;0,"男增加","男減少")</f>
        <v>男減少</v>
      </c>
      <c r="E48" s="109">
        <f>D37-'10110'!D37</f>
        <v>-10</v>
      </c>
      <c r="F48" s="110" t="str">
        <f>IF(G48&gt;0,"女增加","女減少")</f>
        <v>女增加</v>
      </c>
      <c r="G48" s="109">
        <f>E37-'10110'!E37</f>
        <v>18</v>
      </c>
      <c r="H48" s="111"/>
      <c r="I48" s="266" t="str">
        <f>IF(K48&gt;0,"總人口數增加","總人口數減少")</f>
        <v>總人口數增加</v>
      </c>
      <c r="J48" s="266"/>
      <c r="K48" s="109">
        <f>F37-'10110'!F37</f>
        <v>8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A47:B47"/>
    <mergeCell ref="A1:L1"/>
    <mergeCell ref="K3:K4"/>
    <mergeCell ref="L3:L4"/>
    <mergeCell ref="A48:B48"/>
    <mergeCell ref="I48:J48"/>
    <mergeCell ref="I3:I4"/>
    <mergeCell ref="B3:B4"/>
    <mergeCell ref="C3:C4"/>
    <mergeCell ref="G3:G4"/>
    <mergeCell ref="H3:H4"/>
    <mergeCell ref="A46:B46"/>
    <mergeCell ref="A44:B44"/>
    <mergeCell ref="A45:B45"/>
    <mergeCell ref="A39:B39"/>
    <mergeCell ref="A40:B40"/>
    <mergeCell ref="A38:B38"/>
    <mergeCell ref="A3:A4"/>
    <mergeCell ref="A41:B42"/>
    <mergeCell ref="A43:B43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69" t="s">
        <v>154</v>
      </c>
      <c r="L2" s="269"/>
      <c r="M2" s="269"/>
      <c r="N2" s="269"/>
    </row>
    <row r="3" spans="1:14" ht="19.5">
      <c r="A3" s="257" t="s">
        <v>20</v>
      </c>
      <c r="B3" s="259" t="s">
        <v>21</v>
      </c>
      <c r="C3" s="259" t="s">
        <v>22</v>
      </c>
      <c r="D3" s="190" t="s">
        <v>10</v>
      </c>
      <c r="E3" s="191" t="s">
        <v>100</v>
      </c>
      <c r="F3" s="192" t="s">
        <v>101</v>
      </c>
      <c r="G3" s="259" t="s">
        <v>5</v>
      </c>
      <c r="H3" s="259" t="s">
        <v>4</v>
      </c>
      <c r="I3" s="259" t="s">
        <v>6</v>
      </c>
      <c r="J3" s="259" t="s">
        <v>7</v>
      </c>
      <c r="K3" s="259" t="s">
        <v>23</v>
      </c>
      <c r="L3" s="259" t="s">
        <v>24</v>
      </c>
      <c r="M3" s="261" t="s">
        <v>95</v>
      </c>
      <c r="N3" s="263" t="s">
        <v>96</v>
      </c>
    </row>
    <row r="4" spans="1:14" s="1" customFormat="1" ht="19.5">
      <c r="A4" s="258"/>
      <c r="B4" s="260"/>
      <c r="C4" s="260"/>
      <c r="D4" s="49" t="s">
        <v>1</v>
      </c>
      <c r="E4" s="49" t="s">
        <v>2</v>
      </c>
      <c r="F4" s="49" t="s">
        <v>88</v>
      </c>
      <c r="G4" s="260"/>
      <c r="H4" s="260"/>
      <c r="I4" s="260"/>
      <c r="J4" s="260"/>
      <c r="K4" s="260"/>
      <c r="L4" s="260"/>
      <c r="M4" s="262"/>
      <c r="N4" s="264"/>
    </row>
    <row r="5" spans="1:14" ht="19.5">
      <c r="A5" s="219" t="s">
        <v>111</v>
      </c>
      <c r="B5" s="185">
        <v>13</v>
      </c>
      <c r="C5" s="185">
        <v>540</v>
      </c>
      <c r="D5" s="185">
        <v>599</v>
      </c>
      <c r="E5" s="185">
        <v>662</v>
      </c>
      <c r="F5" s="50">
        <f t="shared" ref="F5:F26" si="0">SUM(D5:E5)</f>
        <v>1261</v>
      </c>
      <c r="G5" s="174">
        <v>12</v>
      </c>
      <c r="H5" s="175">
        <v>15</v>
      </c>
      <c r="I5" s="175">
        <v>3</v>
      </c>
      <c r="J5" s="175">
        <v>0</v>
      </c>
      <c r="K5" s="175">
        <v>1</v>
      </c>
      <c r="L5" s="175">
        <v>2</v>
      </c>
      <c r="M5" s="176">
        <v>1</v>
      </c>
      <c r="N5" s="177">
        <v>0</v>
      </c>
    </row>
    <row r="6" spans="1:14" ht="19.5">
      <c r="A6" s="219" t="s">
        <v>112</v>
      </c>
      <c r="B6" s="185">
        <v>26</v>
      </c>
      <c r="C6" s="185">
        <v>1543</v>
      </c>
      <c r="D6" s="185">
        <v>1593</v>
      </c>
      <c r="E6" s="185">
        <v>1739</v>
      </c>
      <c r="F6" s="50">
        <f t="shared" si="0"/>
        <v>3332</v>
      </c>
      <c r="G6" s="174">
        <v>13</v>
      </c>
      <c r="H6" s="175">
        <v>10</v>
      </c>
      <c r="I6" s="175">
        <v>18</v>
      </c>
      <c r="J6" s="175">
        <v>5</v>
      </c>
      <c r="K6" s="175">
        <v>3</v>
      </c>
      <c r="L6" s="175">
        <v>3</v>
      </c>
      <c r="M6" s="176">
        <v>4</v>
      </c>
      <c r="N6" s="177">
        <v>0</v>
      </c>
    </row>
    <row r="7" spans="1:14" ht="19.5">
      <c r="A7" s="219" t="s">
        <v>113</v>
      </c>
      <c r="B7" s="185">
        <v>7</v>
      </c>
      <c r="C7" s="185">
        <v>561</v>
      </c>
      <c r="D7" s="185">
        <v>517</v>
      </c>
      <c r="E7" s="185">
        <v>630</v>
      </c>
      <c r="F7" s="50">
        <f t="shared" si="0"/>
        <v>1147</v>
      </c>
      <c r="G7" s="174">
        <v>7</v>
      </c>
      <c r="H7" s="175">
        <v>2</v>
      </c>
      <c r="I7" s="175">
        <v>5</v>
      </c>
      <c r="J7" s="175">
        <v>4</v>
      </c>
      <c r="K7" s="175">
        <v>0</v>
      </c>
      <c r="L7" s="175">
        <v>0</v>
      </c>
      <c r="M7" s="176">
        <v>2</v>
      </c>
      <c r="N7" s="177">
        <v>0</v>
      </c>
    </row>
    <row r="8" spans="1:14" ht="19.5">
      <c r="A8" s="219" t="s">
        <v>114</v>
      </c>
      <c r="B8" s="185">
        <v>20</v>
      </c>
      <c r="C8" s="185">
        <v>1281</v>
      </c>
      <c r="D8" s="185">
        <v>1551</v>
      </c>
      <c r="E8" s="185">
        <v>1720</v>
      </c>
      <c r="F8" s="50">
        <f t="shared" si="0"/>
        <v>3271</v>
      </c>
      <c r="G8" s="174">
        <v>15</v>
      </c>
      <c r="H8" s="175">
        <v>17</v>
      </c>
      <c r="I8" s="175">
        <v>1</v>
      </c>
      <c r="J8" s="175">
        <v>1</v>
      </c>
      <c r="K8" s="175">
        <v>2</v>
      </c>
      <c r="L8" s="175">
        <v>0</v>
      </c>
      <c r="M8" s="176">
        <v>1</v>
      </c>
      <c r="N8" s="177">
        <v>0</v>
      </c>
    </row>
    <row r="9" spans="1:14" ht="19.5">
      <c r="A9" s="219" t="s">
        <v>115</v>
      </c>
      <c r="B9" s="185">
        <v>17</v>
      </c>
      <c r="C9" s="185">
        <v>739</v>
      </c>
      <c r="D9" s="185">
        <v>804</v>
      </c>
      <c r="E9" s="185">
        <v>898</v>
      </c>
      <c r="F9" s="50">
        <f t="shared" si="0"/>
        <v>1702</v>
      </c>
      <c r="G9" s="174">
        <v>13</v>
      </c>
      <c r="H9" s="175">
        <v>6</v>
      </c>
      <c r="I9" s="175">
        <v>0</v>
      </c>
      <c r="J9" s="175">
        <v>0</v>
      </c>
      <c r="K9" s="175">
        <v>0</v>
      </c>
      <c r="L9" s="175">
        <v>5</v>
      </c>
      <c r="M9" s="176">
        <v>0</v>
      </c>
      <c r="N9" s="177">
        <v>0</v>
      </c>
    </row>
    <row r="10" spans="1:14" ht="19.5">
      <c r="A10" s="219" t="s">
        <v>116</v>
      </c>
      <c r="B10" s="185">
        <v>17</v>
      </c>
      <c r="C10" s="185">
        <v>677</v>
      </c>
      <c r="D10" s="185">
        <v>780</v>
      </c>
      <c r="E10" s="185">
        <v>786</v>
      </c>
      <c r="F10" s="50">
        <f t="shared" si="0"/>
        <v>1566</v>
      </c>
      <c r="G10" s="174">
        <v>11</v>
      </c>
      <c r="H10" s="175">
        <v>7</v>
      </c>
      <c r="I10" s="175">
        <v>5</v>
      </c>
      <c r="J10" s="175">
        <v>1</v>
      </c>
      <c r="K10" s="175">
        <v>0</v>
      </c>
      <c r="L10" s="175">
        <v>2</v>
      </c>
      <c r="M10" s="176">
        <v>2</v>
      </c>
      <c r="N10" s="177">
        <v>0</v>
      </c>
    </row>
    <row r="11" spans="1:14" ht="19.5">
      <c r="A11" s="219" t="s">
        <v>117</v>
      </c>
      <c r="B11" s="185">
        <v>14</v>
      </c>
      <c r="C11" s="185">
        <v>477</v>
      </c>
      <c r="D11" s="185">
        <v>540</v>
      </c>
      <c r="E11" s="185">
        <v>486</v>
      </c>
      <c r="F11" s="50">
        <f t="shared" si="0"/>
        <v>1026</v>
      </c>
      <c r="G11" s="174">
        <v>11</v>
      </c>
      <c r="H11" s="175">
        <v>7</v>
      </c>
      <c r="I11" s="175">
        <v>0</v>
      </c>
      <c r="J11" s="175">
        <v>3</v>
      </c>
      <c r="K11" s="175">
        <v>1</v>
      </c>
      <c r="L11" s="175">
        <v>1</v>
      </c>
      <c r="M11" s="176">
        <v>0</v>
      </c>
      <c r="N11" s="177">
        <v>1</v>
      </c>
    </row>
    <row r="12" spans="1:14" ht="19.5">
      <c r="A12" s="219" t="s">
        <v>118</v>
      </c>
      <c r="B12" s="185">
        <v>22</v>
      </c>
      <c r="C12" s="185">
        <v>1147</v>
      </c>
      <c r="D12" s="185">
        <v>1382</v>
      </c>
      <c r="E12" s="185">
        <v>1574</v>
      </c>
      <c r="F12" s="50">
        <f t="shared" si="0"/>
        <v>2956</v>
      </c>
      <c r="G12" s="174">
        <v>16</v>
      </c>
      <c r="H12" s="175">
        <v>10</v>
      </c>
      <c r="I12" s="175">
        <v>2</v>
      </c>
      <c r="J12" s="175">
        <v>1</v>
      </c>
      <c r="K12" s="175">
        <v>1</v>
      </c>
      <c r="L12" s="175">
        <v>0</v>
      </c>
      <c r="M12" s="176">
        <v>0</v>
      </c>
      <c r="N12" s="177">
        <v>1</v>
      </c>
    </row>
    <row r="13" spans="1:14" ht="19.5">
      <c r="A13" s="219" t="s">
        <v>119</v>
      </c>
      <c r="B13" s="185">
        <v>11</v>
      </c>
      <c r="C13" s="185">
        <v>574</v>
      </c>
      <c r="D13" s="185">
        <v>577</v>
      </c>
      <c r="E13" s="185">
        <v>682</v>
      </c>
      <c r="F13" s="50">
        <f t="shared" si="0"/>
        <v>1259</v>
      </c>
      <c r="G13" s="175">
        <v>4</v>
      </c>
      <c r="H13" s="175">
        <v>14</v>
      </c>
      <c r="I13" s="175">
        <v>1</v>
      </c>
      <c r="J13" s="175">
        <v>5</v>
      </c>
      <c r="K13" s="175">
        <v>1</v>
      </c>
      <c r="L13" s="175">
        <v>0</v>
      </c>
      <c r="M13" s="176">
        <v>0</v>
      </c>
      <c r="N13" s="177">
        <v>0</v>
      </c>
    </row>
    <row r="14" spans="1:14" ht="19.5">
      <c r="A14" s="219" t="s">
        <v>120</v>
      </c>
      <c r="B14" s="185">
        <v>10</v>
      </c>
      <c r="C14" s="185">
        <v>372</v>
      </c>
      <c r="D14" s="185">
        <v>425</v>
      </c>
      <c r="E14" s="185">
        <v>369</v>
      </c>
      <c r="F14" s="50">
        <f t="shared" si="0"/>
        <v>794</v>
      </c>
      <c r="G14" s="175">
        <v>2</v>
      </c>
      <c r="H14" s="175">
        <v>4</v>
      </c>
      <c r="I14" s="175">
        <v>0</v>
      </c>
      <c r="J14" s="175">
        <v>0</v>
      </c>
      <c r="K14" s="175">
        <v>4</v>
      </c>
      <c r="L14" s="175">
        <v>0</v>
      </c>
      <c r="M14" s="176">
        <v>0</v>
      </c>
      <c r="N14" s="177">
        <v>0</v>
      </c>
    </row>
    <row r="15" spans="1:14" ht="19.5">
      <c r="A15" s="219" t="s">
        <v>121</v>
      </c>
      <c r="B15" s="185">
        <v>16</v>
      </c>
      <c r="C15" s="185">
        <v>635</v>
      </c>
      <c r="D15" s="185">
        <v>738</v>
      </c>
      <c r="E15" s="185">
        <v>712</v>
      </c>
      <c r="F15" s="50">
        <f t="shared" si="0"/>
        <v>1450</v>
      </c>
      <c r="G15" s="175">
        <v>15</v>
      </c>
      <c r="H15" s="175">
        <v>8</v>
      </c>
      <c r="I15" s="175">
        <v>1</v>
      </c>
      <c r="J15" s="175">
        <v>0</v>
      </c>
      <c r="K15" s="175">
        <v>1</v>
      </c>
      <c r="L15" s="175">
        <v>0</v>
      </c>
      <c r="M15" s="176">
        <v>2</v>
      </c>
      <c r="N15" s="177">
        <v>0</v>
      </c>
    </row>
    <row r="16" spans="1:14" ht="19.5">
      <c r="A16" s="219" t="s">
        <v>122</v>
      </c>
      <c r="B16" s="185">
        <v>10</v>
      </c>
      <c r="C16" s="185">
        <v>501</v>
      </c>
      <c r="D16" s="185">
        <v>520</v>
      </c>
      <c r="E16" s="185">
        <v>578</v>
      </c>
      <c r="F16" s="50">
        <f t="shared" si="0"/>
        <v>1098</v>
      </c>
      <c r="G16" s="175">
        <v>8</v>
      </c>
      <c r="H16" s="175">
        <v>11</v>
      </c>
      <c r="I16" s="175">
        <v>0</v>
      </c>
      <c r="J16" s="175">
        <v>1</v>
      </c>
      <c r="K16" s="175">
        <v>1</v>
      </c>
      <c r="L16" s="175">
        <v>1</v>
      </c>
      <c r="M16" s="176">
        <v>0</v>
      </c>
      <c r="N16" s="177">
        <v>0</v>
      </c>
    </row>
    <row r="17" spans="1:14" ht="19.5">
      <c r="A17" s="219" t="s">
        <v>123</v>
      </c>
      <c r="B17" s="185">
        <v>22</v>
      </c>
      <c r="C17" s="185">
        <v>946</v>
      </c>
      <c r="D17" s="185">
        <v>1170</v>
      </c>
      <c r="E17" s="185">
        <v>1112</v>
      </c>
      <c r="F17" s="50">
        <f t="shared" si="0"/>
        <v>2282</v>
      </c>
      <c r="G17" s="175">
        <v>3</v>
      </c>
      <c r="H17" s="175">
        <v>10</v>
      </c>
      <c r="I17" s="175">
        <v>0</v>
      </c>
      <c r="J17" s="175">
        <v>1</v>
      </c>
      <c r="K17" s="175">
        <v>1</v>
      </c>
      <c r="L17" s="175">
        <v>0</v>
      </c>
      <c r="M17" s="176">
        <v>1</v>
      </c>
      <c r="N17" s="177">
        <v>1</v>
      </c>
    </row>
    <row r="18" spans="1:14" ht="19.5">
      <c r="A18" s="219" t="s">
        <v>124</v>
      </c>
      <c r="B18" s="185">
        <v>13</v>
      </c>
      <c r="C18" s="185">
        <v>452</v>
      </c>
      <c r="D18" s="185">
        <v>488</v>
      </c>
      <c r="E18" s="185">
        <v>499</v>
      </c>
      <c r="F18" s="50">
        <f t="shared" si="0"/>
        <v>987</v>
      </c>
      <c r="G18" s="175">
        <v>2</v>
      </c>
      <c r="H18" s="175">
        <v>8</v>
      </c>
      <c r="I18" s="175">
        <v>1</v>
      </c>
      <c r="J18" s="175">
        <v>1</v>
      </c>
      <c r="K18" s="175">
        <v>1</v>
      </c>
      <c r="L18" s="175">
        <v>0</v>
      </c>
      <c r="M18" s="176">
        <v>0</v>
      </c>
      <c r="N18" s="177">
        <v>0</v>
      </c>
    </row>
    <row r="19" spans="1:14" ht="19.5">
      <c r="A19" s="219" t="s">
        <v>125</v>
      </c>
      <c r="B19" s="185">
        <v>12</v>
      </c>
      <c r="C19" s="185">
        <v>460</v>
      </c>
      <c r="D19" s="185">
        <v>515</v>
      </c>
      <c r="E19" s="185">
        <v>476</v>
      </c>
      <c r="F19" s="50">
        <f t="shared" si="0"/>
        <v>991</v>
      </c>
      <c r="G19" s="175">
        <v>3</v>
      </c>
      <c r="H19" s="175">
        <v>6</v>
      </c>
      <c r="I19" s="175">
        <v>0</v>
      </c>
      <c r="J19" s="175">
        <v>0</v>
      </c>
      <c r="K19" s="175">
        <v>0</v>
      </c>
      <c r="L19" s="175">
        <v>0</v>
      </c>
      <c r="M19" s="176">
        <v>1</v>
      </c>
      <c r="N19" s="177">
        <v>0</v>
      </c>
    </row>
    <row r="20" spans="1:14" ht="19.5">
      <c r="A20" s="219" t="s">
        <v>126</v>
      </c>
      <c r="B20" s="185">
        <v>10</v>
      </c>
      <c r="C20" s="185">
        <v>452</v>
      </c>
      <c r="D20" s="185">
        <v>488</v>
      </c>
      <c r="E20" s="185">
        <v>471</v>
      </c>
      <c r="F20" s="50">
        <f t="shared" si="0"/>
        <v>959</v>
      </c>
      <c r="G20" s="175">
        <v>3</v>
      </c>
      <c r="H20" s="175">
        <v>7</v>
      </c>
      <c r="I20" s="175">
        <v>0</v>
      </c>
      <c r="J20" s="175">
        <v>0</v>
      </c>
      <c r="K20" s="175">
        <v>1</v>
      </c>
      <c r="L20" s="175">
        <v>0</v>
      </c>
      <c r="M20" s="176">
        <v>0</v>
      </c>
      <c r="N20" s="177">
        <v>0</v>
      </c>
    </row>
    <row r="21" spans="1:14" ht="19.5">
      <c r="A21" s="219" t="s">
        <v>127</v>
      </c>
      <c r="B21" s="185">
        <v>11</v>
      </c>
      <c r="C21" s="185">
        <v>635</v>
      </c>
      <c r="D21" s="185">
        <v>681</v>
      </c>
      <c r="E21" s="185">
        <v>706</v>
      </c>
      <c r="F21" s="50">
        <f t="shared" si="0"/>
        <v>1387</v>
      </c>
      <c r="G21" s="175">
        <v>1</v>
      </c>
      <c r="H21" s="175">
        <v>12</v>
      </c>
      <c r="I21" s="175">
        <v>0</v>
      </c>
      <c r="J21" s="175">
        <v>3</v>
      </c>
      <c r="K21" s="175">
        <v>2</v>
      </c>
      <c r="L21" s="175">
        <v>1</v>
      </c>
      <c r="M21" s="176">
        <v>1</v>
      </c>
      <c r="N21" s="177">
        <v>0</v>
      </c>
    </row>
    <row r="22" spans="1:14" ht="19.5">
      <c r="A22" s="219" t="s">
        <v>128</v>
      </c>
      <c r="B22" s="185">
        <v>16</v>
      </c>
      <c r="C22" s="185">
        <v>579</v>
      </c>
      <c r="D22" s="185">
        <v>645</v>
      </c>
      <c r="E22" s="185">
        <v>718</v>
      </c>
      <c r="F22" s="50">
        <f t="shared" si="0"/>
        <v>1363</v>
      </c>
      <c r="G22" s="174">
        <v>10</v>
      </c>
      <c r="H22" s="175">
        <v>9</v>
      </c>
      <c r="I22" s="175">
        <v>0</v>
      </c>
      <c r="J22" s="175">
        <v>0</v>
      </c>
      <c r="K22" s="175">
        <v>1</v>
      </c>
      <c r="L22" s="175">
        <v>0</v>
      </c>
      <c r="M22" s="176">
        <v>1</v>
      </c>
      <c r="N22" s="177">
        <v>0</v>
      </c>
    </row>
    <row r="23" spans="1:14" ht="19.5">
      <c r="A23" s="219" t="s">
        <v>129</v>
      </c>
      <c r="B23" s="185">
        <v>15</v>
      </c>
      <c r="C23" s="185">
        <v>977</v>
      </c>
      <c r="D23" s="185">
        <v>1018</v>
      </c>
      <c r="E23" s="185">
        <v>1166</v>
      </c>
      <c r="F23" s="50">
        <f t="shared" si="0"/>
        <v>2184</v>
      </c>
      <c r="G23" s="174">
        <v>4</v>
      </c>
      <c r="H23" s="175">
        <v>5</v>
      </c>
      <c r="I23" s="175">
        <v>1</v>
      </c>
      <c r="J23" s="175">
        <v>3</v>
      </c>
      <c r="K23" s="175">
        <v>3</v>
      </c>
      <c r="L23" s="175">
        <v>2</v>
      </c>
      <c r="M23" s="176">
        <v>2</v>
      </c>
      <c r="N23" s="177">
        <v>0</v>
      </c>
    </row>
    <row r="24" spans="1:14" ht="19.5">
      <c r="A24" s="219" t="s">
        <v>130</v>
      </c>
      <c r="B24" s="185">
        <v>12</v>
      </c>
      <c r="C24" s="185">
        <v>452</v>
      </c>
      <c r="D24" s="185">
        <v>554</v>
      </c>
      <c r="E24" s="185">
        <v>582</v>
      </c>
      <c r="F24" s="50">
        <f t="shared" si="0"/>
        <v>1136</v>
      </c>
      <c r="G24" s="174">
        <v>7</v>
      </c>
      <c r="H24" s="175">
        <v>10</v>
      </c>
      <c r="I24" s="175">
        <v>0</v>
      </c>
      <c r="J24" s="175">
        <v>3</v>
      </c>
      <c r="K24" s="175">
        <v>0</v>
      </c>
      <c r="L24" s="175">
        <v>2</v>
      </c>
      <c r="M24" s="176">
        <v>0</v>
      </c>
      <c r="N24" s="177">
        <v>1</v>
      </c>
    </row>
    <row r="25" spans="1:14" ht="19.5">
      <c r="A25" s="219" t="s">
        <v>131</v>
      </c>
      <c r="B25" s="185">
        <v>21</v>
      </c>
      <c r="C25" s="185">
        <v>1565</v>
      </c>
      <c r="D25" s="185">
        <v>1978</v>
      </c>
      <c r="E25" s="185">
        <v>2191</v>
      </c>
      <c r="F25" s="50">
        <f t="shared" si="0"/>
        <v>4169</v>
      </c>
      <c r="G25" s="174">
        <v>18</v>
      </c>
      <c r="H25" s="175">
        <v>18</v>
      </c>
      <c r="I25" s="175">
        <v>3</v>
      </c>
      <c r="J25" s="175">
        <v>6</v>
      </c>
      <c r="K25" s="175">
        <v>2</v>
      </c>
      <c r="L25" s="175">
        <v>4</v>
      </c>
      <c r="M25" s="176">
        <v>1</v>
      </c>
      <c r="N25" s="177">
        <v>0</v>
      </c>
    </row>
    <row r="26" spans="1:14" ht="19.5">
      <c r="A26" s="219" t="s">
        <v>132</v>
      </c>
      <c r="B26" s="185">
        <v>22</v>
      </c>
      <c r="C26" s="185">
        <v>924</v>
      </c>
      <c r="D26" s="185">
        <v>1213</v>
      </c>
      <c r="E26" s="185">
        <v>1237</v>
      </c>
      <c r="F26" s="50">
        <f t="shared" si="0"/>
        <v>2450</v>
      </c>
      <c r="G26" s="174">
        <v>16</v>
      </c>
      <c r="H26" s="175">
        <v>20</v>
      </c>
      <c r="I26" s="175">
        <v>2</v>
      </c>
      <c r="J26" s="175">
        <v>0</v>
      </c>
      <c r="K26" s="175">
        <v>2</v>
      </c>
      <c r="L26" s="175">
        <v>1</v>
      </c>
      <c r="M26" s="176">
        <v>2</v>
      </c>
      <c r="N26" s="177">
        <v>0</v>
      </c>
    </row>
    <row r="27" spans="1:14" ht="19.5">
      <c r="A27" s="219" t="s">
        <v>133</v>
      </c>
      <c r="B27" s="185">
        <v>12</v>
      </c>
      <c r="C27" s="185">
        <v>524</v>
      </c>
      <c r="D27" s="185">
        <v>547</v>
      </c>
      <c r="E27" s="185">
        <v>599</v>
      </c>
      <c r="F27" s="50">
        <f>D27+E27</f>
        <v>1146</v>
      </c>
      <c r="G27" s="174">
        <v>7</v>
      </c>
      <c r="H27" s="175">
        <v>4</v>
      </c>
      <c r="I27" s="175">
        <v>5</v>
      </c>
      <c r="J27" s="175">
        <v>1</v>
      </c>
      <c r="K27" s="175">
        <v>1</v>
      </c>
      <c r="L27" s="175">
        <v>1</v>
      </c>
      <c r="M27" s="176">
        <v>2</v>
      </c>
      <c r="N27" s="177">
        <v>0</v>
      </c>
    </row>
    <row r="28" spans="1:14" ht="19.5">
      <c r="A28" s="219" t="s">
        <v>134</v>
      </c>
      <c r="B28" s="185">
        <v>12</v>
      </c>
      <c r="C28" s="185">
        <v>575</v>
      </c>
      <c r="D28" s="185">
        <v>657</v>
      </c>
      <c r="E28" s="185">
        <v>690</v>
      </c>
      <c r="F28" s="50">
        <f t="shared" ref="F28:F36" si="1">SUM(D28:E28)</f>
        <v>1347</v>
      </c>
      <c r="G28" s="174">
        <v>5</v>
      </c>
      <c r="H28" s="175">
        <v>5</v>
      </c>
      <c r="I28" s="175">
        <v>1</v>
      </c>
      <c r="J28" s="175">
        <v>0</v>
      </c>
      <c r="K28" s="175">
        <v>1</v>
      </c>
      <c r="L28" s="175">
        <v>0</v>
      </c>
      <c r="M28" s="176">
        <v>0</v>
      </c>
      <c r="N28" s="177">
        <v>0</v>
      </c>
    </row>
    <row r="29" spans="1:14" ht="19.5">
      <c r="A29" s="219" t="s">
        <v>135</v>
      </c>
      <c r="B29" s="185">
        <v>6</v>
      </c>
      <c r="C29" s="185">
        <v>366</v>
      </c>
      <c r="D29" s="185">
        <v>441</v>
      </c>
      <c r="E29" s="185">
        <v>472</v>
      </c>
      <c r="F29" s="50">
        <f t="shared" si="1"/>
        <v>913</v>
      </c>
      <c r="G29" s="174">
        <v>0</v>
      </c>
      <c r="H29" s="175">
        <v>7</v>
      </c>
      <c r="I29" s="175">
        <v>0</v>
      </c>
      <c r="J29" s="175">
        <v>1</v>
      </c>
      <c r="K29" s="175">
        <v>1</v>
      </c>
      <c r="L29" s="175">
        <v>0</v>
      </c>
      <c r="M29" s="176">
        <v>0</v>
      </c>
      <c r="N29" s="177">
        <v>0</v>
      </c>
    </row>
    <row r="30" spans="1:14" ht="19.5">
      <c r="A30" s="219" t="s">
        <v>136</v>
      </c>
      <c r="B30" s="185">
        <v>11</v>
      </c>
      <c r="C30" s="185">
        <v>375</v>
      </c>
      <c r="D30" s="185">
        <v>424</v>
      </c>
      <c r="E30" s="185">
        <v>466</v>
      </c>
      <c r="F30" s="50">
        <f t="shared" si="1"/>
        <v>890</v>
      </c>
      <c r="G30" s="174">
        <v>3</v>
      </c>
      <c r="H30" s="175">
        <v>3</v>
      </c>
      <c r="I30" s="175">
        <v>2</v>
      </c>
      <c r="J30" s="175">
        <v>6</v>
      </c>
      <c r="K30" s="175">
        <v>1</v>
      </c>
      <c r="L30" s="175">
        <v>0</v>
      </c>
      <c r="M30" s="176">
        <v>1</v>
      </c>
      <c r="N30" s="177">
        <v>0</v>
      </c>
    </row>
    <row r="31" spans="1:14" ht="19.5">
      <c r="A31" s="219" t="s">
        <v>137</v>
      </c>
      <c r="B31" s="185">
        <v>17</v>
      </c>
      <c r="C31" s="185">
        <v>1505</v>
      </c>
      <c r="D31" s="185">
        <v>1662</v>
      </c>
      <c r="E31" s="185">
        <v>1878</v>
      </c>
      <c r="F31" s="50">
        <f t="shared" si="1"/>
        <v>3540</v>
      </c>
      <c r="G31" s="174">
        <v>15</v>
      </c>
      <c r="H31" s="175">
        <v>27</v>
      </c>
      <c r="I31" s="175">
        <v>2</v>
      </c>
      <c r="J31" s="175">
        <v>1</v>
      </c>
      <c r="K31" s="175">
        <v>3</v>
      </c>
      <c r="L31" s="175">
        <v>1</v>
      </c>
      <c r="M31" s="176">
        <v>1</v>
      </c>
      <c r="N31" s="177">
        <v>0</v>
      </c>
    </row>
    <row r="32" spans="1:14" ht="19.5">
      <c r="A32" s="219" t="s">
        <v>138</v>
      </c>
      <c r="B32" s="185">
        <v>7</v>
      </c>
      <c r="C32" s="185">
        <v>344</v>
      </c>
      <c r="D32" s="185">
        <v>392</v>
      </c>
      <c r="E32" s="185">
        <v>421</v>
      </c>
      <c r="F32" s="50">
        <f t="shared" si="1"/>
        <v>813</v>
      </c>
      <c r="G32" s="174">
        <v>3</v>
      </c>
      <c r="H32" s="175">
        <v>5</v>
      </c>
      <c r="I32" s="175">
        <v>0</v>
      </c>
      <c r="J32" s="175">
        <v>2</v>
      </c>
      <c r="K32" s="175">
        <v>1</v>
      </c>
      <c r="L32" s="175">
        <v>0</v>
      </c>
      <c r="M32" s="176">
        <v>1</v>
      </c>
      <c r="N32" s="177">
        <v>0</v>
      </c>
    </row>
    <row r="33" spans="1:14" ht="19.5">
      <c r="A33" s="219" t="s">
        <v>139</v>
      </c>
      <c r="B33" s="185">
        <v>15</v>
      </c>
      <c r="C33" s="185">
        <v>973</v>
      </c>
      <c r="D33" s="185">
        <v>1098</v>
      </c>
      <c r="E33" s="185">
        <v>1201</v>
      </c>
      <c r="F33" s="50">
        <f t="shared" si="1"/>
        <v>2299</v>
      </c>
      <c r="G33" s="174">
        <v>7</v>
      </c>
      <c r="H33" s="175">
        <v>16</v>
      </c>
      <c r="I33" s="175">
        <v>3</v>
      </c>
      <c r="J33" s="175">
        <v>0</v>
      </c>
      <c r="K33" s="175">
        <v>2</v>
      </c>
      <c r="L33" s="175">
        <v>1</v>
      </c>
      <c r="M33" s="176">
        <v>4</v>
      </c>
      <c r="N33" s="177">
        <v>0</v>
      </c>
    </row>
    <row r="34" spans="1:14" ht="19.5">
      <c r="A34" s="219" t="s">
        <v>140</v>
      </c>
      <c r="B34" s="185">
        <v>12</v>
      </c>
      <c r="C34" s="185">
        <v>434</v>
      </c>
      <c r="D34" s="185">
        <v>506</v>
      </c>
      <c r="E34" s="185">
        <v>479</v>
      </c>
      <c r="F34" s="50">
        <f t="shared" si="1"/>
        <v>985</v>
      </c>
      <c r="G34" s="174">
        <v>2</v>
      </c>
      <c r="H34" s="175">
        <v>20</v>
      </c>
      <c r="I34" s="175">
        <v>0</v>
      </c>
      <c r="J34" s="175">
        <v>4</v>
      </c>
      <c r="K34" s="175">
        <v>1</v>
      </c>
      <c r="L34" s="175">
        <v>0</v>
      </c>
      <c r="M34" s="176">
        <v>1</v>
      </c>
      <c r="N34" s="177">
        <v>1</v>
      </c>
    </row>
    <row r="35" spans="1:14" ht="19.5">
      <c r="A35" s="219" t="s">
        <v>141</v>
      </c>
      <c r="B35" s="185">
        <v>19</v>
      </c>
      <c r="C35" s="185">
        <v>862</v>
      </c>
      <c r="D35" s="185">
        <v>1029</v>
      </c>
      <c r="E35" s="185">
        <v>1148</v>
      </c>
      <c r="F35" s="50">
        <f t="shared" si="1"/>
        <v>2177</v>
      </c>
      <c r="G35" s="174">
        <v>8</v>
      </c>
      <c r="H35" s="175">
        <v>8</v>
      </c>
      <c r="I35" s="175">
        <v>2</v>
      </c>
      <c r="J35" s="175">
        <v>2</v>
      </c>
      <c r="K35" s="175">
        <v>1</v>
      </c>
      <c r="L35" s="175">
        <v>0</v>
      </c>
      <c r="M35" s="176">
        <v>0</v>
      </c>
      <c r="N35" s="177">
        <v>0</v>
      </c>
    </row>
    <row r="36" spans="1:14" ht="19.5">
      <c r="A36" s="219" t="s">
        <v>142</v>
      </c>
      <c r="B36" s="185">
        <v>8</v>
      </c>
      <c r="C36" s="185">
        <v>361</v>
      </c>
      <c r="D36" s="185">
        <v>458</v>
      </c>
      <c r="E36" s="185">
        <v>411</v>
      </c>
      <c r="F36" s="50">
        <f t="shared" si="1"/>
        <v>869</v>
      </c>
      <c r="G36" s="174">
        <v>3</v>
      </c>
      <c r="H36" s="175">
        <v>8</v>
      </c>
      <c r="I36" s="175">
        <v>2</v>
      </c>
      <c r="J36" s="175">
        <v>5</v>
      </c>
      <c r="K36" s="175">
        <v>0</v>
      </c>
      <c r="L36" s="175">
        <v>1</v>
      </c>
      <c r="M36" s="176">
        <v>0</v>
      </c>
      <c r="N36" s="177">
        <v>0</v>
      </c>
    </row>
    <row r="37" spans="1:14" ht="19.5">
      <c r="A37" s="220" t="s">
        <v>110</v>
      </c>
      <c r="B37" s="50">
        <f t="shared" ref="B37:N37" si="2">SUM(B5:B36)</f>
        <v>456</v>
      </c>
      <c r="C37" s="50">
        <f t="shared" si="2"/>
        <v>22808</v>
      </c>
      <c r="D37" s="50">
        <f t="shared" si="2"/>
        <v>25990</v>
      </c>
      <c r="E37" s="50">
        <f t="shared" si="2"/>
        <v>27759</v>
      </c>
      <c r="F37" s="50">
        <f t="shared" si="2"/>
        <v>53749</v>
      </c>
      <c r="G37" s="175">
        <f t="shared" si="2"/>
        <v>247</v>
      </c>
      <c r="H37" s="175">
        <f t="shared" si="2"/>
        <v>319</v>
      </c>
      <c r="I37" s="175">
        <f t="shared" si="2"/>
        <v>60</v>
      </c>
      <c r="J37" s="175">
        <f t="shared" si="2"/>
        <v>60</v>
      </c>
      <c r="K37" s="175">
        <f t="shared" si="2"/>
        <v>40</v>
      </c>
      <c r="L37" s="175">
        <f t="shared" si="2"/>
        <v>28</v>
      </c>
      <c r="M37" s="176">
        <f t="shared" si="2"/>
        <v>31</v>
      </c>
      <c r="N37" s="177">
        <f t="shared" si="2"/>
        <v>5</v>
      </c>
    </row>
    <row r="38" spans="1:14" s="3" customFormat="1" ht="26.25" customHeight="1">
      <c r="A38" s="267" t="s">
        <v>8</v>
      </c>
      <c r="B38" s="268"/>
      <c r="C38" s="92">
        <f>C37</f>
        <v>22808</v>
      </c>
      <c r="D38" s="92" t="s">
        <v>0</v>
      </c>
      <c r="E38" s="92" t="s">
        <v>9</v>
      </c>
      <c r="F38" s="92"/>
      <c r="G38" s="92">
        <f>F37</f>
        <v>53749</v>
      </c>
      <c r="H38" s="92" t="s">
        <v>10</v>
      </c>
      <c r="I38" s="92"/>
      <c r="J38" s="92"/>
      <c r="K38" s="92" t="s">
        <v>93</v>
      </c>
      <c r="L38" s="92"/>
      <c r="M38" s="93"/>
      <c r="N38" s="94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1565</v>
      </c>
      <c r="F39" s="145">
        <f>MAX(F5:F36)</f>
        <v>4169</v>
      </c>
      <c r="G39" s="212"/>
      <c r="H39" s="148" t="str">
        <f>ADDRESS(MATCH(MAX(F5:F36),F5:F36,0)+4,1)</f>
        <v>$A$25</v>
      </c>
      <c r="I39" s="212"/>
      <c r="J39" s="212"/>
      <c r="K39" s="212"/>
      <c r="L39" s="212"/>
      <c r="M39" s="141"/>
      <c r="N39" s="142"/>
    </row>
    <row r="40" spans="1:14" s="3" customFormat="1" ht="26.25" customHeight="1">
      <c r="A40" s="230" t="s">
        <v>109</v>
      </c>
      <c r="B40" s="231"/>
      <c r="C40" s="213" t="str">
        <f ca="1">INDIRECT(H40,TRUE)</f>
        <v>明莊</v>
      </c>
      <c r="D40" s="214" t="s">
        <v>91</v>
      </c>
      <c r="E40" s="146">
        <v>372</v>
      </c>
      <c r="F40" s="147">
        <f>MIN(F5:F36)</f>
        <v>794</v>
      </c>
      <c r="G40" s="212"/>
      <c r="H40" s="148" t="str">
        <f>ADDRESS(MATCH(MIN(F5:F36),F5:F36,0)+4,1)</f>
        <v>$A$14</v>
      </c>
      <c r="I40" s="212"/>
      <c r="J40" s="212"/>
      <c r="K40" s="212"/>
      <c r="L40" s="212"/>
      <c r="M40" s="141"/>
      <c r="N40" s="142"/>
    </row>
    <row r="41" spans="1:14" s="4" customFormat="1" ht="24.95" customHeight="1">
      <c r="A41" s="249" t="s">
        <v>11</v>
      </c>
      <c r="B41" s="250"/>
      <c r="C41" s="253">
        <f>SUM(G41,G42)</f>
        <v>173</v>
      </c>
      <c r="D41" s="255" t="s">
        <v>10</v>
      </c>
      <c r="E41" s="79" t="s">
        <v>12</v>
      </c>
      <c r="F41" s="79"/>
      <c r="G41" s="79">
        <v>82</v>
      </c>
      <c r="H41" s="79" t="s">
        <v>10</v>
      </c>
      <c r="I41" s="79"/>
      <c r="J41" s="79"/>
      <c r="K41" s="80"/>
      <c r="L41" s="80"/>
      <c r="M41" s="81"/>
      <c r="N41" s="82"/>
    </row>
    <row r="42" spans="1:14" s="5" customFormat="1" ht="24.95" customHeight="1">
      <c r="A42" s="251"/>
      <c r="B42" s="252"/>
      <c r="C42" s="254"/>
      <c r="D42" s="256"/>
      <c r="E42" s="83" t="s">
        <v>13</v>
      </c>
      <c r="F42" s="83"/>
      <c r="G42" s="83">
        <v>91</v>
      </c>
      <c r="H42" s="83" t="s">
        <v>10</v>
      </c>
      <c r="I42" s="83"/>
      <c r="J42" s="83"/>
      <c r="K42" s="84"/>
      <c r="L42" s="84"/>
      <c r="M42" s="85"/>
      <c r="N42" s="86"/>
    </row>
    <row r="43" spans="1:14" s="5" customFormat="1" ht="26.25" customHeight="1">
      <c r="A43" s="232" t="s">
        <v>18</v>
      </c>
      <c r="B43" s="236"/>
      <c r="C43" s="216">
        <f>K37</f>
        <v>40</v>
      </c>
      <c r="D43" s="216" t="s">
        <v>10</v>
      </c>
      <c r="E43" s="199" t="s">
        <v>184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6" customFormat="1" ht="26.25" customHeight="1">
      <c r="A44" s="282" t="s">
        <v>16</v>
      </c>
      <c r="B44" s="283"/>
      <c r="C44" s="92">
        <f>L37</f>
        <v>28</v>
      </c>
      <c r="D44" s="92" t="s">
        <v>10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67" t="s">
        <v>14</v>
      </c>
      <c r="B45" s="268"/>
      <c r="C45" s="92">
        <f>M37</f>
        <v>31</v>
      </c>
      <c r="D45" s="92" t="s">
        <v>25</v>
      </c>
      <c r="E45" s="92" t="s">
        <v>185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67" t="s">
        <v>15</v>
      </c>
      <c r="B46" s="268"/>
      <c r="C46" s="92">
        <f>N37</f>
        <v>5</v>
      </c>
      <c r="D46" s="92" t="s">
        <v>25</v>
      </c>
      <c r="E46" s="92" t="s">
        <v>170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30" t="s">
        <v>107</v>
      </c>
      <c r="B47" s="231"/>
      <c r="C47" s="92">
        <f>G37</f>
        <v>247</v>
      </c>
      <c r="D47" s="106" t="s">
        <v>10</v>
      </c>
      <c r="E47" s="92" t="s">
        <v>17</v>
      </c>
      <c r="F47" s="92"/>
      <c r="G47" s="92">
        <f>H37</f>
        <v>319</v>
      </c>
      <c r="H47" s="106" t="s">
        <v>10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65" t="str">
        <f>IF(C48&gt;0," 本月戶數增加","本月戶數減少")</f>
        <v>本月戶數減少</v>
      </c>
      <c r="B48" s="266"/>
      <c r="C48" s="107">
        <f>C37-'10111'!C37</f>
        <v>-31</v>
      </c>
      <c r="D48" s="215" t="str">
        <f>IF(E48&gt;0,"男增加","男減少")</f>
        <v>男減少</v>
      </c>
      <c r="E48" s="109">
        <f>D37-'10111'!D37</f>
        <v>-41</v>
      </c>
      <c r="F48" s="110" t="str">
        <f>IF(G48&gt;0,"女增加","女減少")</f>
        <v>女減少</v>
      </c>
      <c r="G48" s="109">
        <f>E37-'10111'!E37</f>
        <v>-19</v>
      </c>
      <c r="H48" s="111"/>
      <c r="I48" s="266" t="str">
        <f>IF(K48&gt;0,"總人口數增加","總人口數減少")</f>
        <v>總人口數減少</v>
      </c>
      <c r="J48" s="266"/>
      <c r="K48" s="109">
        <f>F37-'10111'!F37</f>
        <v>-60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8:J48"/>
    <mergeCell ref="A41:B42"/>
    <mergeCell ref="C41:C42"/>
    <mergeCell ref="D41:D42"/>
    <mergeCell ref="A43:B43"/>
    <mergeCell ref="A44:B44"/>
    <mergeCell ref="A45:B45"/>
    <mergeCell ref="A46:B46"/>
    <mergeCell ref="A47:B47"/>
    <mergeCell ref="A48:B48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35"/>
      <c r="N1" s="35"/>
    </row>
    <row r="2" spans="1:15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144</v>
      </c>
      <c r="L2" s="245"/>
      <c r="M2" s="245"/>
      <c r="N2" s="245"/>
    </row>
    <row r="3" spans="1:15" ht="19.5">
      <c r="A3" s="243" t="s">
        <v>20</v>
      </c>
      <c r="B3" s="246" t="s">
        <v>21</v>
      </c>
      <c r="C3" s="246" t="s">
        <v>22</v>
      </c>
      <c r="D3" s="190" t="s">
        <v>10</v>
      </c>
      <c r="E3" s="191" t="s">
        <v>100</v>
      </c>
      <c r="F3" s="192" t="s">
        <v>101</v>
      </c>
      <c r="G3" s="246" t="s">
        <v>5</v>
      </c>
      <c r="H3" s="246" t="s">
        <v>4</v>
      </c>
      <c r="I3" s="246" t="s">
        <v>6</v>
      </c>
      <c r="J3" s="246" t="s">
        <v>7</v>
      </c>
      <c r="K3" s="246" t="s">
        <v>23</v>
      </c>
      <c r="L3" s="246" t="s">
        <v>24</v>
      </c>
      <c r="M3" s="247" t="s">
        <v>95</v>
      </c>
      <c r="N3" s="248" t="s">
        <v>96</v>
      </c>
    </row>
    <row r="4" spans="1:15" s="1" customFormat="1" ht="19.5">
      <c r="A4" s="244"/>
      <c r="B4" s="227"/>
      <c r="C4" s="227"/>
      <c r="D4" s="20" t="s">
        <v>1</v>
      </c>
      <c r="E4" s="20" t="s">
        <v>2</v>
      </c>
      <c r="F4" s="20" t="s">
        <v>3</v>
      </c>
      <c r="G4" s="227"/>
      <c r="H4" s="227"/>
      <c r="I4" s="227"/>
      <c r="J4" s="227"/>
      <c r="K4" s="227"/>
      <c r="L4" s="227"/>
      <c r="M4" s="222"/>
      <c r="N4" s="224"/>
      <c r="O4" s="13"/>
    </row>
    <row r="5" spans="1:15" ht="19.5">
      <c r="A5" s="218" t="s">
        <v>111</v>
      </c>
      <c r="B5" s="185">
        <v>13</v>
      </c>
      <c r="C5" s="185">
        <v>535</v>
      </c>
      <c r="D5" s="185">
        <v>604</v>
      </c>
      <c r="E5" s="185">
        <v>654</v>
      </c>
      <c r="F5" s="21">
        <f t="shared" ref="F5:F36" si="0">SUM(D5:E5)</f>
        <v>1258</v>
      </c>
      <c r="G5" s="42">
        <v>7</v>
      </c>
      <c r="H5" s="43">
        <v>14</v>
      </c>
      <c r="I5" s="43">
        <v>5</v>
      </c>
      <c r="J5" s="43">
        <v>0</v>
      </c>
      <c r="K5" s="43">
        <v>0</v>
      </c>
      <c r="L5" s="43">
        <v>2</v>
      </c>
      <c r="M5" s="44">
        <v>1</v>
      </c>
      <c r="N5" s="45">
        <v>1</v>
      </c>
    </row>
    <row r="6" spans="1:15" ht="19.5">
      <c r="A6" s="218" t="s">
        <v>112</v>
      </c>
      <c r="B6" s="185">
        <v>26</v>
      </c>
      <c r="C6" s="185">
        <v>1515</v>
      </c>
      <c r="D6" s="185">
        <v>1590</v>
      </c>
      <c r="E6" s="185">
        <v>1700</v>
      </c>
      <c r="F6" s="21">
        <f t="shared" si="0"/>
        <v>3290</v>
      </c>
      <c r="G6" s="42">
        <v>28</v>
      </c>
      <c r="H6" s="43">
        <v>43</v>
      </c>
      <c r="I6" s="43">
        <v>8</v>
      </c>
      <c r="J6" s="43">
        <v>8</v>
      </c>
      <c r="K6" s="43">
        <v>1</v>
      </c>
      <c r="L6" s="43">
        <v>2</v>
      </c>
      <c r="M6" s="44">
        <v>1</v>
      </c>
      <c r="N6" s="45">
        <v>2</v>
      </c>
    </row>
    <row r="7" spans="1:15" ht="19.5">
      <c r="A7" s="218" t="s">
        <v>113</v>
      </c>
      <c r="B7" s="185">
        <v>7</v>
      </c>
      <c r="C7" s="185">
        <v>571</v>
      </c>
      <c r="D7" s="185">
        <v>520</v>
      </c>
      <c r="E7" s="185">
        <v>629</v>
      </c>
      <c r="F7" s="21">
        <f t="shared" si="0"/>
        <v>1149</v>
      </c>
      <c r="G7" s="42">
        <v>6</v>
      </c>
      <c r="H7" s="43">
        <v>8</v>
      </c>
      <c r="I7" s="43">
        <v>6</v>
      </c>
      <c r="J7" s="43">
        <v>0</v>
      </c>
      <c r="K7" s="43">
        <v>0</v>
      </c>
      <c r="L7" s="43">
        <v>2</v>
      </c>
      <c r="M7" s="44">
        <v>0</v>
      </c>
      <c r="N7" s="45">
        <v>0</v>
      </c>
    </row>
    <row r="8" spans="1:15" ht="19.5">
      <c r="A8" s="218" t="s">
        <v>114</v>
      </c>
      <c r="B8" s="185">
        <v>20</v>
      </c>
      <c r="C8" s="185">
        <v>1293</v>
      </c>
      <c r="D8" s="185">
        <v>1588</v>
      </c>
      <c r="E8" s="185">
        <v>1767</v>
      </c>
      <c r="F8" s="21">
        <f t="shared" si="0"/>
        <v>3355</v>
      </c>
      <c r="G8" s="42">
        <v>34</v>
      </c>
      <c r="H8" s="43">
        <v>19</v>
      </c>
      <c r="I8" s="43">
        <v>0</v>
      </c>
      <c r="J8" s="43">
        <v>3</v>
      </c>
      <c r="K8" s="43">
        <v>2</v>
      </c>
      <c r="L8" s="43">
        <v>3</v>
      </c>
      <c r="M8" s="44">
        <v>1</v>
      </c>
      <c r="N8" s="45">
        <v>0</v>
      </c>
    </row>
    <row r="9" spans="1:15" ht="19.5">
      <c r="A9" s="218" t="s">
        <v>115</v>
      </c>
      <c r="B9" s="185">
        <v>17</v>
      </c>
      <c r="C9" s="185">
        <v>722</v>
      </c>
      <c r="D9" s="185">
        <v>799</v>
      </c>
      <c r="E9" s="185">
        <v>901</v>
      </c>
      <c r="F9" s="21">
        <f t="shared" si="0"/>
        <v>1700</v>
      </c>
      <c r="G9" s="42">
        <v>8</v>
      </c>
      <c r="H9" s="43">
        <v>8</v>
      </c>
      <c r="I9" s="43">
        <v>0</v>
      </c>
      <c r="J9" s="43">
        <v>5</v>
      </c>
      <c r="K9" s="43">
        <v>0</v>
      </c>
      <c r="L9" s="43">
        <v>1</v>
      </c>
      <c r="M9" s="44">
        <v>1</v>
      </c>
      <c r="N9" s="45">
        <v>0</v>
      </c>
    </row>
    <row r="10" spans="1:15" ht="19.5">
      <c r="A10" s="218" t="s">
        <v>116</v>
      </c>
      <c r="B10" s="185">
        <v>17</v>
      </c>
      <c r="C10" s="185">
        <v>679</v>
      </c>
      <c r="D10" s="185">
        <v>806</v>
      </c>
      <c r="E10" s="185">
        <v>785</v>
      </c>
      <c r="F10" s="21">
        <f t="shared" si="0"/>
        <v>1591</v>
      </c>
      <c r="G10" s="42">
        <v>8</v>
      </c>
      <c r="H10" s="43">
        <v>4</v>
      </c>
      <c r="I10" s="43">
        <v>1</v>
      </c>
      <c r="J10" s="43">
        <v>1</v>
      </c>
      <c r="K10" s="43">
        <v>1</v>
      </c>
      <c r="L10" s="43">
        <v>2</v>
      </c>
      <c r="M10" s="44">
        <v>0</v>
      </c>
      <c r="N10" s="45">
        <v>0</v>
      </c>
    </row>
    <row r="11" spans="1:15" ht="19.5">
      <c r="A11" s="218" t="s">
        <v>117</v>
      </c>
      <c r="B11" s="185">
        <v>14</v>
      </c>
      <c r="C11" s="185">
        <v>477</v>
      </c>
      <c r="D11" s="185">
        <v>555</v>
      </c>
      <c r="E11" s="185">
        <v>496</v>
      </c>
      <c r="F11" s="21">
        <f t="shared" si="0"/>
        <v>1051</v>
      </c>
      <c r="G11" s="42">
        <v>4</v>
      </c>
      <c r="H11" s="43">
        <v>8</v>
      </c>
      <c r="I11" s="43">
        <v>0</v>
      </c>
      <c r="J11" s="43">
        <v>0</v>
      </c>
      <c r="K11" s="43">
        <v>1</v>
      </c>
      <c r="L11" s="43">
        <v>3</v>
      </c>
      <c r="M11" s="44">
        <v>1</v>
      </c>
      <c r="N11" s="45">
        <v>1</v>
      </c>
    </row>
    <row r="12" spans="1:15" ht="19.5">
      <c r="A12" s="218" t="s">
        <v>118</v>
      </c>
      <c r="B12" s="185">
        <v>22</v>
      </c>
      <c r="C12" s="185">
        <v>1151</v>
      </c>
      <c r="D12" s="185">
        <v>1386</v>
      </c>
      <c r="E12" s="185">
        <v>1575</v>
      </c>
      <c r="F12" s="21">
        <f t="shared" si="0"/>
        <v>2961</v>
      </c>
      <c r="G12" s="42">
        <v>23</v>
      </c>
      <c r="H12" s="43">
        <v>21</v>
      </c>
      <c r="I12" s="43">
        <v>3</v>
      </c>
      <c r="J12" s="43">
        <v>6</v>
      </c>
      <c r="K12" s="43">
        <v>0</v>
      </c>
      <c r="L12" s="43">
        <v>0</v>
      </c>
      <c r="M12" s="44">
        <v>1</v>
      </c>
      <c r="N12" s="45">
        <v>1</v>
      </c>
    </row>
    <row r="13" spans="1:15" ht="19.5">
      <c r="A13" s="218" t="s">
        <v>119</v>
      </c>
      <c r="B13" s="185">
        <v>11</v>
      </c>
      <c r="C13" s="185">
        <v>557</v>
      </c>
      <c r="D13" s="185">
        <v>590</v>
      </c>
      <c r="E13" s="185">
        <v>693</v>
      </c>
      <c r="F13" s="21">
        <f t="shared" si="0"/>
        <v>1283</v>
      </c>
      <c r="G13" s="42">
        <v>8</v>
      </c>
      <c r="H13" s="43">
        <v>5</v>
      </c>
      <c r="I13" s="43">
        <v>1</v>
      </c>
      <c r="J13" s="43">
        <v>0</v>
      </c>
      <c r="K13" s="43">
        <v>0</v>
      </c>
      <c r="L13" s="43">
        <v>1</v>
      </c>
      <c r="M13" s="44">
        <v>0</v>
      </c>
      <c r="N13" s="45">
        <v>0</v>
      </c>
    </row>
    <row r="14" spans="1:15" ht="19.5">
      <c r="A14" s="218" t="s">
        <v>120</v>
      </c>
      <c r="B14" s="185">
        <v>10</v>
      </c>
      <c r="C14" s="185">
        <v>382</v>
      </c>
      <c r="D14" s="185">
        <v>431</v>
      </c>
      <c r="E14" s="185">
        <v>381</v>
      </c>
      <c r="F14" s="21">
        <f t="shared" si="0"/>
        <v>812</v>
      </c>
      <c r="G14" s="42">
        <v>4</v>
      </c>
      <c r="H14" s="43">
        <v>7</v>
      </c>
      <c r="I14" s="43">
        <v>2</v>
      </c>
      <c r="J14" s="43">
        <v>0</v>
      </c>
      <c r="K14" s="43">
        <v>0</v>
      </c>
      <c r="L14" s="43">
        <v>2</v>
      </c>
      <c r="M14" s="44">
        <v>0</v>
      </c>
      <c r="N14" s="45">
        <v>0</v>
      </c>
    </row>
    <row r="15" spans="1:15" ht="19.5">
      <c r="A15" s="218" t="s">
        <v>121</v>
      </c>
      <c r="B15" s="185">
        <v>16</v>
      </c>
      <c r="C15" s="185">
        <v>619</v>
      </c>
      <c r="D15" s="185">
        <v>730</v>
      </c>
      <c r="E15" s="185">
        <v>697</v>
      </c>
      <c r="F15" s="21">
        <f t="shared" si="0"/>
        <v>1427</v>
      </c>
      <c r="G15" s="42">
        <v>6</v>
      </c>
      <c r="H15" s="43">
        <v>3</v>
      </c>
      <c r="I15" s="43">
        <v>1</v>
      </c>
      <c r="J15" s="43">
        <v>5</v>
      </c>
      <c r="K15" s="43">
        <v>0</v>
      </c>
      <c r="L15" s="43">
        <v>2</v>
      </c>
      <c r="M15" s="44">
        <v>0</v>
      </c>
      <c r="N15" s="45">
        <v>0</v>
      </c>
    </row>
    <row r="16" spans="1:15" ht="19.5">
      <c r="A16" s="218" t="s">
        <v>122</v>
      </c>
      <c r="B16" s="185">
        <v>10</v>
      </c>
      <c r="C16" s="185">
        <v>506</v>
      </c>
      <c r="D16" s="185">
        <v>528</v>
      </c>
      <c r="E16" s="185">
        <v>603</v>
      </c>
      <c r="F16" s="21">
        <f t="shared" si="0"/>
        <v>1131</v>
      </c>
      <c r="G16" s="42">
        <v>9</v>
      </c>
      <c r="H16" s="43">
        <v>11</v>
      </c>
      <c r="I16" s="43">
        <v>0</v>
      </c>
      <c r="J16" s="43">
        <v>1</v>
      </c>
      <c r="K16" s="43">
        <v>0</v>
      </c>
      <c r="L16" s="43">
        <v>1</v>
      </c>
      <c r="M16" s="44">
        <v>0</v>
      </c>
      <c r="N16" s="45">
        <v>0</v>
      </c>
    </row>
    <row r="17" spans="1:16" ht="19.5">
      <c r="A17" s="218" t="s">
        <v>123</v>
      </c>
      <c r="B17" s="185">
        <v>22</v>
      </c>
      <c r="C17" s="185">
        <v>945</v>
      </c>
      <c r="D17" s="185">
        <v>1176</v>
      </c>
      <c r="E17" s="185">
        <v>1144</v>
      </c>
      <c r="F17" s="21">
        <f t="shared" si="0"/>
        <v>2320</v>
      </c>
      <c r="G17" s="42">
        <v>20</v>
      </c>
      <c r="H17" s="43">
        <v>15</v>
      </c>
      <c r="I17" s="43">
        <v>0</v>
      </c>
      <c r="J17" s="43">
        <v>6</v>
      </c>
      <c r="K17" s="43">
        <v>1</v>
      </c>
      <c r="L17" s="43">
        <v>2</v>
      </c>
      <c r="M17" s="44">
        <v>0</v>
      </c>
      <c r="N17" s="45">
        <v>0</v>
      </c>
    </row>
    <row r="18" spans="1:16" ht="19.5">
      <c r="A18" s="218" t="s">
        <v>124</v>
      </c>
      <c r="B18" s="185">
        <v>13</v>
      </c>
      <c r="C18" s="185">
        <v>460</v>
      </c>
      <c r="D18" s="185">
        <v>502</v>
      </c>
      <c r="E18" s="185">
        <v>518</v>
      </c>
      <c r="F18" s="21">
        <f t="shared" si="0"/>
        <v>1020</v>
      </c>
      <c r="G18" s="42">
        <v>12</v>
      </c>
      <c r="H18" s="43">
        <v>16</v>
      </c>
      <c r="I18" s="43">
        <v>0</v>
      </c>
      <c r="J18" s="43">
        <v>4</v>
      </c>
      <c r="K18" s="43">
        <v>0</v>
      </c>
      <c r="L18" s="43">
        <v>1</v>
      </c>
      <c r="M18" s="44">
        <v>0</v>
      </c>
      <c r="N18" s="45">
        <v>0</v>
      </c>
    </row>
    <row r="19" spans="1:16" ht="19.5">
      <c r="A19" s="218" t="s">
        <v>125</v>
      </c>
      <c r="B19" s="185">
        <v>12</v>
      </c>
      <c r="C19" s="185">
        <v>454</v>
      </c>
      <c r="D19" s="185">
        <v>509</v>
      </c>
      <c r="E19" s="185">
        <v>456</v>
      </c>
      <c r="F19" s="21">
        <f t="shared" si="0"/>
        <v>965</v>
      </c>
      <c r="G19" s="42">
        <v>8</v>
      </c>
      <c r="H19" s="43">
        <v>5</v>
      </c>
      <c r="I19" s="43">
        <v>5</v>
      </c>
      <c r="J19" s="43">
        <v>0</v>
      </c>
      <c r="K19" s="43">
        <v>1</v>
      </c>
      <c r="L19" s="43">
        <v>0</v>
      </c>
      <c r="M19" s="44">
        <v>0</v>
      </c>
      <c r="N19" s="45">
        <v>0</v>
      </c>
    </row>
    <row r="20" spans="1:16" ht="19.5">
      <c r="A20" s="218" t="s">
        <v>126</v>
      </c>
      <c r="B20" s="185">
        <v>10</v>
      </c>
      <c r="C20" s="185">
        <v>444</v>
      </c>
      <c r="D20" s="185">
        <v>491</v>
      </c>
      <c r="E20" s="185">
        <v>470</v>
      </c>
      <c r="F20" s="21">
        <f t="shared" si="0"/>
        <v>961</v>
      </c>
      <c r="G20" s="42">
        <v>3</v>
      </c>
      <c r="H20" s="43">
        <v>9</v>
      </c>
      <c r="I20" s="43">
        <v>5</v>
      </c>
      <c r="J20" s="43">
        <v>5</v>
      </c>
      <c r="K20" s="43">
        <v>0</v>
      </c>
      <c r="L20" s="43">
        <v>0</v>
      </c>
      <c r="M20" s="44">
        <v>0</v>
      </c>
      <c r="N20" s="45">
        <v>1</v>
      </c>
    </row>
    <row r="21" spans="1:16" ht="19.5">
      <c r="A21" s="218" t="s">
        <v>127</v>
      </c>
      <c r="B21" s="185">
        <v>11</v>
      </c>
      <c r="C21" s="185">
        <v>652</v>
      </c>
      <c r="D21" s="185">
        <v>708</v>
      </c>
      <c r="E21" s="185">
        <v>759</v>
      </c>
      <c r="F21" s="21">
        <f t="shared" si="0"/>
        <v>1467</v>
      </c>
      <c r="G21" s="42">
        <v>7</v>
      </c>
      <c r="H21" s="43">
        <v>12</v>
      </c>
      <c r="I21" s="43">
        <v>2</v>
      </c>
      <c r="J21" s="43">
        <v>0</v>
      </c>
      <c r="K21" s="43">
        <v>2</v>
      </c>
      <c r="L21" s="43">
        <v>2</v>
      </c>
      <c r="M21" s="44">
        <v>0</v>
      </c>
      <c r="N21" s="45">
        <v>1</v>
      </c>
    </row>
    <row r="22" spans="1:16" ht="19.5">
      <c r="A22" s="218" t="s">
        <v>128</v>
      </c>
      <c r="B22" s="185">
        <v>16</v>
      </c>
      <c r="C22" s="185">
        <v>562</v>
      </c>
      <c r="D22" s="185">
        <v>657</v>
      </c>
      <c r="E22" s="185">
        <v>728</v>
      </c>
      <c r="F22" s="21">
        <f t="shared" si="0"/>
        <v>1385</v>
      </c>
      <c r="G22" s="42">
        <v>5</v>
      </c>
      <c r="H22" s="43">
        <v>16</v>
      </c>
      <c r="I22" s="43">
        <v>2</v>
      </c>
      <c r="J22" s="43">
        <v>1</v>
      </c>
      <c r="K22" s="43">
        <v>0</v>
      </c>
      <c r="L22" s="43">
        <v>0</v>
      </c>
      <c r="M22" s="44">
        <v>3</v>
      </c>
      <c r="N22" s="45">
        <v>1</v>
      </c>
      <c r="O22" s="34"/>
      <c r="P22" s="34"/>
    </row>
    <row r="23" spans="1:16" ht="19.5">
      <c r="A23" s="218" t="s">
        <v>129</v>
      </c>
      <c r="B23" s="185">
        <v>15</v>
      </c>
      <c r="C23" s="185">
        <v>968</v>
      </c>
      <c r="D23" s="185">
        <v>1021</v>
      </c>
      <c r="E23" s="185">
        <v>1165</v>
      </c>
      <c r="F23" s="21">
        <f t="shared" si="0"/>
        <v>2186</v>
      </c>
      <c r="G23" s="42">
        <v>15</v>
      </c>
      <c r="H23" s="43">
        <v>13</v>
      </c>
      <c r="I23" s="43">
        <v>1</v>
      </c>
      <c r="J23" s="43">
        <v>0</v>
      </c>
      <c r="K23" s="43">
        <v>0</v>
      </c>
      <c r="L23" s="43">
        <v>4</v>
      </c>
      <c r="M23" s="44">
        <v>1</v>
      </c>
      <c r="N23" s="45">
        <v>0</v>
      </c>
    </row>
    <row r="24" spans="1:16" ht="19.5">
      <c r="A24" s="218" t="s">
        <v>130</v>
      </c>
      <c r="B24" s="185">
        <v>12</v>
      </c>
      <c r="C24" s="185">
        <v>455</v>
      </c>
      <c r="D24" s="185">
        <v>566</v>
      </c>
      <c r="E24" s="185">
        <v>597</v>
      </c>
      <c r="F24" s="21">
        <f t="shared" si="0"/>
        <v>1163</v>
      </c>
      <c r="G24" s="42">
        <v>4</v>
      </c>
      <c r="H24" s="43">
        <v>10</v>
      </c>
      <c r="I24" s="43">
        <v>1</v>
      </c>
      <c r="J24" s="43">
        <v>1</v>
      </c>
      <c r="K24" s="43">
        <v>0</v>
      </c>
      <c r="L24" s="43">
        <v>3</v>
      </c>
      <c r="M24" s="44">
        <v>0</v>
      </c>
      <c r="N24" s="45">
        <v>0</v>
      </c>
    </row>
    <row r="25" spans="1:16" ht="19.5">
      <c r="A25" s="218" t="s">
        <v>131</v>
      </c>
      <c r="B25" s="185">
        <v>21</v>
      </c>
      <c r="C25" s="185">
        <v>1553</v>
      </c>
      <c r="D25" s="185">
        <v>1975</v>
      </c>
      <c r="E25" s="185">
        <v>2166</v>
      </c>
      <c r="F25" s="21">
        <f t="shared" si="0"/>
        <v>4141</v>
      </c>
      <c r="G25" s="42">
        <v>21</v>
      </c>
      <c r="H25" s="43">
        <v>18</v>
      </c>
      <c r="I25" s="43">
        <v>5</v>
      </c>
      <c r="J25" s="43">
        <v>4</v>
      </c>
      <c r="K25" s="43">
        <v>1</v>
      </c>
      <c r="L25" s="43">
        <v>0</v>
      </c>
      <c r="M25" s="44">
        <v>0</v>
      </c>
      <c r="N25" s="45">
        <v>0</v>
      </c>
    </row>
    <row r="26" spans="1:16" ht="19.5">
      <c r="A26" s="218" t="s">
        <v>132</v>
      </c>
      <c r="B26" s="185">
        <v>22</v>
      </c>
      <c r="C26" s="185">
        <v>926</v>
      </c>
      <c r="D26" s="185">
        <v>1226</v>
      </c>
      <c r="E26" s="185">
        <v>1257</v>
      </c>
      <c r="F26" s="21">
        <f t="shared" si="0"/>
        <v>2483</v>
      </c>
      <c r="G26" s="42">
        <v>19</v>
      </c>
      <c r="H26" s="43">
        <v>15</v>
      </c>
      <c r="I26" s="43">
        <v>2</v>
      </c>
      <c r="J26" s="43">
        <v>0</v>
      </c>
      <c r="K26" s="43">
        <v>3</v>
      </c>
      <c r="L26" s="43">
        <v>1</v>
      </c>
      <c r="M26" s="44">
        <v>0</v>
      </c>
      <c r="N26" s="45">
        <v>0</v>
      </c>
    </row>
    <row r="27" spans="1:16" ht="19.5">
      <c r="A27" s="218" t="s">
        <v>133</v>
      </c>
      <c r="B27" s="185">
        <v>12</v>
      </c>
      <c r="C27" s="185">
        <v>520</v>
      </c>
      <c r="D27" s="185">
        <v>543</v>
      </c>
      <c r="E27" s="185">
        <v>606</v>
      </c>
      <c r="F27" s="21">
        <f t="shared" si="0"/>
        <v>1149</v>
      </c>
      <c r="G27" s="42">
        <v>5</v>
      </c>
      <c r="H27" s="43">
        <v>7</v>
      </c>
      <c r="I27" s="43">
        <v>0</v>
      </c>
      <c r="J27" s="43">
        <v>0</v>
      </c>
      <c r="K27" s="43">
        <v>2</v>
      </c>
      <c r="L27" s="43">
        <v>1</v>
      </c>
      <c r="M27" s="44">
        <v>0</v>
      </c>
      <c r="N27" s="45">
        <v>0</v>
      </c>
    </row>
    <row r="28" spans="1:16" ht="19.5">
      <c r="A28" s="218" t="s">
        <v>134</v>
      </c>
      <c r="B28" s="185">
        <v>12</v>
      </c>
      <c r="C28" s="185">
        <v>573</v>
      </c>
      <c r="D28" s="185">
        <v>665</v>
      </c>
      <c r="E28" s="185">
        <v>682</v>
      </c>
      <c r="F28" s="21">
        <f t="shared" si="0"/>
        <v>1347</v>
      </c>
      <c r="G28" s="42">
        <v>5</v>
      </c>
      <c r="H28" s="43">
        <v>5</v>
      </c>
      <c r="I28" s="43">
        <v>2</v>
      </c>
      <c r="J28" s="43">
        <v>3</v>
      </c>
      <c r="K28" s="43">
        <v>0</v>
      </c>
      <c r="L28" s="43">
        <v>2</v>
      </c>
      <c r="M28" s="44">
        <v>0</v>
      </c>
      <c r="N28" s="45">
        <v>1</v>
      </c>
    </row>
    <row r="29" spans="1:16" ht="19.5">
      <c r="A29" s="218" t="s">
        <v>135</v>
      </c>
      <c r="B29" s="185">
        <v>6</v>
      </c>
      <c r="C29" s="185">
        <v>367</v>
      </c>
      <c r="D29" s="185">
        <v>445</v>
      </c>
      <c r="E29" s="185">
        <v>481</v>
      </c>
      <c r="F29" s="21">
        <f t="shared" si="0"/>
        <v>926</v>
      </c>
      <c r="G29" s="42">
        <v>6</v>
      </c>
      <c r="H29" s="43">
        <v>4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</row>
    <row r="30" spans="1:16" ht="19.5">
      <c r="A30" s="218" t="s">
        <v>136</v>
      </c>
      <c r="B30" s="185">
        <v>11</v>
      </c>
      <c r="C30" s="185">
        <v>395</v>
      </c>
      <c r="D30" s="185">
        <v>437</v>
      </c>
      <c r="E30" s="185">
        <v>499</v>
      </c>
      <c r="F30" s="21">
        <f t="shared" si="0"/>
        <v>936</v>
      </c>
      <c r="G30" s="42">
        <v>5</v>
      </c>
      <c r="H30" s="43">
        <v>3</v>
      </c>
      <c r="I30" s="43">
        <v>4</v>
      </c>
      <c r="J30" s="43">
        <v>1</v>
      </c>
      <c r="K30" s="43">
        <v>1</v>
      </c>
      <c r="L30" s="43">
        <v>2</v>
      </c>
      <c r="M30" s="44">
        <v>0</v>
      </c>
      <c r="N30" s="45">
        <v>0</v>
      </c>
    </row>
    <row r="31" spans="1:16" ht="19.5">
      <c r="A31" s="218" t="s">
        <v>137</v>
      </c>
      <c r="B31" s="185">
        <v>17</v>
      </c>
      <c r="C31" s="185">
        <v>1492</v>
      </c>
      <c r="D31" s="185">
        <v>1635</v>
      </c>
      <c r="E31" s="185">
        <v>1868</v>
      </c>
      <c r="F31" s="21">
        <f t="shared" si="0"/>
        <v>3503</v>
      </c>
      <c r="G31" s="42">
        <v>24</v>
      </c>
      <c r="H31" s="43">
        <v>23</v>
      </c>
      <c r="I31" s="43">
        <v>4</v>
      </c>
      <c r="J31" s="43">
        <v>1</v>
      </c>
      <c r="K31" s="43">
        <v>2</v>
      </c>
      <c r="L31" s="43">
        <v>2</v>
      </c>
      <c r="M31" s="44">
        <v>3</v>
      </c>
      <c r="N31" s="45">
        <v>0</v>
      </c>
    </row>
    <row r="32" spans="1:16" ht="19.5">
      <c r="A32" s="218" t="s">
        <v>138</v>
      </c>
      <c r="B32" s="185">
        <v>7</v>
      </c>
      <c r="C32" s="185">
        <v>358</v>
      </c>
      <c r="D32" s="185">
        <v>408</v>
      </c>
      <c r="E32" s="185">
        <v>437</v>
      </c>
      <c r="F32" s="21">
        <f t="shared" si="0"/>
        <v>845</v>
      </c>
      <c r="G32" s="42">
        <v>7</v>
      </c>
      <c r="H32" s="43">
        <v>4</v>
      </c>
      <c r="I32" s="43">
        <v>3</v>
      </c>
      <c r="J32" s="43">
        <v>2</v>
      </c>
      <c r="K32" s="43">
        <v>1</v>
      </c>
      <c r="L32" s="43">
        <v>1</v>
      </c>
      <c r="M32" s="44">
        <v>1</v>
      </c>
      <c r="N32" s="45">
        <v>0</v>
      </c>
    </row>
    <row r="33" spans="1:15" ht="19.5">
      <c r="A33" s="218" t="s">
        <v>139</v>
      </c>
      <c r="B33" s="185">
        <v>15</v>
      </c>
      <c r="C33" s="185">
        <v>979</v>
      </c>
      <c r="D33" s="185">
        <v>1119</v>
      </c>
      <c r="E33" s="185">
        <v>1210</v>
      </c>
      <c r="F33" s="21">
        <f t="shared" si="0"/>
        <v>2329</v>
      </c>
      <c r="G33" s="42">
        <v>13</v>
      </c>
      <c r="H33" s="43">
        <v>20</v>
      </c>
      <c r="I33" s="43">
        <v>0</v>
      </c>
      <c r="J33" s="43">
        <v>5</v>
      </c>
      <c r="K33" s="43">
        <v>0</v>
      </c>
      <c r="L33" s="43">
        <v>1</v>
      </c>
      <c r="M33" s="44">
        <v>1</v>
      </c>
      <c r="N33" s="45">
        <v>0</v>
      </c>
    </row>
    <row r="34" spans="1:15" ht="19.5">
      <c r="A34" s="218" t="s">
        <v>140</v>
      </c>
      <c r="B34" s="185">
        <v>12</v>
      </c>
      <c r="C34" s="185">
        <v>453</v>
      </c>
      <c r="D34" s="185">
        <v>545</v>
      </c>
      <c r="E34" s="185">
        <v>497</v>
      </c>
      <c r="F34" s="21">
        <f t="shared" si="0"/>
        <v>1042</v>
      </c>
      <c r="G34" s="42">
        <v>4</v>
      </c>
      <c r="H34" s="43">
        <v>14</v>
      </c>
      <c r="I34" s="43">
        <v>5</v>
      </c>
      <c r="J34" s="43">
        <v>5</v>
      </c>
      <c r="K34" s="43">
        <v>0</v>
      </c>
      <c r="L34" s="43">
        <v>2</v>
      </c>
      <c r="M34" s="44">
        <v>0</v>
      </c>
      <c r="N34" s="45">
        <v>0</v>
      </c>
    </row>
    <row r="35" spans="1:15" ht="19.5">
      <c r="A35" s="218" t="s">
        <v>141</v>
      </c>
      <c r="B35" s="185">
        <v>19</v>
      </c>
      <c r="C35" s="185">
        <v>860</v>
      </c>
      <c r="D35" s="185">
        <v>1043</v>
      </c>
      <c r="E35" s="185">
        <v>1150</v>
      </c>
      <c r="F35" s="21">
        <f t="shared" si="0"/>
        <v>2193</v>
      </c>
      <c r="G35" s="42">
        <v>20</v>
      </c>
      <c r="H35" s="43">
        <v>21</v>
      </c>
      <c r="I35" s="43">
        <v>1</v>
      </c>
      <c r="J35" s="43">
        <v>2</v>
      </c>
      <c r="K35" s="43">
        <v>0</v>
      </c>
      <c r="L35" s="43">
        <v>1</v>
      </c>
      <c r="M35" s="44">
        <v>1</v>
      </c>
      <c r="N35" s="45">
        <v>1</v>
      </c>
    </row>
    <row r="36" spans="1:15" ht="19.5">
      <c r="A36" s="218" t="s">
        <v>142</v>
      </c>
      <c r="B36" s="185">
        <v>8</v>
      </c>
      <c r="C36" s="185">
        <v>366</v>
      </c>
      <c r="D36" s="185">
        <v>460</v>
      </c>
      <c r="E36" s="185">
        <v>428</v>
      </c>
      <c r="F36" s="21">
        <f t="shared" si="0"/>
        <v>888</v>
      </c>
      <c r="G36" s="42">
        <v>4</v>
      </c>
      <c r="H36" s="43">
        <v>9</v>
      </c>
      <c r="I36" s="43">
        <v>0</v>
      </c>
      <c r="J36" s="43">
        <v>0</v>
      </c>
      <c r="K36" s="43">
        <v>0</v>
      </c>
      <c r="L36" s="43">
        <v>0</v>
      </c>
      <c r="M36" s="44">
        <v>0</v>
      </c>
      <c r="N36" s="45">
        <v>0</v>
      </c>
    </row>
    <row r="37" spans="1:15" ht="19.5">
      <c r="A37" s="217" t="s">
        <v>110</v>
      </c>
      <c r="B37" s="21">
        <f t="shared" ref="B37:N37" si="1">SUM(B5:B36)</f>
        <v>456</v>
      </c>
      <c r="C37" s="21">
        <f t="shared" si="1"/>
        <v>22789</v>
      </c>
      <c r="D37" s="21">
        <f t="shared" si="1"/>
        <v>26258</v>
      </c>
      <c r="E37" s="21">
        <f t="shared" si="1"/>
        <v>27999</v>
      </c>
      <c r="F37" s="21">
        <f t="shared" si="1"/>
        <v>54257</v>
      </c>
      <c r="G37" s="21">
        <f t="shared" si="1"/>
        <v>352</v>
      </c>
      <c r="H37" s="21">
        <f t="shared" si="1"/>
        <v>390</v>
      </c>
      <c r="I37" s="21">
        <f t="shared" si="1"/>
        <v>69</v>
      </c>
      <c r="J37" s="21">
        <f t="shared" si="1"/>
        <v>69</v>
      </c>
      <c r="K37" s="21">
        <f t="shared" si="1"/>
        <v>19</v>
      </c>
      <c r="L37" s="21">
        <f t="shared" si="1"/>
        <v>46</v>
      </c>
      <c r="M37" s="22">
        <f t="shared" si="1"/>
        <v>16</v>
      </c>
      <c r="N37" s="25">
        <f t="shared" si="1"/>
        <v>10</v>
      </c>
    </row>
    <row r="38" spans="1:15" s="3" customFormat="1" ht="26.25" customHeight="1">
      <c r="A38" s="230" t="s">
        <v>8</v>
      </c>
      <c r="B38" s="231"/>
      <c r="C38" s="60">
        <f>C37</f>
        <v>22789</v>
      </c>
      <c r="D38" s="60" t="s">
        <v>0</v>
      </c>
      <c r="E38" s="60" t="s">
        <v>9</v>
      </c>
      <c r="F38" s="60"/>
      <c r="G38" s="60">
        <f>F37</f>
        <v>54257</v>
      </c>
      <c r="H38" s="60" t="s">
        <v>10</v>
      </c>
      <c r="I38" s="60"/>
      <c r="J38" s="60"/>
      <c r="K38" s="60" t="s">
        <v>105</v>
      </c>
      <c r="L38" s="60"/>
      <c r="M38" s="67"/>
      <c r="N38" s="68"/>
      <c r="O38" s="14"/>
    </row>
    <row r="39" spans="1:15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1553</v>
      </c>
      <c r="F39" s="145">
        <f>MAX(F5:F36)</f>
        <v>4141</v>
      </c>
      <c r="G39" s="195"/>
      <c r="H39" s="148" t="str">
        <f>ADDRESS(MATCH(MAX(F5:F36),F5:F36,0)+4,1)</f>
        <v>$A$25</v>
      </c>
      <c r="I39" s="195"/>
      <c r="J39" s="195"/>
      <c r="K39" s="195"/>
      <c r="L39" s="195"/>
      <c r="M39" s="141"/>
      <c r="N39" s="142"/>
    </row>
    <row r="40" spans="1:15" s="3" customFormat="1" ht="26.25" customHeight="1">
      <c r="A40" s="230" t="s">
        <v>109</v>
      </c>
      <c r="B40" s="231"/>
      <c r="C40" s="193" t="str">
        <f ca="1">INDIRECT(H40,TRUE)</f>
        <v>明莊</v>
      </c>
      <c r="D40" s="194" t="s">
        <v>91</v>
      </c>
      <c r="E40" s="146">
        <v>382</v>
      </c>
      <c r="F40" s="147">
        <f>MIN(F5:F36)</f>
        <v>812</v>
      </c>
      <c r="G40" s="195"/>
      <c r="H40" s="148" t="str">
        <f>ADDRESS(MATCH(MIN(F5:F36),F5:F36,0)+4,1)</f>
        <v>$A$14</v>
      </c>
      <c r="I40" s="195"/>
      <c r="J40" s="195"/>
      <c r="K40" s="195"/>
      <c r="L40" s="195"/>
      <c r="M40" s="141"/>
      <c r="N40" s="142"/>
    </row>
    <row r="41" spans="1:15" s="4" customFormat="1" ht="24.95" customHeight="1">
      <c r="A41" s="232" t="s">
        <v>11</v>
      </c>
      <c r="B41" s="233"/>
      <c r="C41" s="239">
        <f>SUM(G41:G42)</f>
        <v>156</v>
      </c>
      <c r="D41" s="241" t="s">
        <v>10</v>
      </c>
      <c r="E41" s="195" t="s">
        <v>12</v>
      </c>
      <c r="F41" s="195"/>
      <c r="G41" s="195">
        <v>71</v>
      </c>
      <c r="H41" s="195" t="s">
        <v>10</v>
      </c>
      <c r="I41" s="195"/>
      <c r="J41" s="195"/>
      <c r="K41" s="80"/>
      <c r="L41" s="80"/>
      <c r="M41" s="81"/>
      <c r="N41" s="82"/>
      <c r="O41" s="15"/>
    </row>
    <row r="42" spans="1:15" s="5" customFormat="1" ht="24.95" customHeight="1">
      <c r="A42" s="234"/>
      <c r="B42" s="235"/>
      <c r="C42" s="240"/>
      <c r="D42" s="242"/>
      <c r="E42" s="88" t="s">
        <v>13</v>
      </c>
      <c r="F42" s="88"/>
      <c r="G42" s="88">
        <v>85</v>
      </c>
      <c r="H42" s="88" t="s">
        <v>10</v>
      </c>
      <c r="I42" s="88"/>
      <c r="J42" s="88"/>
      <c r="K42" s="89"/>
      <c r="L42" s="89"/>
      <c r="M42" s="90"/>
      <c r="N42" s="91"/>
      <c r="O42" s="16"/>
    </row>
    <row r="43" spans="1:15" s="5" customFormat="1" ht="26.25" customHeight="1">
      <c r="A43" s="232" t="s">
        <v>18</v>
      </c>
      <c r="B43" s="236"/>
      <c r="C43" s="216">
        <f>K37</f>
        <v>19</v>
      </c>
      <c r="D43" s="216" t="s">
        <v>10</v>
      </c>
      <c r="E43" s="199" t="s">
        <v>159</v>
      </c>
      <c r="F43" s="195"/>
      <c r="G43" s="195"/>
      <c r="H43" s="195"/>
      <c r="I43" s="195"/>
      <c r="J43" s="195"/>
      <c r="K43" s="200"/>
      <c r="L43" s="200"/>
      <c r="M43" s="201"/>
      <c r="N43" s="202"/>
      <c r="O43" s="16"/>
    </row>
    <row r="44" spans="1:15" s="6" customFormat="1" ht="26.25" customHeight="1">
      <c r="A44" s="230" t="s">
        <v>16</v>
      </c>
      <c r="B44" s="231"/>
      <c r="C44" s="60">
        <f>L37</f>
        <v>46</v>
      </c>
      <c r="D44" s="60" t="s">
        <v>10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  <c r="O44" s="17"/>
    </row>
    <row r="45" spans="1:15" s="7" customFormat="1" ht="26.25" customHeight="1">
      <c r="A45" s="230" t="s">
        <v>14</v>
      </c>
      <c r="B45" s="231"/>
      <c r="C45" s="60">
        <f>M37</f>
        <v>16</v>
      </c>
      <c r="D45" s="60" t="s">
        <v>25</v>
      </c>
      <c r="E45" s="60" t="s">
        <v>160</v>
      </c>
      <c r="F45" s="60"/>
      <c r="G45" s="60"/>
      <c r="H45" s="60"/>
      <c r="I45" s="60"/>
      <c r="J45" s="60"/>
      <c r="K45" s="62"/>
      <c r="L45" s="62"/>
      <c r="M45" s="63"/>
      <c r="N45" s="64"/>
      <c r="O45" s="18"/>
    </row>
    <row r="46" spans="1:15" s="8" customFormat="1" ht="26.25" customHeight="1">
      <c r="A46" s="230" t="s">
        <v>15</v>
      </c>
      <c r="B46" s="231"/>
      <c r="C46" s="60">
        <f>N37</f>
        <v>10</v>
      </c>
      <c r="D46" s="60" t="s">
        <v>25</v>
      </c>
      <c r="E46" s="60" t="s">
        <v>161</v>
      </c>
      <c r="F46" s="60"/>
      <c r="G46" s="60"/>
      <c r="H46" s="60"/>
      <c r="I46" s="60"/>
      <c r="J46" s="60"/>
      <c r="K46" s="62"/>
      <c r="L46" s="62"/>
      <c r="M46" s="63"/>
      <c r="N46" s="64"/>
      <c r="O46" s="19"/>
    </row>
    <row r="47" spans="1:15" s="6" customFormat="1" ht="26.25" customHeight="1">
      <c r="A47" s="230" t="s">
        <v>107</v>
      </c>
      <c r="B47" s="231"/>
      <c r="C47" s="60">
        <f>G37</f>
        <v>352</v>
      </c>
      <c r="D47" s="71" t="s">
        <v>10</v>
      </c>
      <c r="E47" s="60" t="s">
        <v>17</v>
      </c>
      <c r="F47" s="60"/>
      <c r="G47" s="60">
        <f>H37</f>
        <v>390</v>
      </c>
      <c r="H47" s="71" t="s">
        <v>10</v>
      </c>
      <c r="I47" s="60"/>
      <c r="J47" s="60"/>
      <c r="K47" s="62"/>
      <c r="L47" s="62"/>
      <c r="M47" s="63"/>
      <c r="N47" s="64"/>
      <c r="O47" s="17"/>
    </row>
    <row r="48" spans="1:15" s="9" customFormat="1" ht="26.25" customHeight="1" thickBot="1">
      <c r="A48" s="228" t="str">
        <f>IF(C48&gt;0," 本月戶數增加","本月戶數減少")</f>
        <v xml:space="preserve"> 本月戶數增加</v>
      </c>
      <c r="B48" s="229"/>
      <c r="C48" s="72">
        <f>C37-'10101'!C37</f>
        <v>8</v>
      </c>
      <c r="D48" s="211" t="str">
        <f>IF(E48&gt;0,"男增加","男減少")</f>
        <v>男減少</v>
      </c>
      <c r="E48" s="73">
        <f>D37-'10101'!D37</f>
        <v>-45</v>
      </c>
      <c r="F48" s="74" t="str">
        <f>IF(G48&gt;0,"女增加","女減少")</f>
        <v>女減少</v>
      </c>
      <c r="G48" s="73">
        <f>E37-'10101'!E37</f>
        <v>-20</v>
      </c>
      <c r="H48" s="75"/>
      <c r="I48" s="229" t="str">
        <f>IF(K48&gt;0,"總人口數增加","總人口數減少")</f>
        <v>總人口數減少</v>
      </c>
      <c r="J48" s="229"/>
      <c r="K48" s="73">
        <f>F37-'10101'!F37</f>
        <v>-65</v>
      </c>
      <c r="L48" s="75"/>
      <c r="M48" s="76"/>
      <c r="N48" s="77"/>
    </row>
    <row r="49" spans="3:3">
      <c r="C49" s="2"/>
    </row>
  </sheetData>
  <mergeCells count="26">
    <mergeCell ref="I48:J48"/>
    <mergeCell ref="A41:B42"/>
    <mergeCell ref="C41:C42"/>
    <mergeCell ref="D41:D42"/>
    <mergeCell ref="A43:B43"/>
    <mergeCell ref="A44:B44"/>
    <mergeCell ref="A45:B45"/>
    <mergeCell ref="A46:B46"/>
    <mergeCell ref="A47:B47"/>
    <mergeCell ref="A48:B48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35"/>
      <c r="N1" s="35"/>
    </row>
    <row r="2" spans="1:15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145</v>
      </c>
      <c r="L2" s="245"/>
      <c r="M2" s="245"/>
      <c r="N2" s="245"/>
    </row>
    <row r="3" spans="1:15" ht="19.5">
      <c r="A3" s="243" t="s">
        <v>20</v>
      </c>
      <c r="B3" s="246" t="s">
        <v>21</v>
      </c>
      <c r="C3" s="246" t="s">
        <v>22</v>
      </c>
      <c r="D3" s="190" t="s">
        <v>10</v>
      </c>
      <c r="E3" s="191" t="s">
        <v>100</v>
      </c>
      <c r="F3" s="192" t="s">
        <v>101</v>
      </c>
      <c r="G3" s="246" t="s">
        <v>5</v>
      </c>
      <c r="H3" s="246" t="s">
        <v>4</v>
      </c>
      <c r="I3" s="246" t="s">
        <v>6</v>
      </c>
      <c r="J3" s="246" t="s">
        <v>7</v>
      </c>
      <c r="K3" s="246" t="s">
        <v>23</v>
      </c>
      <c r="L3" s="246" t="s">
        <v>24</v>
      </c>
      <c r="M3" s="247" t="s">
        <v>95</v>
      </c>
      <c r="N3" s="248" t="s">
        <v>96</v>
      </c>
    </row>
    <row r="4" spans="1:15" s="1" customFormat="1" ht="19.5">
      <c r="A4" s="244"/>
      <c r="B4" s="227"/>
      <c r="C4" s="227"/>
      <c r="D4" s="20" t="s">
        <v>1</v>
      </c>
      <c r="E4" s="20" t="s">
        <v>2</v>
      </c>
      <c r="F4" s="20" t="s">
        <v>3</v>
      </c>
      <c r="G4" s="227"/>
      <c r="H4" s="227"/>
      <c r="I4" s="227"/>
      <c r="J4" s="227"/>
      <c r="K4" s="227"/>
      <c r="L4" s="227"/>
      <c r="M4" s="222"/>
      <c r="N4" s="224"/>
      <c r="O4" s="13"/>
    </row>
    <row r="5" spans="1:15" ht="19.5">
      <c r="A5" s="218" t="s">
        <v>111</v>
      </c>
      <c r="B5" s="185">
        <v>13</v>
      </c>
      <c r="C5" s="185">
        <v>536</v>
      </c>
      <c r="D5" s="185">
        <v>613</v>
      </c>
      <c r="E5" s="185">
        <v>657</v>
      </c>
      <c r="F5" s="21">
        <f t="shared" ref="F5:F36" si="0">SUM(D5:E5)</f>
        <v>1270</v>
      </c>
      <c r="G5" s="42">
        <v>15</v>
      </c>
      <c r="H5" s="43">
        <v>4</v>
      </c>
      <c r="I5" s="43">
        <v>0</v>
      </c>
      <c r="J5" s="43">
        <v>1</v>
      </c>
      <c r="K5" s="43">
        <v>2</v>
      </c>
      <c r="L5" s="43">
        <v>0</v>
      </c>
      <c r="M5" s="44">
        <v>1</v>
      </c>
      <c r="N5" s="45">
        <v>0</v>
      </c>
    </row>
    <row r="6" spans="1:15" ht="19.5">
      <c r="A6" s="218" t="s">
        <v>112</v>
      </c>
      <c r="B6" s="185">
        <v>26</v>
      </c>
      <c r="C6" s="185">
        <v>1517</v>
      </c>
      <c r="D6" s="185">
        <v>1598</v>
      </c>
      <c r="E6" s="185">
        <v>1713</v>
      </c>
      <c r="F6" s="21">
        <f t="shared" si="0"/>
        <v>3311</v>
      </c>
      <c r="G6" s="42">
        <v>29</v>
      </c>
      <c r="H6" s="43">
        <v>25</v>
      </c>
      <c r="I6" s="43">
        <v>12</v>
      </c>
      <c r="J6" s="43">
        <v>0</v>
      </c>
      <c r="K6" s="43">
        <v>5</v>
      </c>
      <c r="L6" s="43">
        <v>0</v>
      </c>
      <c r="M6" s="44">
        <v>3</v>
      </c>
      <c r="N6" s="45">
        <v>1</v>
      </c>
    </row>
    <row r="7" spans="1:15" ht="19.5">
      <c r="A7" s="218" t="s">
        <v>113</v>
      </c>
      <c r="B7" s="185">
        <v>7</v>
      </c>
      <c r="C7" s="185">
        <v>568</v>
      </c>
      <c r="D7" s="185">
        <v>516</v>
      </c>
      <c r="E7" s="185">
        <v>628</v>
      </c>
      <c r="F7" s="21">
        <f t="shared" si="0"/>
        <v>1144</v>
      </c>
      <c r="G7" s="42">
        <v>10</v>
      </c>
      <c r="H7" s="43">
        <v>7</v>
      </c>
      <c r="I7" s="43">
        <v>1</v>
      </c>
      <c r="J7" s="43">
        <v>7</v>
      </c>
      <c r="K7" s="43">
        <v>0</v>
      </c>
      <c r="L7" s="43">
        <v>2</v>
      </c>
      <c r="M7" s="44">
        <v>0</v>
      </c>
      <c r="N7" s="45">
        <v>0</v>
      </c>
    </row>
    <row r="8" spans="1:15" ht="19.5">
      <c r="A8" s="218" t="s">
        <v>114</v>
      </c>
      <c r="B8" s="185">
        <v>20</v>
      </c>
      <c r="C8" s="185">
        <v>1295</v>
      </c>
      <c r="D8" s="185">
        <v>1596</v>
      </c>
      <c r="E8" s="185">
        <v>1774</v>
      </c>
      <c r="F8" s="21">
        <f t="shared" si="0"/>
        <v>3370</v>
      </c>
      <c r="G8" s="42">
        <v>25</v>
      </c>
      <c r="H8" s="43">
        <v>22</v>
      </c>
      <c r="I8" s="43">
        <v>11</v>
      </c>
      <c r="J8" s="43">
        <v>0</v>
      </c>
      <c r="K8" s="43">
        <v>2</v>
      </c>
      <c r="L8" s="43">
        <v>1</v>
      </c>
      <c r="M8" s="44">
        <v>2</v>
      </c>
      <c r="N8" s="45">
        <v>1</v>
      </c>
    </row>
    <row r="9" spans="1:15" ht="19.5">
      <c r="A9" s="218" t="s">
        <v>115</v>
      </c>
      <c r="B9" s="185">
        <v>17</v>
      </c>
      <c r="C9" s="185">
        <v>721</v>
      </c>
      <c r="D9" s="185">
        <v>800</v>
      </c>
      <c r="E9" s="185">
        <v>892</v>
      </c>
      <c r="F9" s="21">
        <f t="shared" si="0"/>
        <v>1692</v>
      </c>
      <c r="G9" s="42">
        <v>1</v>
      </c>
      <c r="H9" s="43">
        <v>6</v>
      </c>
      <c r="I9" s="43">
        <v>0</v>
      </c>
      <c r="J9" s="43">
        <v>3</v>
      </c>
      <c r="K9" s="43">
        <v>1</v>
      </c>
      <c r="L9" s="43">
        <v>1</v>
      </c>
      <c r="M9" s="44">
        <v>1</v>
      </c>
      <c r="N9" s="45">
        <v>0</v>
      </c>
    </row>
    <row r="10" spans="1:15" ht="19.5">
      <c r="A10" s="218" t="s">
        <v>116</v>
      </c>
      <c r="B10" s="185">
        <v>17</v>
      </c>
      <c r="C10" s="185">
        <v>677</v>
      </c>
      <c r="D10" s="185">
        <v>799</v>
      </c>
      <c r="E10" s="185">
        <v>778</v>
      </c>
      <c r="F10" s="21">
        <f t="shared" si="0"/>
        <v>1577</v>
      </c>
      <c r="G10" s="42">
        <v>5</v>
      </c>
      <c r="H10" s="43">
        <v>9</v>
      </c>
      <c r="I10" s="43">
        <v>0</v>
      </c>
      <c r="J10" s="43">
        <v>9</v>
      </c>
      <c r="K10" s="43">
        <v>0</v>
      </c>
      <c r="L10" s="43">
        <v>1</v>
      </c>
      <c r="M10" s="44">
        <v>1</v>
      </c>
      <c r="N10" s="45">
        <v>0</v>
      </c>
    </row>
    <row r="11" spans="1:15" ht="19.5">
      <c r="A11" s="218" t="s">
        <v>117</v>
      </c>
      <c r="B11" s="185">
        <v>14</v>
      </c>
      <c r="C11" s="185">
        <v>476</v>
      </c>
      <c r="D11" s="185">
        <v>552</v>
      </c>
      <c r="E11" s="185">
        <v>494</v>
      </c>
      <c r="F11" s="21">
        <f t="shared" si="0"/>
        <v>1046</v>
      </c>
      <c r="G11" s="42">
        <v>5</v>
      </c>
      <c r="H11" s="43">
        <v>10</v>
      </c>
      <c r="I11" s="43">
        <v>2</v>
      </c>
      <c r="J11" s="43">
        <v>0</v>
      </c>
      <c r="K11" s="43">
        <v>0</v>
      </c>
      <c r="L11" s="43">
        <v>2</v>
      </c>
      <c r="M11" s="44">
        <v>0</v>
      </c>
      <c r="N11" s="45">
        <v>0</v>
      </c>
    </row>
    <row r="12" spans="1:15" ht="19.5">
      <c r="A12" s="218" t="s">
        <v>118</v>
      </c>
      <c r="B12" s="185">
        <v>22</v>
      </c>
      <c r="C12" s="185">
        <v>1144</v>
      </c>
      <c r="D12" s="185">
        <v>1387</v>
      </c>
      <c r="E12" s="185">
        <v>1578</v>
      </c>
      <c r="F12" s="21">
        <f t="shared" si="0"/>
        <v>2965</v>
      </c>
      <c r="G12" s="42">
        <v>33</v>
      </c>
      <c r="H12" s="43">
        <v>19</v>
      </c>
      <c r="I12" s="43">
        <v>4</v>
      </c>
      <c r="J12" s="43">
        <v>9</v>
      </c>
      <c r="K12" s="43">
        <v>0</v>
      </c>
      <c r="L12" s="43">
        <v>5</v>
      </c>
      <c r="M12" s="44">
        <v>4</v>
      </c>
      <c r="N12" s="45">
        <v>0</v>
      </c>
    </row>
    <row r="13" spans="1:15" ht="19.5">
      <c r="A13" s="218" t="s">
        <v>119</v>
      </c>
      <c r="B13" s="185">
        <v>11</v>
      </c>
      <c r="C13" s="185">
        <v>562</v>
      </c>
      <c r="D13" s="185">
        <v>590</v>
      </c>
      <c r="E13" s="185">
        <v>692</v>
      </c>
      <c r="F13" s="21">
        <f t="shared" si="0"/>
        <v>1282</v>
      </c>
      <c r="G13" s="42">
        <v>16</v>
      </c>
      <c r="H13" s="43">
        <v>9</v>
      </c>
      <c r="I13" s="43">
        <v>0</v>
      </c>
      <c r="J13" s="43">
        <v>9</v>
      </c>
      <c r="K13" s="43">
        <v>1</v>
      </c>
      <c r="L13" s="43">
        <v>0</v>
      </c>
      <c r="M13" s="44">
        <v>0</v>
      </c>
      <c r="N13" s="45">
        <v>1</v>
      </c>
    </row>
    <row r="14" spans="1:15" ht="19.5">
      <c r="A14" s="218" t="s">
        <v>120</v>
      </c>
      <c r="B14" s="185">
        <v>10</v>
      </c>
      <c r="C14" s="185">
        <v>380</v>
      </c>
      <c r="D14" s="185">
        <v>430</v>
      </c>
      <c r="E14" s="185">
        <v>382</v>
      </c>
      <c r="F14" s="21">
        <f t="shared" si="0"/>
        <v>812</v>
      </c>
      <c r="G14" s="42">
        <v>4</v>
      </c>
      <c r="H14" s="43">
        <v>4</v>
      </c>
      <c r="I14" s="43">
        <v>0</v>
      </c>
      <c r="J14" s="43">
        <v>1</v>
      </c>
      <c r="K14" s="43">
        <v>1</v>
      </c>
      <c r="L14" s="43">
        <v>0</v>
      </c>
      <c r="M14" s="44">
        <v>0</v>
      </c>
      <c r="N14" s="45">
        <v>0</v>
      </c>
    </row>
    <row r="15" spans="1:15" ht="19.5">
      <c r="A15" s="218" t="s">
        <v>121</v>
      </c>
      <c r="B15" s="185">
        <v>16</v>
      </c>
      <c r="C15" s="185">
        <v>619</v>
      </c>
      <c r="D15" s="185">
        <v>726</v>
      </c>
      <c r="E15" s="185">
        <v>691</v>
      </c>
      <c r="F15" s="21">
        <f t="shared" si="0"/>
        <v>1417</v>
      </c>
      <c r="G15" s="42">
        <v>3</v>
      </c>
      <c r="H15" s="43">
        <v>12</v>
      </c>
      <c r="I15" s="43">
        <v>0</v>
      </c>
      <c r="J15" s="43">
        <v>0</v>
      </c>
      <c r="K15" s="43">
        <v>0</v>
      </c>
      <c r="L15" s="43">
        <v>1</v>
      </c>
      <c r="M15" s="44">
        <v>1</v>
      </c>
      <c r="N15" s="45">
        <v>1</v>
      </c>
    </row>
    <row r="16" spans="1:15" ht="19.5">
      <c r="A16" s="218" t="s">
        <v>122</v>
      </c>
      <c r="B16" s="185">
        <v>10</v>
      </c>
      <c r="C16" s="185">
        <v>509</v>
      </c>
      <c r="D16" s="185">
        <v>531</v>
      </c>
      <c r="E16" s="185">
        <v>606</v>
      </c>
      <c r="F16" s="21">
        <f t="shared" si="0"/>
        <v>1137</v>
      </c>
      <c r="G16" s="42">
        <v>11</v>
      </c>
      <c r="H16" s="43">
        <v>11</v>
      </c>
      <c r="I16" s="43">
        <v>4</v>
      </c>
      <c r="J16" s="43">
        <v>0</v>
      </c>
      <c r="K16" s="43">
        <v>2</v>
      </c>
      <c r="L16" s="43">
        <v>0</v>
      </c>
      <c r="M16" s="44">
        <v>0</v>
      </c>
      <c r="N16" s="45">
        <v>1</v>
      </c>
    </row>
    <row r="17" spans="1:16" ht="19.5">
      <c r="A17" s="218" t="s">
        <v>123</v>
      </c>
      <c r="B17" s="185">
        <v>22</v>
      </c>
      <c r="C17" s="185">
        <v>947</v>
      </c>
      <c r="D17" s="185">
        <v>1175</v>
      </c>
      <c r="E17" s="185">
        <v>1141</v>
      </c>
      <c r="F17" s="21">
        <f t="shared" si="0"/>
        <v>2316</v>
      </c>
      <c r="G17" s="42">
        <v>17</v>
      </c>
      <c r="H17" s="43">
        <v>17</v>
      </c>
      <c r="I17" s="43">
        <v>1</v>
      </c>
      <c r="J17" s="43">
        <v>5</v>
      </c>
      <c r="K17" s="43">
        <v>1</v>
      </c>
      <c r="L17" s="43">
        <v>1</v>
      </c>
      <c r="M17" s="44">
        <v>2</v>
      </c>
      <c r="N17" s="45">
        <v>0</v>
      </c>
    </row>
    <row r="18" spans="1:16" ht="19.5">
      <c r="A18" s="218" t="s">
        <v>124</v>
      </c>
      <c r="B18" s="185">
        <v>13</v>
      </c>
      <c r="C18" s="185">
        <v>458</v>
      </c>
      <c r="D18" s="185">
        <v>496</v>
      </c>
      <c r="E18" s="185">
        <v>516</v>
      </c>
      <c r="F18" s="21">
        <f t="shared" si="0"/>
        <v>1012</v>
      </c>
      <c r="G18" s="42">
        <v>6</v>
      </c>
      <c r="H18" s="43">
        <v>12</v>
      </c>
      <c r="I18" s="43">
        <v>0</v>
      </c>
      <c r="J18" s="43">
        <v>1</v>
      </c>
      <c r="K18" s="43">
        <v>0</v>
      </c>
      <c r="L18" s="43">
        <v>1</v>
      </c>
      <c r="M18" s="44">
        <v>2</v>
      </c>
      <c r="N18" s="45">
        <v>0</v>
      </c>
    </row>
    <row r="19" spans="1:16" ht="19.5">
      <c r="A19" s="218" t="s">
        <v>125</v>
      </c>
      <c r="B19" s="185">
        <v>12</v>
      </c>
      <c r="C19" s="185">
        <v>457</v>
      </c>
      <c r="D19" s="185">
        <v>517</v>
      </c>
      <c r="E19" s="185">
        <v>459</v>
      </c>
      <c r="F19" s="21">
        <f t="shared" si="0"/>
        <v>976</v>
      </c>
      <c r="G19" s="42">
        <v>16</v>
      </c>
      <c r="H19" s="43">
        <v>3</v>
      </c>
      <c r="I19" s="43">
        <v>2</v>
      </c>
      <c r="J19" s="43">
        <v>2</v>
      </c>
      <c r="K19" s="43">
        <v>0</v>
      </c>
      <c r="L19" s="43">
        <v>2</v>
      </c>
      <c r="M19" s="44">
        <v>0</v>
      </c>
      <c r="N19" s="45">
        <v>0</v>
      </c>
    </row>
    <row r="20" spans="1:16" ht="19.5">
      <c r="A20" s="218" t="s">
        <v>126</v>
      </c>
      <c r="B20" s="185">
        <v>10</v>
      </c>
      <c r="C20" s="185">
        <v>439</v>
      </c>
      <c r="D20" s="185">
        <v>483</v>
      </c>
      <c r="E20" s="185">
        <v>467</v>
      </c>
      <c r="F20" s="21">
        <f t="shared" si="0"/>
        <v>950</v>
      </c>
      <c r="G20" s="42">
        <v>1</v>
      </c>
      <c r="H20" s="43">
        <v>12</v>
      </c>
      <c r="I20" s="43">
        <v>2</v>
      </c>
      <c r="J20" s="43">
        <v>3</v>
      </c>
      <c r="K20" s="43">
        <v>3</v>
      </c>
      <c r="L20" s="43">
        <v>2</v>
      </c>
      <c r="M20" s="44">
        <v>0</v>
      </c>
      <c r="N20" s="45">
        <v>0</v>
      </c>
    </row>
    <row r="21" spans="1:16" ht="19.5">
      <c r="A21" s="218" t="s">
        <v>127</v>
      </c>
      <c r="B21" s="185">
        <v>11</v>
      </c>
      <c r="C21" s="185">
        <v>650</v>
      </c>
      <c r="D21" s="185">
        <v>702</v>
      </c>
      <c r="E21" s="185">
        <v>751</v>
      </c>
      <c r="F21" s="21">
        <f t="shared" si="0"/>
        <v>1453</v>
      </c>
      <c r="G21" s="42">
        <v>2</v>
      </c>
      <c r="H21" s="43">
        <v>12</v>
      </c>
      <c r="I21" s="43">
        <v>0</v>
      </c>
      <c r="J21" s="43">
        <v>3</v>
      </c>
      <c r="K21" s="43">
        <v>0</v>
      </c>
      <c r="L21" s="43">
        <v>1</v>
      </c>
      <c r="M21" s="44">
        <v>0</v>
      </c>
      <c r="N21" s="45">
        <v>0</v>
      </c>
    </row>
    <row r="22" spans="1:16" ht="19.5">
      <c r="A22" s="218" t="s">
        <v>128</v>
      </c>
      <c r="B22" s="185">
        <v>16</v>
      </c>
      <c r="C22" s="185">
        <v>566</v>
      </c>
      <c r="D22" s="185">
        <v>662</v>
      </c>
      <c r="E22" s="185">
        <v>734</v>
      </c>
      <c r="F22" s="21">
        <f t="shared" si="0"/>
        <v>1396</v>
      </c>
      <c r="G22" s="42">
        <v>12</v>
      </c>
      <c r="H22" s="43">
        <v>5</v>
      </c>
      <c r="I22" s="43">
        <v>3</v>
      </c>
      <c r="J22" s="43">
        <v>0</v>
      </c>
      <c r="K22" s="43">
        <v>2</v>
      </c>
      <c r="L22" s="43">
        <v>1</v>
      </c>
      <c r="M22" s="44">
        <v>0</v>
      </c>
      <c r="N22" s="45">
        <v>0</v>
      </c>
      <c r="O22" s="34"/>
      <c r="P22" s="34"/>
    </row>
    <row r="23" spans="1:16" ht="19.5">
      <c r="A23" s="218" t="s">
        <v>129</v>
      </c>
      <c r="B23" s="185">
        <v>15</v>
      </c>
      <c r="C23" s="185">
        <v>970</v>
      </c>
      <c r="D23" s="185">
        <v>1022</v>
      </c>
      <c r="E23" s="185">
        <v>1171</v>
      </c>
      <c r="F23" s="21">
        <f t="shared" si="0"/>
        <v>2193</v>
      </c>
      <c r="G23" s="42">
        <v>14</v>
      </c>
      <c r="H23" s="43">
        <v>6</v>
      </c>
      <c r="I23" s="43">
        <v>0</v>
      </c>
      <c r="J23" s="43">
        <v>1</v>
      </c>
      <c r="K23" s="43">
        <v>1</v>
      </c>
      <c r="L23" s="43">
        <v>1</v>
      </c>
      <c r="M23" s="44">
        <v>1</v>
      </c>
      <c r="N23" s="45">
        <v>0</v>
      </c>
    </row>
    <row r="24" spans="1:16" ht="19.5">
      <c r="A24" s="218" t="s">
        <v>130</v>
      </c>
      <c r="B24" s="185">
        <v>12</v>
      </c>
      <c r="C24" s="185">
        <v>453</v>
      </c>
      <c r="D24" s="185">
        <v>565</v>
      </c>
      <c r="E24" s="185">
        <v>597</v>
      </c>
      <c r="F24" s="21">
        <f t="shared" si="0"/>
        <v>1162</v>
      </c>
      <c r="G24" s="42">
        <v>6</v>
      </c>
      <c r="H24" s="43">
        <v>6</v>
      </c>
      <c r="I24" s="43">
        <v>0</v>
      </c>
      <c r="J24" s="43">
        <v>0</v>
      </c>
      <c r="K24" s="43">
        <v>0</v>
      </c>
      <c r="L24" s="43">
        <v>1</v>
      </c>
      <c r="M24" s="44">
        <v>0</v>
      </c>
      <c r="N24" s="45">
        <v>0</v>
      </c>
    </row>
    <row r="25" spans="1:16" ht="19.5">
      <c r="A25" s="218" t="s">
        <v>131</v>
      </c>
      <c r="B25" s="185">
        <v>21</v>
      </c>
      <c r="C25" s="185">
        <v>1558</v>
      </c>
      <c r="D25" s="185">
        <v>1978</v>
      </c>
      <c r="E25" s="185">
        <v>2184</v>
      </c>
      <c r="F25" s="21">
        <f t="shared" si="0"/>
        <v>4162</v>
      </c>
      <c r="G25" s="42">
        <v>33</v>
      </c>
      <c r="H25" s="43">
        <v>18</v>
      </c>
      <c r="I25" s="43">
        <v>6</v>
      </c>
      <c r="J25" s="43">
        <v>2</v>
      </c>
      <c r="K25" s="43">
        <v>3</v>
      </c>
      <c r="L25" s="43">
        <v>1</v>
      </c>
      <c r="M25" s="44">
        <v>5</v>
      </c>
      <c r="N25" s="45">
        <v>0</v>
      </c>
    </row>
    <row r="26" spans="1:16" ht="19.5">
      <c r="A26" s="218" t="s">
        <v>132</v>
      </c>
      <c r="B26" s="185">
        <v>22</v>
      </c>
      <c r="C26" s="185">
        <v>931</v>
      </c>
      <c r="D26" s="185">
        <v>1227</v>
      </c>
      <c r="E26" s="185">
        <v>1257</v>
      </c>
      <c r="F26" s="21">
        <f t="shared" si="0"/>
        <v>2484</v>
      </c>
      <c r="G26" s="42">
        <v>14</v>
      </c>
      <c r="H26" s="43">
        <v>17</v>
      </c>
      <c r="I26" s="43">
        <v>7</v>
      </c>
      <c r="J26" s="43">
        <v>3</v>
      </c>
      <c r="K26" s="43">
        <v>0</v>
      </c>
      <c r="L26" s="43">
        <v>0</v>
      </c>
      <c r="M26" s="44">
        <v>1</v>
      </c>
      <c r="N26" s="45">
        <v>0</v>
      </c>
    </row>
    <row r="27" spans="1:16" ht="19.5">
      <c r="A27" s="218" t="s">
        <v>133</v>
      </c>
      <c r="B27" s="185">
        <v>12</v>
      </c>
      <c r="C27" s="185">
        <v>521</v>
      </c>
      <c r="D27" s="185">
        <v>544</v>
      </c>
      <c r="E27" s="185">
        <v>599</v>
      </c>
      <c r="F27" s="21">
        <f t="shared" si="0"/>
        <v>1143</v>
      </c>
      <c r="G27" s="42">
        <v>6</v>
      </c>
      <c r="H27" s="43">
        <v>6</v>
      </c>
      <c r="I27" s="43">
        <v>0</v>
      </c>
      <c r="J27" s="43">
        <v>5</v>
      </c>
      <c r="K27" s="43">
        <v>0</v>
      </c>
      <c r="L27" s="43">
        <v>1</v>
      </c>
      <c r="M27" s="44">
        <v>0</v>
      </c>
      <c r="N27" s="45">
        <v>0</v>
      </c>
    </row>
    <row r="28" spans="1:16" ht="19.5">
      <c r="A28" s="218" t="s">
        <v>134</v>
      </c>
      <c r="B28" s="185">
        <v>12</v>
      </c>
      <c r="C28" s="185">
        <v>569</v>
      </c>
      <c r="D28" s="185">
        <v>668</v>
      </c>
      <c r="E28" s="185">
        <v>678</v>
      </c>
      <c r="F28" s="21">
        <f t="shared" si="0"/>
        <v>1346</v>
      </c>
      <c r="G28" s="42">
        <v>9</v>
      </c>
      <c r="H28" s="43">
        <v>12</v>
      </c>
      <c r="I28" s="43">
        <v>2</v>
      </c>
      <c r="J28" s="43">
        <v>1</v>
      </c>
      <c r="K28" s="43">
        <v>2</v>
      </c>
      <c r="L28" s="43">
        <v>1</v>
      </c>
      <c r="M28" s="44">
        <v>1</v>
      </c>
      <c r="N28" s="45">
        <v>1</v>
      </c>
    </row>
    <row r="29" spans="1:16" ht="19.5">
      <c r="A29" s="218" t="s">
        <v>135</v>
      </c>
      <c r="B29" s="185">
        <v>6</v>
      </c>
      <c r="C29" s="185">
        <v>363</v>
      </c>
      <c r="D29" s="185">
        <v>441</v>
      </c>
      <c r="E29" s="185">
        <v>473</v>
      </c>
      <c r="F29" s="21">
        <f t="shared" si="0"/>
        <v>914</v>
      </c>
      <c r="G29" s="42">
        <v>3</v>
      </c>
      <c r="H29" s="43">
        <v>15</v>
      </c>
      <c r="I29" s="43">
        <v>1</v>
      </c>
      <c r="J29" s="43">
        <v>0</v>
      </c>
      <c r="K29" s="43">
        <v>0</v>
      </c>
      <c r="L29" s="43">
        <v>1</v>
      </c>
      <c r="M29" s="44">
        <v>2</v>
      </c>
      <c r="N29" s="45">
        <v>0</v>
      </c>
    </row>
    <row r="30" spans="1:16" ht="19.5">
      <c r="A30" s="218" t="s">
        <v>136</v>
      </c>
      <c r="B30" s="185">
        <v>11</v>
      </c>
      <c r="C30" s="185">
        <v>394</v>
      </c>
      <c r="D30" s="185">
        <v>438</v>
      </c>
      <c r="E30" s="185">
        <v>498</v>
      </c>
      <c r="F30" s="21">
        <f t="shared" si="0"/>
        <v>936</v>
      </c>
      <c r="G30" s="42">
        <v>4</v>
      </c>
      <c r="H30" s="43">
        <v>3</v>
      </c>
      <c r="I30" s="43">
        <v>0</v>
      </c>
      <c r="J30" s="43">
        <v>1</v>
      </c>
      <c r="K30" s="43">
        <v>1</v>
      </c>
      <c r="L30" s="43">
        <v>1</v>
      </c>
      <c r="M30" s="44">
        <v>0</v>
      </c>
      <c r="N30" s="45">
        <v>0</v>
      </c>
    </row>
    <row r="31" spans="1:16" ht="19.5">
      <c r="A31" s="218" t="s">
        <v>137</v>
      </c>
      <c r="B31" s="185">
        <v>17</v>
      </c>
      <c r="C31" s="185">
        <v>1493</v>
      </c>
      <c r="D31" s="185">
        <v>1629</v>
      </c>
      <c r="E31" s="185">
        <v>1864</v>
      </c>
      <c r="F31" s="21">
        <f t="shared" si="0"/>
        <v>3493</v>
      </c>
      <c r="G31" s="42">
        <v>23</v>
      </c>
      <c r="H31" s="43">
        <v>32</v>
      </c>
      <c r="I31" s="43">
        <v>5</v>
      </c>
      <c r="J31" s="43">
        <v>5</v>
      </c>
      <c r="K31" s="43">
        <v>1</v>
      </c>
      <c r="L31" s="43">
        <v>2</v>
      </c>
      <c r="M31" s="44">
        <v>3</v>
      </c>
      <c r="N31" s="45">
        <v>1</v>
      </c>
    </row>
    <row r="32" spans="1:16" ht="19.5">
      <c r="A32" s="218" t="s">
        <v>138</v>
      </c>
      <c r="B32" s="185">
        <v>7</v>
      </c>
      <c r="C32" s="185">
        <v>355</v>
      </c>
      <c r="D32" s="185">
        <v>404</v>
      </c>
      <c r="E32" s="185">
        <v>431</v>
      </c>
      <c r="F32" s="21">
        <f t="shared" si="0"/>
        <v>835</v>
      </c>
      <c r="G32" s="42">
        <v>2</v>
      </c>
      <c r="H32" s="43">
        <v>11</v>
      </c>
      <c r="I32" s="43">
        <v>2</v>
      </c>
      <c r="J32" s="43">
        <v>2</v>
      </c>
      <c r="K32" s="43">
        <v>0</v>
      </c>
      <c r="L32" s="43">
        <v>1</v>
      </c>
      <c r="M32" s="44">
        <v>1</v>
      </c>
      <c r="N32" s="45">
        <v>0</v>
      </c>
    </row>
    <row r="33" spans="1:15" ht="19.5">
      <c r="A33" s="218" t="s">
        <v>139</v>
      </c>
      <c r="B33" s="185">
        <v>15</v>
      </c>
      <c r="C33" s="185">
        <v>987</v>
      </c>
      <c r="D33" s="185">
        <v>1121</v>
      </c>
      <c r="E33" s="185">
        <v>1209</v>
      </c>
      <c r="F33" s="21">
        <f t="shared" si="0"/>
        <v>2330</v>
      </c>
      <c r="G33" s="42">
        <v>15</v>
      </c>
      <c r="H33" s="43">
        <v>10</v>
      </c>
      <c r="I33" s="43">
        <v>5</v>
      </c>
      <c r="J33" s="43">
        <v>8</v>
      </c>
      <c r="K33" s="43">
        <v>2</v>
      </c>
      <c r="L33" s="43">
        <v>3</v>
      </c>
      <c r="M33" s="44">
        <v>1</v>
      </c>
      <c r="N33" s="45">
        <v>1</v>
      </c>
    </row>
    <row r="34" spans="1:15" ht="19.5">
      <c r="A34" s="218" t="s">
        <v>140</v>
      </c>
      <c r="B34" s="185">
        <v>12</v>
      </c>
      <c r="C34" s="185">
        <v>459</v>
      </c>
      <c r="D34" s="185">
        <v>544</v>
      </c>
      <c r="E34" s="185">
        <v>502</v>
      </c>
      <c r="F34" s="21">
        <f t="shared" si="0"/>
        <v>1046</v>
      </c>
      <c r="G34" s="42">
        <v>5</v>
      </c>
      <c r="H34" s="43">
        <v>3</v>
      </c>
      <c r="I34" s="43">
        <v>4</v>
      </c>
      <c r="J34" s="43">
        <v>2</v>
      </c>
      <c r="K34" s="43">
        <v>0</v>
      </c>
      <c r="L34" s="43">
        <v>0</v>
      </c>
      <c r="M34" s="44">
        <v>2</v>
      </c>
      <c r="N34" s="45">
        <v>1</v>
      </c>
    </row>
    <row r="35" spans="1:15" ht="19.5">
      <c r="A35" s="218" t="s">
        <v>141</v>
      </c>
      <c r="B35" s="185">
        <v>19</v>
      </c>
      <c r="C35" s="185">
        <v>863</v>
      </c>
      <c r="D35" s="185">
        <v>1041</v>
      </c>
      <c r="E35" s="185">
        <v>1153</v>
      </c>
      <c r="F35" s="21">
        <f t="shared" si="0"/>
        <v>2194</v>
      </c>
      <c r="G35" s="42">
        <v>14</v>
      </c>
      <c r="H35" s="43">
        <v>16</v>
      </c>
      <c r="I35" s="43">
        <v>6</v>
      </c>
      <c r="J35" s="43">
        <v>1</v>
      </c>
      <c r="K35" s="43">
        <v>2</v>
      </c>
      <c r="L35" s="43">
        <v>4</v>
      </c>
      <c r="M35" s="44">
        <v>2</v>
      </c>
      <c r="N35" s="45">
        <v>1</v>
      </c>
    </row>
    <row r="36" spans="1:15" ht="19.5">
      <c r="A36" s="218" t="s">
        <v>142</v>
      </c>
      <c r="B36" s="185">
        <v>8</v>
      </c>
      <c r="C36" s="185">
        <v>365</v>
      </c>
      <c r="D36" s="185">
        <v>462</v>
      </c>
      <c r="E36" s="185">
        <v>428</v>
      </c>
      <c r="F36" s="21">
        <f t="shared" si="0"/>
        <v>890</v>
      </c>
      <c r="G36" s="42">
        <v>3</v>
      </c>
      <c r="H36" s="43">
        <v>6</v>
      </c>
      <c r="I36" s="43">
        <v>6</v>
      </c>
      <c r="J36" s="43">
        <v>2</v>
      </c>
      <c r="K36" s="43">
        <v>1</v>
      </c>
      <c r="L36" s="43">
        <v>0</v>
      </c>
      <c r="M36" s="44">
        <v>0</v>
      </c>
      <c r="N36" s="45">
        <v>1</v>
      </c>
    </row>
    <row r="37" spans="1:15" ht="19.5">
      <c r="A37" s="217" t="s">
        <v>110</v>
      </c>
      <c r="B37" s="21">
        <f t="shared" ref="B37:N37" si="1">SUM(B5:B36)</f>
        <v>456</v>
      </c>
      <c r="C37" s="21">
        <f t="shared" si="1"/>
        <v>22802</v>
      </c>
      <c r="D37" s="21">
        <f t="shared" si="1"/>
        <v>26257</v>
      </c>
      <c r="E37" s="21">
        <f t="shared" si="1"/>
        <v>27997</v>
      </c>
      <c r="F37" s="21">
        <f t="shared" si="1"/>
        <v>54254</v>
      </c>
      <c r="G37" s="21">
        <f t="shared" si="1"/>
        <v>362</v>
      </c>
      <c r="H37" s="21">
        <f t="shared" si="1"/>
        <v>360</v>
      </c>
      <c r="I37" s="21">
        <f t="shared" si="1"/>
        <v>86</v>
      </c>
      <c r="J37" s="21">
        <f t="shared" si="1"/>
        <v>86</v>
      </c>
      <c r="K37" s="21">
        <f t="shared" si="1"/>
        <v>33</v>
      </c>
      <c r="L37" s="21">
        <f t="shared" si="1"/>
        <v>38</v>
      </c>
      <c r="M37" s="22">
        <f t="shared" si="1"/>
        <v>36</v>
      </c>
      <c r="N37" s="25">
        <f t="shared" si="1"/>
        <v>11</v>
      </c>
    </row>
    <row r="38" spans="1:15" s="3" customFormat="1" ht="26.25" customHeight="1">
      <c r="A38" s="230" t="s">
        <v>8</v>
      </c>
      <c r="B38" s="231"/>
      <c r="C38" s="60">
        <f>C37</f>
        <v>22802</v>
      </c>
      <c r="D38" s="60" t="s">
        <v>0</v>
      </c>
      <c r="E38" s="60" t="s">
        <v>9</v>
      </c>
      <c r="F38" s="60"/>
      <c r="G38" s="60">
        <f>F37</f>
        <v>54254</v>
      </c>
      <c r="H38" s="60" t="s">
        <v>10</v>
      </c>
      <c r="I38" s="60"/>
      <c r="J38" s="60"/>
      <c r="K38" s="60" t="s">
        <v>105</v>
      </c>
      <c r="L38" s="60"/>
      <c r="M38" s="67"/>
      <c r="N38" s="68"/>
      <c r="O38" s="14"/>
    </row>
    <row r="39" spans="1:15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1558</v>
      </c>
      <c r="F39" s="145">
        <f>MAX(F5:F36)</f>
        <v>4162</v>
      </c>
      <c r="G39" s="195"/>
      <c r="H39" s="148" t="str">
        <f>ADDRESS(MATCH(MAX(F5:F36),F5:F36,0)+4,1)</f>
        <v>$A$25</v>
      </c>
      <c r="I39" s="195"/>
      <c r="J39" s="195"/>
      <c r="K39" s="195"/>
      <c r="L39" s="195"/>
      <c r="M39" s="141"/>
      <c r="N39" s="142"/>
    </row>
    <row r="40" spans="1:15" s="3" customFormat="1" ht="26.25" customHeight="1">
      <c r="A40" s="230" t="s">
        <v>109</v>
      </c>
      <c r="B40" s="231"/>
      <c r="C40" s="193" t="str">
        <f ca="1">INDIRECT(H40,TRUE)</f>
        <v>明莊</v>
      </c>
      <c r="D40" s="194" t="s">
        <v>91</v>
      </c>
      <c r="E40" s="146">
        <v>380</v>
      </c>
      <c r="F40" s="147">
        <f>MIN(F5:F36)</f>
        <v>812</v>
      </c>
      <c r="G40" s="195"/>
      <c r="H40" s="148" t="str">
        <f>ADDRESS(MATCH(MIN(F5:F36),F5:F36,0)+4,1)</f>
        <v>$A$14</v>
      </c>
      <c r="I40" s="195"/>
      <c r="J40" s="195"/>
      <c r="K40" s="195"/>
      <c r="L40" s="195"/>
      <c r="M40" s="141"/>
      <c r="N40" s="142"/>
    </row>
    <row r="41" spans="1:15" s="4" customFormat="1" ht="24.95" customHeight="1">
      <c r="A41" s="232" t="s">
        <v>11</v>
      </c>
      <c r="B41" s="233"/>
      <c r="C41" s="239">
        <f>SUM(G41:G42)</f>
        <v>159</v>
      </c>
      <c r="D41" s="241" t="s">
        <v>10</v>
      </c>
      <c r="E41" s="195" t="s">
        <v>12</v>
      </c>
      <c r="F41" s="195"/>
      <c r="G41" s="195">
        <v>73</v>
      </c>
      <c r="H41" s="195" t="s">
        <v>10</v>
      </c>
      <c r="I41" s="195"/>
      <c r="J41" s="195"/>
      <c r="K41" s="80"/>
      <c r="L41" s="80"/>
      <c r="M41" s="81"/>
      <c r="N41" s="82"/>
      <c r="O41" s="15"/>
    </row>
    <row r="42" spans="1:15" s="5" customFormat="1" ht="24.95" customHeight="1">
      <c r="A42" s="234"/>
      <c r="B42" s="235"/>
      <c r="C42" s="240"/>
      <c r="D42" s="242"/>
      <c r="E42" s="88" t="s">
        <v>13</v>
      </c>
      <c r="F42" s="88"/>
      <c r="G42" s="88">
        <v>86</v>
      </c>
      <c r="H42" s="88" t="s">
        <v>10</v>
      </c>
      <c r="I42" s="88"/>
      <c r="J42" s="88"/>
      <c r="K42" s="89"/>
      <c r="L42" s="89"/>
      <c r="M42" s="90"/>
      <c r="N42" s="91"/>
      <c r="O42" s="16"/>
    </row>
    <row r="43" spans="1:15" s="5" customFormat="1" ht="26.25" customHeight="1">
      <c r="A43" s="232" t="s">
        <v>18</v>
      </c>
      <c r="B43" s="236"/>
      <c r="C43" s="216">
        <f>K37</f>
        <v>33</v>
      </c>
      <c r="D43" s="216" t="s">
        <v>10</v>
      </c>
      <c r="E43" s="199" t="s">
        <v>162</v>
      </c>
      <c r="F43" s="195"/>
      <c r="G43" s="195"/>
      <c r="H43" s="195"/>
      <c r="I43" s="195"/>
      <c r="J43" s="195"/>
      <c r="K43" s="200"/>
      <c r="L43" s="200"/>
      <c r="M43" s="201"/>
      <c r="N43" s="202"/>
      <c r="O43" s="16"/>
    </row>
    <row r="44" spans="1:15" s="6" customFormat="1" ht="26.25" customHeight="1">
      <c r="A44" s="230" t="s">
        <v>16</v>
      </c>
      <c r="B44" s="231"/>
      <c r="C44" s="60">
        <f>L37</f>
        <v>38</v>
      </c>
      <c r="D44" s="60" t="s">
        <v>10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  <c r="O44" s="17"/>
    </row>
    <row r="45" spans="1:15" s="7" customFormat="1" ht="26.25" customHeight="1">
      <c r="A45" s="230" t="s">
        <v>14</v>
      </c>
      <c r="B45" s="231"/>
      <c r="C45" s="60">
        <f>M37</f>
        <v>36</v>
      </c>
      <c r="D45" s="60" t="s">
        <v>25</v>
      </c>
      <c r="E45" s="60" t="s">
        <v>163</v>
      </c>
      <c r="F45" s="60"/>
      <c r="G45" s="60"/>
      <c r="H45" s="60"/>
      <c r="I45" s="60"/>
      <c r="J45" s="60"/>
      <c r="K45" s="62"/>
      <c r="L45" s="62"/>
      <c r="M45" s="63"/>
      <c r="N45" s="64"/>
      <c r="O45" s="18"/>
    </row>
    <row r="46" spans="1:15" s="8" customFormat="1" ht="26.25" customHeight="1">
      <c r="A46" s="230" t="s">
        <v>15</v>
      </c>
      <c r="B46" s="231"/>
      <c r="C46" s="60">
        <f>N37</f>
        <v>11</v>
      </c>
      <c r="D46" s="60" t="s">
        <v>25</v>
      </c>
      <c r="E46" s="60" t="s">
        <v>164</v>
      </c>
      <c r="F46" s="60"/>
      <c r="G46" s="60"/>
      <c r="H46" s="60"/>
      <c r="I46" s="60"/>
      <c r="J46" s="60"/>
      <c r="K46" s="62"/>
      <c r="L46" s="62"/>
      <c r="M46" s="63"/>
      <c r="N46" s="64"/>
      <c r="O46" s="19"/>
    </row>
    <row r="47" spans="1:15" s="6" customFormat="1" ht="26.25" customHeight="1">
      <c r="A47" s="230" t="s">
        <v>107</v>
      </c>
      <c r="B47" s="231"/>
      <c r="C47" s="60">
        <f>G37</f>
        <v>362</v>
      </c>
      <c r="D47" s="71" t="s">
        <v>10</v>
      </c>
      <c r="E47" s="60" t="s">
        <v>17</v>
      </c>
      <c r="F47" s="60"/>
      <c r="G47" s="60">
        <f>H37</f>
        <v>360</v>
      </c>
      <c r="H47" s="71" t="s">
        <v>10</v>
      </c>
      <c r="I47" s="60"/>
      <c r="J47" s="60"/>
      <c r="K47" s="62"/>
      <c r="L47" s="62"/>
      <c r="M47" s="63"/>
      <c r="N47" s="64"/>
      <c r="O47" s="17"/>
    </row>
    <row r="48" spans="1:15" s="9" customFormat="1" ht="26.25" customHeight="1" thickBot="1">
      <c r="A48" s="228" t="str">
        <f>IF(C48&gt;0," 本月戶數增加","本月戶數減少")</f>
        <v xml:space="preserve"> 本月戶數增加</v>
      </c>
      <c r="B48" s="229"/>
      <c r="C48" s="72">
        <f>C37-'10102'!C37</f>
        <v>13</v>
      </c>
      <c r="D48" s="211" t="str">
        <f>IF(E48&gt;0,"男增加","男減少")</f>
        <v>男減少</v>
      </c>
      <c r="E48" s="73">
        <f>D37-'10102'!D37</f>
        <v>-1</v>
      </c>
      <c r="F48" s="74" t="str">
        <f>IF(G48&gt;0,"女增加","女減少")</f>
        <v>女減少</v>
      </c>
      <c r="G48" s="73">
        <f>E37-'10102'!E37</f>
        <v>-2</v>
      </c>
      <c r="H48" s="75"/>
      <c r="I48" s="229" t="str">
        <f>IF(K48&gt;0,"總人口數增加","總人口數減少")</f>
        <v>總人口數減少</v>
      </c>
      <c r="J48" s="229"/>
      <c r="K48" s="73">
        <f>F37-'10102'!F37</f>
        <v>-3</v>
      </c>
      <c r="L48" s="75"/>
      <c r="M48" s="76"/>
      <c r="N48" s="77"/>
    </row>
    <row r="49" spans="3:3">
      <c r="C49" s="2"/>
    </row>
  </sheetData>
  <mergeCells count="26">
    <mergeCell ref="I48:J48"/>
    <mergeCell ref="A41:B42"/>
    <mergeCell ref="C41:C42"/>
    <mergeCell ref="D41:D42"/>
    <mergeCell ref="A43:B43"/>
    <mergeCell ref="A44:B44"/>
    <mergeCell ref="A45:B45"/>
    <mergeCell ref="A46:B46"/>
    <mergeCell ref="A47:B47"/>
    <mergeCell ref="A48:B48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35"/>
      <c r="N1" s="35"/>
    </row>
    <row r="2" spans="1:15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146</v>
      </c>
      <c r="L2" s="245"/>
      <c r="M2" s="245"/>
      <c r="N2" s="245"/>
    </row>
    <row r="3" spans="1:15" ht="19.5">
      <c r="A3" s="243" t="s">
        <v>83</v>
      </c>
      <c r="B3" s="246" t="s">
        <v>84</v>
      </c>
      <c r="C3" s="246" t="s">
        <v>26</v>
      </c>
      <c r="D3" s="190" t="s">
        <v>10</v>
      </c>
      <c r="E3" s="191" t="s">
        <v>100</v>
      </c>
      <c r="F3" s="192" t="s">
        <v>101</v>
      </c>
      <c r="G3" s="246" t="s">
        <v>27</v>
      </c>
      <c r="H3" s="246" t="s">
        <v>28</v>
      </c>
      <c r="I3" s="246" t="s">
        <v>29</v>
      </c>
      <c r="J3" s="246" t="s">
        <v>30</v>
      </c>
      <c r="K3" s="246" t="s">
        <v>31</v>
      </c>
      <c r="L3" s="246" t="s">
        <v>32</v>
      </c>
      <c r="M3" s="247" t="s">
        <v>97</v>
      </c>
      <c r="N3" s="248" t="s">
        <v>98</v>
      </c>
    </row>
    <row r="4" spans="1:15" s="1" customFormat="1" ht="19.5">
      <c r="A4" s="244"/>
      <c r="B4" s="227"/>
      <c r="C4" s="227"/>
      <c r="D4" s="20" t="s">
        <v>33</v>
      </c>
      <c r="E4" s="20" t="s">
        <v>34</v>
      </c>
      <c r="F4" s="20" t="s">
        <v>85</v>
      </c>
      <c r="G4" s="227"/>
      <c r="H4" s="227"/>
      <c r="I4" s="227"/>
      <c r="J4" s="227"/>
      <c r="K4" s="227"/>
      <c r="L4" s="227"/>
      <c r="M4" s="222"/>
      <c r="N4" s="224"/>
      <c r="O4" s="13"/>
    </row>
    <row r="5" spans="1:15" ht="19.5">
      <c r="A5" s="218" t="s">
        <v>111</v>
      </c>
      <c r="B5" s="185">
        <v>13</v>
      </c>
      <c r="C5" s="185">
        <v>539</v>
      </c>
      <c r="D5" s="185">
        <v>611</v>
      </c>
      <c r="E5" s="185">
        <v>658</v>
      </c>
      <c r="F5" s="21">
        <f t="shared" ref="F5:F36" si="0">SUM(D5:E5)</f>
        <v>1269</v>
      </c>
      <c r="G5" s="42">
        <v>4</v>
      </c>
      <c r="H5" s="43">
        <v>6</v>
      </c>
      <c r="I5" s="43">
        <v>1</v>
      </c>
      <c r="J5" s="43">
        <v>0</v>
      </c>
      <c r="K5" s="43">
        <v>0</v>
      </c>
      <c r="L5" s="43">
        <v>0</v>
      </c>
      <c r="M5" s="44">
        <v>0</v>
      </c>
      <c r="N5" s="45">
        <v>1</v>
      </c>
    </row>
    <row r="6" spans="1:15" ht="19.5">
      <c r="A6" s="218" t="s">
        <v>112</v>
      </c>
      <c r="B6" s="185">
        <v>26</v>
      </c>
      <c r="C6" s="185">
        <v>1521</v>
      </c>
      <c r="D6" s="185">
        <v>1605</v>
      </c>
      <c r="E6" s="185">
        <v>1711</v>
      </c>
      <c r="F6" s="21">
        <f t="shared" si="0"/>
        <v>3316</v>
      </c>
      <c r="G6" s="42">
        <v>20</v>
      </c>
      <c r="H6" s="43">
        <v>13</v>
      </c>
      <c r="I6" s="43">
        <v>6</v>
      </c>
      <c r="J6" s="43">
        <v>9</v>
      </c>
      <c r="K6" s="43">
        <v>3</v>
      </c>
      <c r="L6" s="43">
        <v>2</v>
      </c>
      <c r="M6" s="44">
        <v>1</v>
      </c>
      <c r="N6" s="45">
        <v>0</v>
      </c>
    </row>
    <row r="7" spans="1:15" ht="19.5">
      <c r="A7" s="218" t="s">
        <v>113</v>
      </c>
      <c r="B7" s="185">
        <v>7</v>
      </c>
      <c r="C7" s="185">
        <v>570</v>
      </c>
      <c r="D7" s="185">
        <v>518</v>
      </c>
      <c r="E7" s="185">
        <v>625</v>
      </c>
      <c r="F7" s="21">
        <f t="shared" si="0"/>
        <v>1143</v>
      </c>
      <c r="G7" s="42">
        <v>8</v>
      </c>
      <c r="H7" s="43">
        <v>10</v>
      </c>
      <c r="I7" s="43">
        <v>4</v>
      </c>
      <c r="J7" s="43">
        <v>3</v>
      </c>
      <c r="K7" s="43">
        <v>0</v>
      </c>
      <c r="L7" s="43">
        <v>0</v>
      </c>
      <c r="M7" s="44">
        <v>0</v>
      </c>
      <c r="N7" s="45">
        <v>0</v>
      </c>
    </row>
    <row r="8" spans="1:15" ht="19.5">
      <c r="A8" s="218" t="s">
        <v>114</v>
      </c>
      <c r="B8" s="185">
        <v>20</v>
      </c>
      <c r="C8" s="185">
        <v>1295</v>
      </c>
      <c r="D8" s="185">
        <v>1590</v>
      </c>
      <c r="E8" s="185">
        <v>1764</v>
      </c>
      <c r="F8" s="21">
        <f t="shared" si="0"/>
        <v>3354</v>
      </c>
      <c r="G8" s="42">
        <v>19</v>
      </c>
      <c r="H8" s="43">
        <v>36</v>
      </c>
      <c r="I8" s="43">
        <v>3</v>
      </c>
      <c r="J8" s="43">
        <v>1</v>
      </c>
      <c r="K8" s="43">
        <v>1</v>
      </c>
      <c r="L8" s="43">
        <v>2</v>
      </c>
      <c r="M8" s="44">
        <v>0</v>
      </c>
      <c r="N8" s="45">
        <v>0</v>
      </c>
    </row>
    <row r="9" spans="1:15" ht="19.5">
      <c r="A9" s="218" t="s">
        <v>115</v>
      </c>
      <c r="B9" s="185">
        <v>17</v>
      </c>
      <c r="C9" s="185">
        <v>725</v>
      </c>
      <c r="D9" s="185">
        <v>799</v>
      </c>
      <c r="E9" s="185">
        <v>897</v>
      </c>
      <c r="F9" s="21">
        <f t="shared" si="0"/>
        <v>1696</v>
      </c>
      <c r="G9" s="42">
        <v>14</v>
      </c>
      <c r="H9" s="43">
        <v>9</v>
      </c>
      <c r="I9" s="43">
        <v>0</v>
      </c>
      <c r="J9" s="43">
        <v>1</v>
      </c>
      <c r="K9" s="43">
        <v>0</v>
      </c>
      <c r="L9" s="43">
        <v>0</v>
      </c>
      <c r="M9" s="44">
        <v>1</v>
      </c>
      <c r="N9" s="45">
        <v>0</v>
      </c>
    </row>
    <row r="10" spans="1:15" ht="19.5">
      <c r="A10" s="218" t="s">
        <v>116</v>
      </c>
      <c r="B10" s="185">
        <v>17</v>
      </c>
      <c r="C10" s="185">
        <v>678</v>
      </c>
      <c r="D10" s="185">
        <v>798</v>
      </c>
      <c r="E10" s="185">
        <v>775</v>
      </c>
      <c r="F10" s="21">
        <f t="shared" si="0"/>
        <v>1573</v>
      </c>
      <c r="G10" s="42">
        <v>5</v>
      </c>
      <c r="H10" s="43">
        <v>8</v>
      </c>
      <c r="I10" s="43">
        <v>0</v>
      </c>
      <c r="J10" s="43">
        <v>0</v>
      </c>
      <c r="K10" s="43">
        <v>0</v>
      </c>
      <c r="L10" s="43">
        <v>1</v>
      </c>
      <c r="M10" s="44">
        <v>1</v>
      </c>
      <c r="N10" s="45">
        <v>0</v>
      </c>
    </row>
    <row r="11" spans="1:15" ht="19.5">
      <c r="A11" s="218" t="s">
        <v>117</v>
      </c>
      <c r="B11" s="185">
        <v>14</v>
      </c>
      <c r="C11" s="185">
        <v>475</v>
      </c>
      <c r="D11" s="185">
        <v>547</v>
      </c>
      <c r="E11" s="185">
        <v>498</v>
      </c>
      <c r="F11" s="21">
        <f t="shared" si="0"/>
        <v>1045</v>
      </c>
      <c r="G11" s="42">
        <v>4</v>
      </c>
      <c r="H11" s="43">
        <v>5</v>
      </c>
      <c r="I11" s="43">
        <v>2</v>
      </c>
      <c r="J11" s="43">
        <v>2</v>
      </c>
      <c r="K11" s="43">
        <v>0</v>
      </c>
      <c r="L11" s="43">
        <v>0</v>
      </c>
      <c r="M11" s="44">
        <v>1</v>
      </c>
      <c r="N11" s="45">
        <v>0</v>
      </c>
    </row>
    <row r="12" spans="1:15" ht="19.5">
      <c r="A12" s="218" t="s">
        <v>118</v>
      </c>
      <c r="B12" s="185">
        <v>22</v>
      </c>
      <c r="C12" s="185">
        <v>1150</v>
      </c>
      <c r="D12" s="185">
        <v>1390</v>
      </c>
      <c r="E12" s="185">
        <v>1590</v>
      </c>
      <c r="F12" s="21">
        <f t="shared" si="0"/>
        <v>2980</v>
      </c>
      <c r="G12" s="42">
        <v>23</v>
      </c>
      <c r="H12" s="43">
        <v>13</v>
      </c>
      <c r="I12" s="43">
        <v>8</v>
      </c>
      <c r="J12" s="43">
        <v>6</v>
      </c>
      <c r="K12" s="43">
        <v>4</v>
      </c>
      <c r="L12" s="43">
        <v>1</v>
      </c>
      <c r="M12" s="44">
        <v>1</v>
      </c>
      <c r="N12" s="45">
        <v>0</v>
      </c>
    </row>
    <row r="13" spans="1:15" ht="19.5">
      <c r="A13" s="218" t="s">
        <v>119</v>
      </c>
      <c r="B13" s="185">
        <v>11</v>
      </c>
      <c r="C13" s="185">
        <v>557</v>
      </c>
      <c r="D13" s="185">
        <v>589</v>
      </c>
      <c r="E13" s="185">
        <v>688</v>
      </c>
      <c r="F13" s="21">
        <f t="shared" si="0"/>
        <v>1277</v>
      </c>
      <c r="G13" s="42">
        <v>10</v>
      </c>
      <c r="H13" s="43">
        <v>11</v>
      </c>
      <c r="I13" s="43">
        <v>3</v>
      </c>
      <c r="J13" s="43">
        <v>7</v>
      </c>
      <c r="K13" s="43">
        <v>1</v>
      </c>
      <c r="L13" s="43">
        <v>1</v>
      </c>
      <c r="M13" s="44">
        <v>0</v>
      </c>
      <c r="N13" s="45">
        <v>0</v>
      </c>
    </row>
    <row r="14" spans="1:15" ht="19.5">
      <c r="A14" s="218" t="s">
        <v>120</v>
      </c>
      <c r="B14" s="185">
        <v>10</v>
      </c>
      <c r="C14" s="185">
        <v>379</v>
      </c>
      <c r="D14" s="185">
        <v>429</v>
      </c>
      <c r="E14" s="185">
        <v>383</v>
      </c>
      <c r="F14" s="21">
        <f t="shared" si="0"/>
        <v>812</v>
      </c>
      <c r="G14" s="42">
        <v>2</v>
      </c>
      <c r="H14" s="43">
        <v>3</v>
      </c>
      <c r="I14" s="43">
        <v>1</v>
      </c>
      <c r="J14" s="43">
        <v>0</v>
      </c>
      <c r="K14" s="43">
        <v>0</v>
      </c>
      <c r="L14" s="43">
        <v>0</v>
      </c>
      <c r="M14" s="44">
        <v>1</v>
      </c>
      <c r="N14" s="45">
        <v>0</v>
      </c>
    </row>
    <row r="15" spans="1:15" ht="19.5">
      <c r="A15" s="218" t="s">
        <v>121</v>
      </c>
      <c r="B15" s="185">
        <v>16</v>
      </c>
      <c r="C15" s="185">
        <v>618</v>
      </c>
      <c r="D15" s="185">
        <v>730</v>
      </c>
      <c r="E15" s="185">
        <v>690</v>
      </c>
      <c r="F15" s="21">
        <f t="shared" si="0"/>
        <v>1420</v>
      </c>
      <c r="G15" s="42">
        <v>8</v>
      </c>
      <c r="H15" s="43">
        <v>7</v>
      </c>
      <c r="I15" s="43">
        <v>3</v>
      </c>
      <c r="J15" s="43">
        <v>0</v>
      </c>
      <c r="K15" s="43">
        <v>1</v>
      </c>
      <c r="L15" s="43">
        <v>2</v>
      </c>
      <c r="M15" s="44">
        <v>1</v>
      </c>
      <c r="N15" s="45">
        <v>0</v>
      </c>
    </row>
    <row r="16" spans="1:15" ht="19.5">
      <c r="A16" s="218" t="s">
        <v>122</v>
      </c>
      <c r="B16" s="185">
        <v>10</v>
      </c>
      <c r="C16" s="185">
        <v>508</v>
      </c>
      <c r="D16" s="185">
        <v>531</v>
      </c>
      <c r="E16" s="185">
        <v>603</v>
      </c>
      <c r="F16" s="21">
        <f t="shared" si="0"/>
        <v>1134</v>
      </c>
      <c r="G16" s="42">
        <v>13</v>
      </c>
      <c r="H16" s="43">
        <v>12</v>
      </c>
      <c r="I16" s="43">
        <v>1</v>
      </c>
      <c r="J16" s="43">
        <v>6</v>
      </c>
      <c r="K16" s="43">
        <v>1</v>
      </c>
      <c r="L16" s="43">
        <v>0</v>
      </c>
      <c r="M16" s="44">
        <v>1</v>
      </c>
      <c r="N16" s="45">
        <v>1</v>
      </c>
    </row>
    <row r="17" spans="1:16" ht="19.5">
      <c r="A17" s="218" t="s">
        <v>123</v>
      </c>
      <c r="B17" s="185">
        <v>22</v>
      </c>
      <c r="C17" s="185">
        <v>949</v>
      </c>
      <c r="D17" s="185">
        <v>1176</v>
      </c>
      <c r="E17" s="185">
        <v>1136</v>
      </c>
      <c r="F17" s="21">
        <f t="shared" si="0"/>
        <v>2312</v>
      </c>
      <c r="G17" s="42">
        <v>12</v>
      </c>
      <c r="H17" s="43">
        <v>14</v>
      </c>
      <c r="I17" s="43">
        <v>2</v>
      </c>
      <c r="J17" s="43">
        <v>9</v>
      </c>
      <c r="K17" s="43">
        <v>5</v>
      </c>
      <c r="L17" s="43">
        <v>0</v>
      </c>
      <c r="M17" s="44">
        <v>2</v>
      </c>
      <c r="N17" s="45">
        <v>1</v>
      </c>
    </row>
    <row r="18" spans="1:16" ht="19.5">
      <c r="A18" s="218" t="s">
        <v>124</v>
      </c>
      <c r="B18" s="185">
        <v>13</v>
      </c>
      <c r="C18" s="185">
        <v>459</v>
      </c>
      <c r="D18" s="185">
        <v>493</v>
      </c>
      <c r="E18" s="185">
        <v>511</v>
      </c>
      <c r="F18" s="21">
        <f t="shared" si="0"/>
        <v>1004</v>
      </c>
      <c r="G18" s="42">
        <v>3</v>
      </c>
      <c r="H18" s="43">
        <v>11</v>
      </c>
      <c r="I18" s="43">
        <v>0</v>
      </c>
      <c r="J18" s="43">
        <v>0</v>
      </c>
      <c r="K18" s="43">
        <v>0</v>
      </c>
      <c r="L18" s="43">
        <v>0</v>
      </c>
      <c r="M18" s="44">
        <v>1</v>
      </c>
      <c r="N18" s="45">
        <v>0</v>
      </c>
    </row>
    <row r="19" spans="1:16" ht="19.5">
      <c r="A19" s="218" t="s">
        <v>125</v>
      </c>
      <c r="B19" s="185">
        <v>12</v>
      </c>
      <c r="C19" s="185">
        <v>459</v>
      </c>
      <c r="D19" s="185">
        <v>523</v>
      </c>
      <c r="E19" s="185">
        <v>463</v>
      </c>
      <c r="F19" s="21">
        <f t="shared" si="0"/>
        <v>986</v>
      </c>
      <c r="G19" s="42">
        <v>11</v>
      </c>
      <c r="H19" s="43">
        <v>2</v>
      </c>
      <c r="I19" s="43">
        <v>1</v>
      </c>
      <c r="J19" s="43">
        <v>0</v>
      </c>
      <c r="K19" s="43">
        <v>0</v>
      </c>
      <c r="L19" s="43">
        <v>0</v>
      </c>
      <c r="M19" s="44">
        <v>0</v>
      </c>
      <c r="N19" s="45">
        <v>2</v>
      </c>
    </row>
    <row r="20" spans="1:16" ht="19.5">
      <c r="A20" s="218" t="s">
        <v>126</v>
      </c>
      <c r="B20" s="185">
        <v>10</v>
      </c>
      <c r="C20" s="185">
        <v>441</v>
      </c>
      <c r="D20" s="185">
        <v>487</v>
      </c>
      <c r="E20" s="185">
        <v>469</v>
      </c>
      <c r="F20" s="21">
        <f t="shared" si="0"/>
        <v>956</v>
      </c>
      <c r="G20" s="42">
        <v>8</v>
      </c>
      <c r="H20" s="43">
        <v>2</v>
      </c>
      <c r="I20" s="43">
        <v>0</v>
      </c>
      <c r="J20" s="43">
        <v>0</v>
      </c>
      <c r="K20" s="43">
        <v>1</v>
      </c>
      <c r="L20" s="43">
        <v>1</v>
      </c>
      <c r="M20" s="44">
        <v>0</v>
      </c>
      <c r="N20" s="45">
        <v>0</v>
      </c>
    </row>
    <row r="21" spans="1:16" ht="19.5">
      <c r="A21" s="218" t="s">
        <v>127</v>
      </c>
      <c r="B21" s="185">
        <v>11</v>
      </c>
      <c r="C21" s="185">
        <v>651</v>
      </c>
      <c r="D21" s="185">
        <v>701</v>
      </c>
      <c r="E21" s="185">
        <v>748</v>
      </c>
      <c r="F21" s="21">
        <f t="shared" si="0"/>
        <v>1449</v>
      </c>
      <c r="G21" s="42">
        <v>2</v>
      </c>
      <c r="H21" s="43">
        <v>9</v>
      </c>
      <c r="I21" s="43">
        <v>5</v>
      </c>
      <c r="J21" s="43">
        <v>0</v>
      </c>
      <c r="K21" s="43">
        <v>0</v>
      </c>
      <c r="L21" s="43">
        <v>2</v>
      </c>
      <c r="M21" s="44">
        <v>1</v>
      </c>
      <c r="N21" s="45">
        <v>1</v>
      </c>
    </row>
    <row r="22" spans="1:16" ht="19.5">
      <c r="A22" s="218" t="s">
        <v>128</v>
      </c>
      <c r="B22" s="185">
        <v>16</v>
      </c>
      <c r="C22" s="185">
        <v>563</v>
      </c>
      <c r="D22" s="185">
        <v>661</v>
      </c>
      <c r="E22" s="185">
        <v>729</v>
      </c>
      <c r="F22" s="21">
        <f t="shared" si="0"/>
        <v>1390</v>
      </c>
      <c r="G22" s="42">
        <v>3</v>
      </c>
      <c r="H22" s="43">
        <v>7</v>
      </c>
      <c r="I22" s="43">
        <v>0</v>
      </c>
      <c r="J22" s="43">
        <v>2</v>
      </c>
      <c r="K22" s="43">
        <v>0</v>
      </c>
      <c r="L22" s="43">
        <v>0</v>
      </c>
      <c r="M22" s="44">
        <v>0</v>
      </c>
      <c r="N22" s="45">
        <v>1</v>
      </c>
      <c r="O22" s="34"/>
      <c r="P22" s="34"/>
    </row>
    <row r="23" spans="1:16" ht="19.5">
      <c r="A23" s="218" t="s">
        <v>129</v>
      </c>
      <c r="B23" s="185">
        <v>15</v>
      </c>
      <c r="C23" s="185">
        <v>972</v>
      </c>
      <c r="D23" s="185">
        <v>1022</v>
      </c>
      <c r="E23" s="185">
        <v>1177</v>
      </c>
      <c r="F23" s="21">
        <f t="shared" si="0"/>
        <v>2199</v>
      </c>
      <c r="G23" s="42">
        <v>16</v>
      </c>
      <c r="H23" s="43">
        <v>8</v>
      </c>
      <c r="I23" s="43">
        <v>1</v>
      </c>
      <c r="J23" s="43">
        <v>3</v>
      </c>
      <c r="K23" s="43">
        <v>1</v>
      </c>
      <c r="L23" s="43">
        <v>1</v>
      </c>
      <c r="M23" s="44">
        <v>0</v>
      </c>
      <c r="N23" s="45">
        <v>0</v>
      </c>
    </row>
    <row r="24" spans="1:16" ht="19.5">
      <c r="A24" s="218" t="s">
        <v>130</v>
      </c>
      <c r="B24" s="185">
        <v>12</v>
      </c>
      <c r="C24" s="185">
        <v>452</v>
      </c>
      <c r="D24" s="185">
        <v>564</v>
      </c>
      <c r="E24" s="185">
        <v>591</v>
      </c>
      <c r="F24" s="21">
        <f t="shared" si="0"/>
        <v>1155</v>
      </c>
      <c r="G24" s="42">
        <v>3</v>
      </c>
      <c r="H24" s="43">
        <v>9</v>
      </c>
      <c r="I24" s="43">
        <v>0</v>
      </c>
      <c r="J24" s="43">
        <v>0</v>
      </c>
      <c r="K24" s="43">
        <v>1</v>
      </c>
      <c r="L24" s="43">
        <v>2</v>
      </c>
      <c r="M24" s="44">
        <v>0</v>
      </c>
      <c r="N24" s="45">
        <v>0</v>
      </c>
    </row>
    <row r="25" spans="1:16" ht="19.5">
      <c r="A25" s="218" t="s">
        <v>131</v>
      </c>
      <c r="B25" s="185">
        <v>21</v>
      </c>
      <c r="C25" s="185">
        <v>1563</v>
      </c>
      <c r="D25" s="185">
        <v>1982</v>
      </c>
      <c r="E25" s="185">
        <v>2187</v>
      </c>
      <c r="F25" s="21">
        <f t="shared" si="0"/>
        <v>4169</v>
      </c>
      <c r="G25" s="42">
        <v>21</v>
      </c>
      <c r="H25" s="43">
        <v>23</v>
      </c>
      <c r="I25" s="43">
        <v>14</v>
      </c>
      <c r="J25" s="43">
        <v>5</v>
      </c>
      <c r="K25" s="43">
        <v>1</v>
      </c>
      <c r="L25" s="43">
        <v>1</v>
      </c>
      <c r="M25" s="44">
        <v>3</v>
      </c>
      <c r="N25" s="45">
        <v>1</v>
      </c>
    </row>
    <row r="26" spans="1:16" ht="19.5">
      <c r="A26" s="218" t="s">
        <v>132</v>
      </c>
      <c r="B26" s="185">
        <v>22</v>
      </c>
      <c r="C26" s="185">
        <v>931</v>
      </c>
      <c r="D26" s="185">
        <v>1229</v>
      </c>
      <c r="E26" s="185">
        <v>1260</v>
      </c>
      <c r="F26" s="21">
        <f t="shared" si="0"/>
        <v>2489</v>
      </c>
      <c r="G26" s="42">
        <v>6</v>
      </c>
      <c r="H26" s="43">
        <v>10</v>
      </c>
      <c r="I26" s="43">
        <v>5</v>
      </c>
      <c r="J26" s="43">
        <v>1</v>
      </c>
      <c r="K26" s="43">
        <v>5</v>
      </c>
      <c r="L26" s="43">
        <v>0</v>
      </c>
      <c r="M26" s="44">
        <v>1</v>
      </c>
      <c r="N26" s="45">
        <v>1</v>
      </c>
    </row>
    <row r="27" spans="1:16" ht="19.5">
      <c r="A27" s="218" t="s">
        <v>133</v>
      </c>
      <c r="B27" s="185">
        <v>12</v>
      </c>
      <c r="C27" s="185">
        <v>521</v>
      </c>
      <c r="D27" s="185">
        <v>544</v>
      </c>
      <c r="E27" s="185">
        <v>598</v>
      </c>
      <c r="F27" s="21">
        <f t="shared" si="0"/>
        <v>1142</v>
      </c>
      <c r="G27" s="42">
        <v>3</v>
      </c>
      <c r="H27" s="43">
        <v>6</v>
      </c>
      <c r="I27" s="43">
        <v>5</v>
      </c>
      <c r="J27" s="43">
        <v>1</v>
      </c>
      <c r="K27" s="43">
        <v>0</v>
      </c>
      <c r="L27" s="43">
        <v>2</v>
      </c>
      <c r="M27" s="44">
        <v>0</v>
      </c>
      <c r="N27" s="45">
        <v>0</v>
      </c>
    </row>
    <row r="28" spans="1:16" ht="19.5">
      <c r="A28" s="218" t="s">
        <v>134</v>
      </c>
      <c r="B28" s="185">
        <v>12</v>
      </c>
      <c r="C28" s="185">
        <v>573</v>
      </c>
      <c r="D28" s="185">
        <v>666</v>
      </c>
      <c r="E28" s="185">
        <v>684</v>
      </c>
      <c r="F28" s="21">
        <f t="shared" si="0"/>
        <v>1350</v>
      </c>
      <c r="G28" s="42">
        <v>11</v>
      </c>
      <c r="H28" s="43">
        <v>7</v>
      </c>
      <c r="I28" s="43">
        <v>0</v>
      </c>
      <c r="J28" s="43">
        <v>2</v>
      </c>
      <c r="K28" s="43">
        <v>2</v>
      </c>
      <c r="L28" s="43">
        <v>0</v>
      </c>
      <c r="M28" s="44">
        <v>2</v>
      </c>
      <c r="N28" s="45">
        <v>0</v>
      </c>
    </row>
    <row r="29" spans="1:16" ht="19.5">
      <c r="A29" s="218" t="s">
        <v>135</v>
      </c>
      <c r="B29" s="185">
        <v>6</v>
      </c>
      <c r="C29" s="185">
        <v>361</v>
      </c>
      <c r="D29" s="185">
        <v>442</v>
      </c>
      <c r="E29" s="185">
        <v>474</v>
      </c>
      <c r="F29" s="21">
        <f t="shared" si="0"/>
        <v>916</v>
      </c>
      <c r="G29" s="42">
        <v>10</v>
      </c>
      <c r="H29" s="43">
        <v>6</v>
      </c>
      <c r="I29" s="43">
        <v>0</v>
      </c>
      <c r="J29" s="43">
        <v>0</v>
      </c>
      <c r="K29" s="43">
        <v>0</v>
      </c>
      <c r="L29" s="43">
        <v>2</v>
      </c>
      <c r="M29" s="44">
        <v>1</v>
      </c>
      <c r="N29" s="45">
        <v>1</v>
      </c>
    </row>
    <row r="30" spans="1:16" ht="19.5">
      <c r="A30" s="218" t="s">
        <v>136</v>
      </c>
      <c r="B30" s="185">
        <v>11</v>
      </c>
      <c r="C30" s="185">
        <v>392</v>
      </c>
      <c r="D30" s="185">
        <v>437</v>
      </c>
      <c r="E30" s="185">
        <v>499</v>
      </c>
      <c r="F30" s="21">
        <f t="shared" si="0"/>
        <v>936</v>
      </c>
      <c r="G30" s="42">
        <v>4</v>
      </c>
      <c r="H30" s="43">
        <v>5</v>
      </c>
      <c r="I30" s="43">
        <v>0</v>
      </c>
      <c r="J30" s="43">
        <v>1</v>
      </c>
      <c r="K30" s="43">
        <v>2</v>
      </c>
      <c r="L30" s="43">
        <v>0</v>
      </c>
      <c r="M30" s="44">
        <v>0</v>
      </c>
      <c r="N30" s="45">
        <v>0</v>
      </c>
    </row>
    <row r="31" spans="1:16" ht="19.5">
      <c r="A31" s="218" t="s">
        <v>137</v>
      </c>
      <c r="B31" s="185">
        <v>17</v>
      </c>
      <c r="C31" s="185">
        <v>1494</v>
      </c>
      <c r="D31" s="185">
        <v>1630</v>
      </c>
      <c r="E31" s="185">
        <v>1874</v>
      </c>
      <c r="F31" s="21">
        <f t="shared" si="0"/>
        <v>3504</v>
      </c>
      <c r="G31" s="42">
        <v>28</v>
      </c>
      <c r="H31" s="43">
        <v>17</v>
      </c>
      <c r="I31" s="43">
        <v>0</v>
      </c>
      <c r="J31" s="43">
        <v>2</v>
      </c>
      <c r="K31" s="43">
        <v>3</v>
      </c>
      <c r="L31" s="43">
        <v>1</v>
      </c>
      <c r="M31" s="44">
        <v>2</v>
      </c>
      <c r="N31" s="45">
        <v>0</v>
      </c>
    </row>
    <row r="32" spans="1:16" ht="19.5">
      <c r="A32" s="218" t="s">
        <v>138</v>
      </c>
      <c r="B32" s="185">
        <v>7</v>
      </c>
      <c r="C32" s="185">
        <v>352</v>
      </c>
      <c r="D32" s="185">
        <v>402</v>
      </c>
      <c r="E32" s="185">
        <v>432</v>
      </c>
      <c r="F32" s="21">
        <f t="shared" si="0"/>
        <v>834</v>
      </c>
      <c r="G32" s="42">
        <v>0</v>
      </c>
      <c r="H32" s="43">
        <v>1</v>
      </c>
      <c r="I32" s="43">
        <v>2</v>
      </c>
      <c r="J32" s="43">
        <v>4</v>
      </c>
      <c r="K32" s="43">
        <v>2</v>
      </c>
      <c r="L32" s="43">
        <v>0</v>
      </c>
      <c r="M32" s="44">
        <v>1</v>
      </c>
      <c r="N32" s="45">
        <v>0</v>
      </c>
    </row>
    <row r="33" spans="1:15" ht="19.5">
      <c r="A33" s="218" t="s">
        <v>139</v>
      </c>
      <c r="B33" s="185">
        <v>15</v>
      </c>
      <c r="C33" s="185">
        <v>986</v>
      </c>
      <c r="D33" s="185">
        <v>1125</v>
      </c>
      <c r="E33" s="185">
        <v>1212</v>
      </c>
      <c r="F33" s="21">
        <f t="shared" si="0"/>
        <v>2337</v>
      </c>
      <c r="G33" s="42">
        <v>6</v>
      </c>
      <c r="H33" s="43">
        <v>4</v>
      </c>
      <c r="I33" s="43">
        <v>6</v>
      </c>
      <c r="J33" s="43">
        <v>5</v>
      </c>
      <c r="K33" s="43">
        <v>5</v>
      </c>
      <c r="L33" s="43">
        <v>1</v>
      </c>
      <c r="M33" s="44">
        <v>1</v>
      </c>
      <c r="N33" s="45">
        <v>0</v>
      </c>
    </row>
    <row r="34" spans="1:15" ht="19.5">
      <c r="A34" s="218" t="s">
        <v>140</v>
      </c>
      <c r="B34" s="185">
        <v>12</v>
      </c>
      <c r="C34" s="185">
        <v>452</v>
      </c>
      <c r="D34" s="185">
        <v>541</v>
      </c>
      <c r="E34" s="185">
        <v>497</v>
      </c>
      <c r="F34" s="21">
        <f t="shared" si="0"/>
        <v>1038</v>
      </c>
      <c r="G34" s="42">
        <v>5</v>
      </c>
      <c r="H34" s="43">
        <v>9</v>
      </c>
      <c r="I34" s="43">
        <v>1</v>
      </c>
      <c r="J34" s="43">
        <v>3</v>
      </c>
      <c r="K34" s="43">
        <v>0</v>
      </c>
      <c r="L34" s="43">
        <v>2</v>
      </c>
      <c r="M34" s="44">
        <v>0</v>
      </c>
      <c r="N34" s="45">
        <v>0</v>
      </c>
    </row>
    <row r="35" spans="1:15" ht="19.5">
      <c r="A35" s="218" t="s">
        <v>141</v>
      </c>
      <c r="B35" s="185">
        <v>19</v>
      </c>
      <c r="C35" s="185">
        <v>862</v>
      </c>
      <c r="D35" s="185">
        <v>1040</v>
      </c>
      <c r="E35" s="185">
        <v>1154</v>
      </c>
      <c r="F35" s="21">
        <f t="shared" si="0"/>
        <v>2194</v>
      </c>
      <c r="G35" s="42">
        <v>12</v>
      </c>
      <c r="H35" s="43">
        <v>14</v>
      </c>
      <c r="I35" s="43">
        <v>2</v>
      </c>
      <c r="J35" s="43">
        <v>0</v>
      </c>
      <c r="K35" s="43">
        <v>1</v>
      </c>
      <c r="L35" s="43">
        <v>1</v>
      </c>
      <c r="M35" s="44">
        <v>1</v>
      </c>
      <c r="N35" s="45">
        <v>0</v>
      </c>
    </row>
    <row r="36" spans="1:15" ht="19.5">
      <c r="A36" s="218" t="s">
        <v>142</v>
      </c>
      <c r="B36" s="185">
        <v>8</v>
      </c>
      <c r="C36" s="185">
        <v>365</v>
      </c>
      <c r="D36" s="185">
        <v>461</v>
      </c>
      <c r="E36" s="185">
        <v>424</v>
      </c>
      <c r="F36" s="21">
        <f t="shared" si="0"/>
        <v>885</v>
      </c>
      <c r="G36" s="42">
        <v>1</v>
      </c>
      <c r="H36" s="43">
        <v>3</v>
      </c>
      <c r="I36" s="43">
        <v>1</v>
      </c>
      <c r="J36" s="43">
        <v>4</v>
      </c>
      <c r="K36" s="43">
        <v>1</v>
      </c>
      <c r="L36" s="43">
        <v>1</v>
      </c>
      <c r="M36" s="44">
        <v>0</v>
      </c>
      <c r="N36" s="45">
        <v>0</v>
      </c>
    </row>
    <row r="37" spans="1:15" ht="19.5">
      <c r="A37" s="217" t="s">
        <v>110</v>
      </c>
      <c r="B37" s="21">
        <f t="shared" ref="B37:N37" si="1">SUM(B5:B36)</f>
        <v>456</v>
      </c>
      <c r="C37" s="21">
        <f t="shared" si="1"/>
        <v>22813</v>
      </c>
      <c r="D37" s="21">
        <f t="shared" si="1"/>
        <v>26263</v>
      </c>
      <c r="E37" s="21">
        <f t="shared" si="1"/>
        <v>28001</v>
      </c>
      <c r="F37" s="21">
        <f t="shared" si="1"/>
        <v>54264</v>
      </c>
      <c r="G37" s="21">
        <f t="shared" si="1"/>
        <v>295</v>
      </c>
      <c r="H37" s="21">
        <f t="shared" si="1"/>
        <v>300</v>
      </c>
      <c r="I37" s="21">
        <f t="shared" si="1"/>
        <v>77</v>
      </c>
      <c r="J37" s="21">
        <f t="shared" si="1"/>
        <v>77</v>
      </c>
      <c r="K37" s="21">
        <f t="shared" si="1"/>
        <v>41</v>
      </c>
      <c r="L37" s="21">
        <f t="shared" si="1"/>
        <v>26</v>
      </c>
      <c r="M37" s="22">
        <f t="shared" si="1"/>
        <v>24</v>
      </c>
      <c r="N37" s="25">
        <f t="shared" si="1"/>
        <v>10</v>
      </c>
    </row>
    <row r="38" spans="1:15" s="3" customFormat="1" ht="26.25" customHeight="1">
      <c r="A38" s="230" t="s">
        <v>35</v>
      </c>
      <c r="B38" s="231"/>
      <c r="C38" s="60">
        <f>C37</f>
        <v>22813</v>
      </c>
      <c r="D38" s="60" t="s">
        <v>36</v>
      </c>
      <c r="E38" s="60" t="s">
        <v>37</v>
      </c>
      <c r="F38" s="60"/>
      <c r="G38" s="60">
        <f>F37</f>
        <v>54264</v>
      </c>
      <c r="H38" s="60" t="s">
        <v>38</v>
      </c>
      <c r="I38" s="60"/>
      <c r="J38" s="60"/>
      <c r="K38" s="60" t="s">
        <v>105</v>
      </c>
      <c r="L38" s="60"/>
      <c r="M38" s="67"/>
      <c r="N38" s="68"/>
      <c r="O38" s="14"/>
    </row>
    <row r="39" spans="1:15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1563</v>
      </c>
      <c r="F39" s="145">
        <f>MAX(F5:F36)</f>
        <v>4169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5" s="3" customFormat="1" ht="26.25" customHeight="1">
      <c r="A40" s="230" t="s">
        <v>109</v>
      </c>
      <c r="B40" s="231"/>
      <c r="C40" s="151" t="str">
        <f ca="1">INDIRECT(H40,TRUE)</f>
        <v>明莊</v>
      </c>
      <c r="D40" s="152" t="s">
        <v>91</v>
      </c>
      <c r="E40" s="146">
        <v>379</v>
      </c>
      <c r="F40" s="147">
        <f>MIN(F5:F36)</f>
        <v>812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5" s="4" customFormat="1" ht="24.95" customHeight="1">
      <c r="A41" s="232" t="s">
        <v>39</v>
      </c>
      <c r="B41" s="233"/>
      <c r="C41" s="239">
        <f>SUM(G41:G42)</f>
        <v>160</v>
      </c>
      <c r="D41" s="241" t="s">
        <v>38</v>
      </c>
      <c r="E41" s="195" t="s">
        <v>40</v>
      </c>
      <c r="F41" s="87"/>
      <c r="G41" s="87">
        <v>73</v>
      </c>
      <c r="H41" s="87" t="s">
        <v>38</v>
      </c>
      <c r="I41" s="87"/>
      <c r="J41" s="87"/>
      <c r="K41" s="80"/>
      <c r="L41" s="80"/>
      <c r="M41" s="81"/>
      <c r="N41" s="82"/>
      <c r="O41" s="15"/>
    </row>
    <row r="42" spans="1:15" s="5" customFormat="1" ht="24.95" customHeight="1">
      <c r="A42" s="234"/>
      <c r="B42" s="235"/>
      <c r="C42" s="240"/>
      <c r="D42" s="242"/>
      <c r="E42" s="88" t="s">
        <v>41</v>
      </c>
      <c r="F42" s="88"/>
      <c r="G42" s="88">
        <v>87</v>
      </c>
      <c r="H42" s="88" t="s">
        <v>38</v>
      </c>
      <c r="I42" s="88"/>
      <c r="J42" s="88"/>
      <c r="K42" s="89"/>
      <c r="L42" s="89"/>
      <c r="M42" s="90"/>
      <c r="N42" s="91"/>
      <c r="O42" s="16"/>
    </row>
    <row r="43" spans="1:15" s="5" customFormat="1" ht="26.25" customHeight="1">
      <c r="A43" s="232" t="s">
        <v>18</v>
      </c>
      <c r="B43" s="236"/>
      <c r="C43" s="216">
        <f>K37</f>
        <v>41</v>
      </c>
      <c r="D43" s="216" t="s">
        <v>10</v>
      </c>
      <c r="E43" s="199" t="s">
        <v>165</v>
      </c>
      <c r="F43" s="195"/>
      <c r="G43" s="195"/>
      <c r="H43" s="195"/>
      <c r="I43" s="195"/>
      <c r="J43" s="195"/>
      <c r="K43" s="200"/>
      <c r="L43" s="200"/>
      <c r="M43" s="201"/>
      <c r="N43" s="202"/>
      <c r="O43" s="16"/>
    </row>
    <row r="44" spans="1:15" s="6" customFormat="1" ht="26.25" customHeight="1">
      <c r="A44" s="230" t="s">
        <v>42</v>
      </c>
      <c r="B44" s="231"/>
      <c r="C44" s="60">
        <f>L37</f>
        <v>26</v>
      </c>
      <c r="D44" s="60" t="s">
        <v>38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  <c r="O44" s="17"/>
    </row>
    <row r="45" spans="1:15" s="7" customFormat="1" ht="26.25" customHeight="1">
      <c r="A45" s="230" t="s">
        <v>14</v>
      </c>
      <c r="B45" s="231"/>
      <c r="C45" s="60">
        <f>M37</f>
        <v>24</v>
      </c>
      <c r="D45" s="60" t="s">
        <v>43</v>
      </c>
      <c r="E45" s="60" t="s">
        <v>166</v>
      </c>
      <c r="F45" s="60"/>
      <c r="G45" s="60"/>
      <c r="H45" s="60"/>
      <c r="I45" s="60"/>
      <c r="J45" s="60"/>
      <c r="K45" s="62"/>
      <c r="L45" s="62"/>
      <c r="M45" s="63"/>
      <c r="N45" s="64"/>
      <c r="O45" s="18"/>
    </row>
    <row r="46" spans="1:15" s="8" customFormat="1" ht="26.25" customHeight="1">
      <c r="A46" s="230" t="s">
        <v>15</v>
      </c>
      <c r="B46" s="231"/>
      <c r="C46" s="60">
        <f>N37</f>
        <v>10</v>
      </c>
      <c r="D46" s="60" t="s">
        <v>43</v>
      </c>
      <c r="E46" s="60" t="s">
        <v>167</v>
      </c>
      <c r="F46" s="60"/>
      <c r="G46" s="60"/>
      <c r="H46" s="60"/>
      <c r="I46" s="60"/>
      <c r="J46" s="60"/>
      <c r="K46" s="62"/>
      <c r="L46" s="62"/>
      <c r="M46" s="63"/>
      <c r="N46" s="64"/>
      <c r="O46" s="19"/>
    </row>
    <row r="47" spans="1:15" s="6" customFormat="1" ht="26.25" customHeight="1">
      <c r="A47" s="230" t="s">
        <v>107</v>
      </c>
      <c r="B47" s="231"/>
      <c r="C47" s="60">
        <f>G37</f>
        <v>295</v>
      </c>
      <c r="D47" s="71" t="s">
        <v>38</v>
      </c>
      <c r="E47" s="60" t="s">
        <v>44</v>
      </c>
      <c r="F47" s="60"/>
      <c r="G47" s="60">
        <f>H37</f>
        <v>300</v>
      </c>
      <c r="H47" s="71" t="s">
        <v>38</v>
      </c>
      <c r="I47" s="60"/>
      <c r="J47" s="60"/>
      <c r="K47" s="62"/>
      <c r="L47" s="62"/>
      <c r="M47" s="63"/>
      <c r="N47" s="64"/>
      <c r="O47" s="17"/>
    </row>
    <row r="48" spans="1:15" s="9" customFormat="1" ht="26.25" customHeight="1" thickBot="1">
      <c r="A48" s="228" t="str">
        <f>IF(C48&gt;0," 本月戶數增加","本月戶數減少")</f>
        <v xml:space="preserve"> 本月戶數增加</v>
      </c>
      <c r="B48" s="229"/>
      <c r="C48" s="72">
        <f>C37-'10103'!C37</f>
        <v>11</v>
      </c>
      <c r="D48" s="211" t="str">
        <f>IF(E48&gt;0,"男增加","男減少")</f>
        <v>男增加</v>
      </c>
      <c r="E48" s="73">
        <f>D37-'10103'!D37</f>
        <v>6</v>
      </c>
      <c r="F48" s="74" t="str">
        <f>IF(G48&gt;0,"女增加","女減少")</f>
        <v>女增加</v>
      </c>
      <c r="G48" s="73">
        <f>E37-'10103'!E37</f>
        <v>4</v>
      </c>
      <c r="H48" s="75"/>
      <c r="I48" s="229" t="str">
        <f>IF(K48&gt;0,"總人口數增加","總人口數減少")</f>
        <v>總人口數增加</v>
      </c>
      <c r="J48" s="229"/>
      <c r="K48" s="73">
        <f>F37-'10103'!F37</f>
        <v>10</v>
      </c>
      <c r="L48" s="75"/>
      <c r="M48" s="76"/>
      <c r="N48" s="77"/>
    </row>
    <row r="49" spans="3:3">
      <c r="C49" s="2"/>
    </row>
  </sheetData>
  <mergeCells count="26">
    <mergeCell ref="I48:J48"/>
    <mergeCell ref="L3:L4"/>
    <mergeCell ref="A46:B46"/>
    <mergeCell ref="A41:B42"/>
    <mergeCell ref="A44:B44"/>
    <mergeCell ref="A45:B45"/>
    <mergeCell ref="A43:B43"/>
    <mergeCell ref="A47:B47"/>
    <mergeCell ref="A40:B40"/>
    <mergeCell ref="C41:C42"/>
    <mergeCell ref="D41:D42"/>
    <mergeCell ref="A38:B38"/>
    <mergeCell ref="A39:B39"/>
    <mergeCell ref="A48:B48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39" customWidth="1"/>
    <col min="2" max="2" width="12.5" style="38" customWidth="1"/>
    <col min="3" max="3" width="11.375" style="38" customWidth="1"/>
    <col min="4" max="6" width="9.625" style="38" customWidth="1"/>
    <col min="7" max="10" width="8.625" style="38" customWidth="1"/>
    <col min="11" max="14" width="7.625" style="38" customWidth="1"/>
    <col min="15" max="16384" width="9" style="38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35"/>
      <c r="N1" s="35"/>
    </row>
    <row r="2" spans="1:14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147</v>
      </c>
      <c r="L2" s="245"/>
      <c r="M2" s="245"/>
      <c r="N2" s="245"/>
    </row>
    <row r="3" spans="1:14" ht="19.5">
      <c r="A3" s="243" t="s">
        <v>83</v>
      </c>
      <c r="B3" s="246" t="s">
        <v>84</v>
      </c>
      <c r="C3" s="246" t="s">
        <v>26</v>
      </c>
      <c r="D3" s="190" t="s">
        <v>10</v>
      </c>
      <c r="E3" s="191" t="s">
        <v>100</v>
      </c>
      <c r="F3" s="192" t="s">
        <v>101</v>
      </c>
      <c r="G3" s="246" t="s">
        <v>27</v>
      </c>
      <c r="H3" s="246" t="s">
        <v>28</v>
      </c>
      <c r="I3" s="246" t="s">
        <v>29</v>
      </c>
      <c r="J3" s="246" t="s">
        <v>30</v>
      </c>
      <c r="K3" s="246" t="s">
        <v>31</v>
      </c>
      <c r="L3" s="246" t="s">
        <v>32</v>
      </c>
      <c r="M3" s="247" t="s">
        <v>97</v>
      </c>
      <c r="N3" s="248" t="s">
        <v>98</v>
      </c>
    </row>
    <row r="4" spans="1:14" s="39" customFormat="1" ht="19.5">
      <c r="A4" s="244"/>
      <c r="B4" s="227"/>
      <c r="C4" s="227"/>
      <c r="D4" s="20" t="s">
        <v>33</v>
      </c>
      <c r="E4" s="20" t="s">
        <v>34</v>
      </c>
      <c r="F4" s="20" t="s">
        <v>86</v>
      </c>
      <c r="G4" s="227"/>
      <c r="H4" s="227"/>
      <c r="I4" s="227"/>
      <c r="J4" s="227"/>
      <c r="K4" s="227"/>
      <c r="L4" s="227"/>
      <c r="M4" s="222"/>
      <c r="N4" s="224"/>
    </row>
    <row r="5" spans="1:14" ht="19.5">
      <c r="A5" s="218" t="s">
        <v>111</v>
      </c>
      <c r="B5" s="185">
        <v>13</v>
      </c>
      <c r="C5" s="185">
        <v>537</v>
      </c>
      <c r="D5" s="185">
        <v>607</v>
      </c>
      <c r="E5" s="185">
        <v>655</v>
      </c>
      <c r="F5" s="21">
        <f t="shared" ref="F5:F36" si="0">SUM(D5:E5)</f>
        <v>1262</v>
      </c>
      <c r="G5" s="42">
        <v>8</v>
      </c>
      <c r="H5" s="43">
        <v>14</v>
      </c>
      <c r="I5" s="43">
        <v>0</v>
      </c>
      <c r="J5" s="43">
        <v>1</v>
      </c>
      <c r="K5" s="43">
        <v>1</v>
      </c>
      <c r="L5" s="43">
        <v>1</v>
      </c>
      <c r="M5" s="44">
        <v>0</v>
      </c>
      <c r="N5" s="45">
        <v>0</v>
      </c>
    </row>
    <row r="6" spans="1:14" ht="19.5">
      <c r="A6" s="218" t="s">
        <v>112</v>
      </c>
      <c r="B6" s="185">
        <v>26</v>
      </c>
      <c r="C6" s="185">
        <v>1513</v>
      </c>
      <c r="D6" s="185">
        <v>1600</v>
      </c>
      <c r="E6" s="185">
        <v>1707</v>
      </c>
      <c r="F6" s="21">
        <f t="shared" si="0"/>
        <v>3307</v>
      </c>
      <c r="G6" s="42">
        <v>12</v>
      </c>
      <c r="H6" s="43">
        <v>28</v>
      </c>
      <c r="I6" s="43">
        <v>11</v>
      </c>
      <c r="J6" s="43">
        <v>1</v>
      </c>
      <c r="K6" s="43">
        <v>0</v>
      </c>
      <c r="L6" s="43">
        <v>3</v>
      </c>
      <c r="M6" s="44">
        <v>2</v>
      </c>
      <c r="N6" s="45">
        <v>1</v>
      </c>
    </row>
    <row r="7" spans="1:14" ht="19.5">
      <c r="A7" s="218" t="s">
        <v>113</v>
      </c>
      <c r="B7" s="185">
        <v>7</v>
      </c>
      <c r="C7" s="185">
        <v>570</v>
      </c>
      <c r="D7" s="185">
        <v>518</v>
      </c>
      <c r="E7" s="185">
        <v>624</v>
      </c>
      <c r="F7" s="21">
        <f t="shared" si="0"/>
        <v>1142</v>
      </c>
      <c r="G7" s="42">
        <v>9</v>
      </c>
      <c r="H7" s="43">
        <v>13</v>
      </c>
      <c r="I7" s="43">
        <v>5</v>
      </c>
      <c r="J7" s="43">
        <v>2</v>
      </c>
      <c r="K7" s="43">
        <v>0</v>
      </c>
      <c r="L7" s="43">
        <v>0</v>
      </c>
      <c r="M7" s="44">
        <v>0</v>
      </c>
      <c r="N7" s="45">
        <v>1</v>
      </c>
    </row>
    <row r="8" spans="1:14" ht="19.5">
      <c r="A8" s="218" t="s">
        <v>114</v>
      </c>
      <c r="B8" s="185">
        <v>20</v>
      </c>
      <c r="C8" s="185">
        <v>1295</v>
      </c>
      <c r="D8" s="185">
        <v>1583</v>
      </c>
      <c r="E8" s="185">
        <v>1762</v>
      </c>
      <c r="F8" s="21">
        <f t="shared" si="0"/>
        <v>3345</v>
      </c>
      <c r="G8" s="42">
        <v>17</v>
      </c>
      <c r="H8" s="43">
        <v>23</v>
      </c>
      <c r="I8" s="43">
        <v>1</v>
      </c>
      <c r="J8" s="43">
        <v>4</v>
      </c>
      <c r="K8" s="43">
        <v>1</v>
      </c>
      <c r="L8" s="43">
        <v>1</v>
      </c>
      <c r="M8" s="44">
        <v>0</v>
      </c>
      <c r="N8" s="45">
        <v>0</v>
      </c>
    </row>
    <row r="9" spans="1:14" ht="19.5">
      <c r="A9" s="218" t="s">
        <v>115</v>
      </c>
      <c r="B9" s="185">
        <v>17</v>
      </c>
      <c r="C9" s="185">
        <v>734</v>
      </c>
      <c r="D9" s="185">
        <v>806</v>
      </c>
      <c r="E9" s="185">
        <v>903</v>
      </c>
      <c r="F9" s="21">
        <f t="shared" si="0"/>
        <v>1709</v>
      </c>
      <c r="G9" s="42">
        <v>14</v>
      </c>
      <c r="H9" s="43">
        <v>6</v>
      </c>
      <c r="I9" s="43">
        <v>5</v>
      </c>
      <c r="J9" s="43">
        <v>0</v>
      </c>
      <c r="K9" s="43">
        <v>0</v>
      </c>
      <c r="L9" s="43">
        <v>0</v>
      </c>
      <c r="M9" s="44">
        <v>1</v>
      </c>
      <c r="N9" s="45">
        <v>0</v>
      </c>
    </row>
    <row r="10" spans="1:14" ht="19.5">
      <c r="A10" s="218" t="s">
        <v>116</v>
      </c>
      <c r="B10" s="185">
        <v>17</v>
      </c>
      <c r="C10" s="185">
        <v>675</v>
      </c>
      <c r="D10" s="185">
        <v>797</v>
      </c>
      <c r="E10" s="185">
        <v>773</v>
      </c>
      <c r="F10" s="21">
        <f t="shared" si="0"/>
        <v>1570</v>
      </c>
      <c r="G10" s="42">
        <v>9</v>
      </c>
      <c r="H10" s="43">
        <v>7</v>
      </c>
      <c r="I10" s="43">
        <v>0</v>
      </c>
      <c r="J10" s="43">
        <v>5</v>
      </c>
      <c r="K10" s="43">
        <v>0</v>
      </c>
      <c r="L10" s="43">
        <v>0</v>
      </c>
      <c r="M10" s="44">
        <v>1</v>
      </c>
      <c r="N10" s="45">
        <v>1</v>
      </c>
    </row>
    <row r="11" spans="1:14" ht="19.5">
      <c r="A11" s="218" t="s">
        <v>117</v>
      </c>
      <c r="B11" s="185">
        <v>14</v>
      </c>
      <c r="C11" s="185">
        <v>473</v>
      </c>
      <c r="D11" s="185">
        <v>548</v>
      </c>
      <c r="E11" s="185">
        <v>491</v>
      </c>
      <c r="F11" s="21">
        <f t="shared" si="0"/>
        <v>1039</v>
      </c>
      <c r="G11" s="42">
        <v>5</v>
      </c>
      <c r="H11" s="43">
        <v>11</v>
      </c>
      <c r="I11" s="43">
        <v>0</v>
      </c>
      <c r="J11" s="43">
        <v>0</v>
      </c>
      <c r="K11" s="43">
        <v>1</v>
      </c>
      <c r="L11" s="43">
        <v>1</v>
      </c>
      <c r="M11" s="44">
        <v>0</v>
      </c>
      <c r="N11" s="45">
        <v>0</v>
      </c>
    </row>
    <row r="12" spans="1:14" ht="19.5">
      <c r="A12" s="218" t="s">
        <v>118</v>
      </c>
      <c r="B12" s="185">
        <v>22</v>
      </c>
      <c r="C12" s="185">
        <v>1149</v>
      </c>
      <c r="D12" s="185">
        <v>1391</v>
      </c>
      <c r="E12" s="185">
        <v>1593</v>
      </c>
      <c r="F12" s="21">
        <f t="shared" si="0"/>
        <v>2984</v>
      </c>
      <c r="G12" s="42">
        <v>19</v>
      </c>
      <c r="H12" s="43">
        <v>18</v>
      </c>
      <c r="I12" s="43">
        <v>3</v>
      </c>
      <c r="J12" s="43">
        <v>0</v>
      </c>
      <c r="K12" s="43">
        <v>2</v>
      </c>
      <c r="L12" s="43">
        <v>2</v>
      </c>
      <c r="M12" s="44">
        <v>0</v>
      </c>
      <c r="N12" s="45">
        <v>3</v>
      </c>
    </row>
    <row r="13" spans="1:14" ht="19.5">
      <c r="A13" s="218" t="s">
        <v>119</v>
      </c>
      <c r="B13" s="185">
        <v>11</v>
      </c>
      <c r="C13" s="185">
        <v>559</v>
      </c>
      <c r="D13" s="185">
        <v>587</v>
      </c>
      <c r="E13" s="185">
        <v>682</v>
      </c>
      <c r="F13" s="21">
        <f t="shared" si="0"/>
        <v>1269</v>
      </c>
      <c r="G13" s="42">
        <v>3</v>
      </c>
      <c r="H13" s="43">
        <v>7</v>
      </c>
      <c r="I13" s="43">
        <v>0</v>
      </c>
      <c r="J13" s="43">
        <v>3</v>
      </c>
      <c r="K13" s="43">
        <v>0</v>
      </c>
      <c r="L13" s="43">
        <v>1</v>
      </c>
      <c r="M13" s="44">
        <v>0</v>
      </c>
      <c r="N13" s="45">
        <v>0</v>
      </c>
    </row>
    <row r="14" spans="1:14" ht="19.5">
      <c r="A14" s="218" t="s">
        <v>120</v>
      </c>
      <c r="B14" s="185">
        <v>10</v>
      </c>
      <c r="C14" s="185">
        <v>380</v>
      </c>
      <c r="D14" s="185">
        <v>431</v>
      </c>
      <c r="E14" s="185">
        <v>382</v>
      </c>
      <c r="F14" s="21">
        <f t="shared" si="0"/>
        <v>813</v>
      </c>
      <c r="G14" s="42">
        <v>7</v>
      </c>
      <c r="H14" s="43">
        <v>4</v>
      </c>
      <c r="I14" s="43">
        <v>0</v>
      </c>
      <c r="J14" s="43">
        <v>2</v>
      </c>
      <c r="K14" s="43">
        <v>0</v>
      </c>
      <c r="L14" s="43">
        <v>0</v>
      </c>
      <c r="M14" s="44">
        <v>0</v>
      </c>
      <c r="N14" s="45">
        <v>0</v>
      </c>
    </row>
    <row r="15" spans="1:14" ht="19.5">
      <c r="A15" s="218" t="s">
        <v>121</v>
      </c>
      <c r="B15" s="185">
        <v>16</v>
      </c>
      <c r="C15" s="185">
        <v>620</v>
      </c>
      <c r="D15" s="185">
        <v>732</v>
      </c>
      <c r="E15" s="185">
        <v>686</v>
      </c>
      <c r="F15" s="21">
        <f t="shared" si="0"/>
        <v>1418</v>
      </c>
      <c r="G15" s="42">
        <v>10</v>
      </c>
      <c r="H15" s="43">
        <v>9</v>
      </c>
      <c r="I15" s="43">
        <v>1</v>
      </c>
      <c r="J15" s="43">
        <v>3</v>
      </c>
      <c r="K15" s="43">
        <v>0</v>
      </c>
      <c r="L15" s="43">
        <v>1</v>
      </c>
      <c r="M15" s="44">
        <v>1</v>
      </c>
      <c r="N15" s="45">
        <v>0</v>
      </c>
    </row>
    <row r="16" spans="1:14" ht="19.5">
      <c r="A16" s="218" t="s">
        <v>122</v>
      </c>
      <c r="B16" s="185">
        <v>10</v>
      </c>
      <c r="C16" s="185">
        <v>506</v>
      </c>
      <c r="D16" s="185">
        <v>532</v>
      </c>
      <c r="E16" s="185">
        <v>597</v>
      </c>
      <c r="F16" s="21">
        <f t="shared" si="0"/>
        <v>1129</v>
      </c>
      <c r="G16" s="42">
        <v>8</v>
      </c>
      <c r="H16" s="43">
        <v>14</v>
      </c>
      <c r="I16" s="43">
        <v>1</v>
      </c>
      <c r="J16" s="43">
        <v>0</v>
      </c>
      <c r="K16" s="43">
        <v>0</v>
      </c>
      <c r="L16" s="43">
        <v>0</v>
      </c>
      <c r="M16" s="44">
        <v>1</v>
      </c>
      <c r="N16" s="45">
        <v>1</v>
      </c>
    </row>
    <row r="17" spans="1:14" ht="19.5">
      <c r="A17" s="218" t="s">
        <v>123</v>
      </c>
      <c r="B17" s="185">
        <v>22</v>
      </c>
      <c r="C17" s="185">
        <v>949</v>
      </c>
      <c r="D17" s="185">
        <v>1174</v>
      </c>
      <c r="E17" s="185">
        <v>1135</v>
      </c>
      <c r="F17" s="21">
        <f t="shared" si="0"/>
        <v>2309</v>
      </c>
      <c r="G17" s="42">
        <v>20</v>
      </c>
      <c r="H17" s="43">
        <v>20</v>
      </c>
      <c r="I17" s="43">
        <v>3</v>
      </c>
      <c r="J17" s="43">
        <v>4</v>
      </c>
      <c r="K17" s="43">
        <v>4</v>
      </c>
      <c r="L17" s="43">
        <v>6</v>
      </c>
      <c r="M17" s="44">
        <v>0</v>
      </c>
      <c r="N17" s="45">
        <v>0</v>
      </c>
    </row>
    <row r="18" spans="1:14" ht="19.5">
      <c r="A18" s="218" t="s">
        <v>124</v>
      </c>
      <c r="B18" s="185">
        <v>13</v>
      </c>
      <c r="C18" s="185">
        <v>459</v>
      </c>
      <c r="D18" s="185">
        <v>490</v>
      </c>
      <c r="E18" s="185">
        <v>510</v>
      </c>
      <c r="F18" s="21">
        <f t="shared" si="0"/>
        <v>1000</v>
      </c>
      <c r="G18" s="42">
        <v>6</v>
      </c>
      <c r="H18" s="43">
        <v>10</v>
      </c>
      <c r="I18" s="43">
        <v>0</v>
      </c>
      <c r="J18" s="43">
        <v>0</v>
      </c>
      <c r="K18" s="43">
        <v>0</v>
      </c>
      <c r="L18" s="43">
        <v>0</v>
      </c>
      <c r="M18" s="44">
        <v>1</v>
      </c>
      <c r="N18" s="45">
        <v>0</v>
      </c>
    </row>
    <row r="19" spans="1:14" ht="19.5">
      <c r="A19" s="218" t="s">
        <v>125</v>
      </c>
      <c r="B19" s="185">
        <v>12</v>
      </c>
      <c r="C19" s="185">
        <v>459</v>
      </c>
      <c r="D19" s="185">
        <v>518</v>
      </c>
      <c r="E19" s="185">
        <v>467</v>
      </c>
      <c r="F19" s="21">
        <f t="shared" si="0"/>
        <v>985</v>
      </c>
      <c r="G19" s="42">
        <v>6</v>
      </c>
      <c r="H19" s="43">
        <v>6</v>
      </c>
      <c r="I19" s="43">
        <v>0</v>
      </c>
      <c r="J19" s="43">
        <v>0</v>
      </c>
      <c r="K19" s="43">
        <v>0</v>
      </c>
      <c r="L19" s="43">
        <v>1</v>
      </c>
      <c r="M19" s="44">
        <v>1</v>
      </c>
      <c r="N19" s="45">
        <v>0</v>
      </c>
    </row>
    <row r="20" spans="1:14" ht="19.5">
      <c r="A20" s="218" t="s">
        <v>126</v>
      </c>
      <c r="B20" s="185">
        <v>10</v>
      </c>
      <c r="C20" s="185">
        <v>439</v>
      </c>
      <c r="D20" s="185">
        <v>488</v>
      </c>
      <c r="E20" s="185">
        <v>467</v>
      </c>
      <c r="F20" s="21">
        <f t="shared" si="0"/>
        <v>955</v>
      </c>
      <c r="G20" s="42">
        <v>3</v>
      </c>
      <c r="H20" s="43">
        <v>3</v>
      </c>
      <c r="I20" s="43">
        <v>0</v>
      </c>
      <c r="J20" s="43">
        <v>1</v>
      </c>
      <c r="K20" s="43">
        <v>0</v>
      </c>
      <c r="L20" s="43">
        <v>0</v>
      </c>
      <c r="M20" s="44">
        <v>1</v>
      </c>
      <c r="N20" s="45">
        <v>0</v>
      </c>
    </row>
    <row r="21" spans="1:14" ht="19.5">
      <c r="A21" s="218" t="s">
        <v>127</v>
      </c>
      <c r="B21" s="185">
        <v>11</v>
      </c>
      <c r="C21" s="185">
        <v>649</v>
      </c>
      <c r="D21" s="185">
        <v>697</v>
      </c>
      <c r="E21" s="185">
        <v>748</v>
      </c>
      <c r="F21" s="21">
        <f t="shared" si="0"/>
        <v>1445</v>
      </c>
      <c r="G21" s="42">
        <v>5</v>
      </c>
      <c r="H21" s="43">
        <v>8</v>
      </c>
      <c r="I21" s="43">
        <v>0</v>
      </c>
      <c r="J21" s="43">
        <v>1</v>
      </c>
      <c r="K21" s="43">
        <v>0</v>
      </c>
      <c r="L21" s="43">
        <v>0</v>
      </c>
      <c r="M21" s="44">
        <v>1</v>
      </c>
      <c r="N21" s="45">
        <v>1</v>
      </c>
    </row>
    <row r="22" spans="1:14" ht="19.5">
      <c r="A22" s="218" t="s">
        <v>128</v>
      </c>
      <c r="B22" s="185">
        <v>16</v>
      </c>
      <c r="C22" s="185">
        <v>563</v>
      </c>
      <c r="D22" s="185">
        <v>657</v>
      </c>
      <c r="E22" s="185">
        <v>729</v>
      </c>
      <c r="F22" s="21">
        <f t="shared" si="0"/>
        <v>1386</v>
      </c>
      <c r="G22" s="42">
        <v>6</v>
      </c>
      <c r="H22" s="43">
        <v>10</v>
      </c>
      <c r="I22" s="43">
        <v>0</v>
      </c>
      <c r="J22" s="43">
        <v>0</v>
      </c>
      <c r="K22" s="43">
        <v>0</v>
      </c>
      <c r="L22" s="43">
        <v>0</v>
      </c>
      <c r="M22" s="44">
        <v>2</v>
      </c>
      <c r="N22" s="45">
        <v>0</v>
      </c>
    </row>
    <row r="23" spans="1:14" ht="19.5">
      <c r="A23" s="218" t="s">
        <v>129</v>
      </c>
      <c r="B23" s="185">
        <v>15</v>
      </c>
      <c r="C23" s="185">
        <v>975</v>
      </c>
      <c r="D23" s="185">
        <v>1016</v>
      </c>
      <c r="E23" s="185">
        <v>1175</v>
      </c>
      <c r="F23" s="21">
        <f t="shared" si="0"/>
        <v>2191</v>
      </c>
      <c r="G23" s="42">
        <v>14</v>
      </c>
      <c r="H23" s="43">
        <v>19</v>
      </c>
      <c r="I23" s="43">
        <v>3</v>
      </c>
      <c r="J23" s="43">
        <v>3</v>
      </c>
      <c r="K23" s="43">
        <v>0</v>
      </c>
      <c r="L23" s="43">
        <v>3</v>
      </c>
      <c r="M23" s="44">
        <v>2</v>
      </c>
      <c r="N23" s="45">
        <v>0</v>
      </c>
    </row>
    <row r="24" spans="1:14" ht="19.5">
      <c r="A24" s="218" t="s">
        <v>130</v>
      </c>
      <c r="B24" s="185">
        <v>12</v>
      </c>
      <c r="C24" s="185">
        <v>454</v>
      </c>
      <c r="D24" s="185">
        <v>565</v>
      </c>
      <c r="E24" s="185">
        <v>589</v>
      </c>
      <c r="F24" s="21">
        <f t="shared" si="0"/>
        <v>1154</v>
      </c>
      <c r="G24" s="42">
        <v>9</v>
      </c>
      <c r="H24" s="43">
        <v>11</v>
      </c>
      <c r="I24" s="43">
        <v>0</v>
      </c>
      <c r="J24" s="43">
        <v>0</v>
      </c>
      <c r="K24" s="43">
        <v>1</v>
      </c>
      <c r="L24" s="43">
        <v>0</v>
      </c>
      <c r="M24" s="44">
        <v>1</v>
      </c>
      <c r="N24" s="45">
        <v>2</v>
      </c>
    </row>
    <row r="25" spans="1:14" ht="19.5">
      <c r="A25" s="218" t="s">
        <v>131</v>
      </c>
      <c r="B25" s="185">
        <v>21</v>
      </c>
      <c r="C25" s="185">
        <v>1559</v>
      </c>
      <c r="D25" s="185">
        <v>1975</v>
      </c>
      <c r="E25" s="185">
        <v>2179</v>
      </c>
      <c r="F25" s="21">
        <f t="shared" si="0"/>
        <v>4154</v>
      </c>
      <c r="G25" s="42">
        <v>16</v>
      </c>
      <c r="H25" s="43">
        <v>36</v>
      </c>
      <c r="I25" s="43">
        <v>8</v>
      </c>
      <c r="J25" s="43">
        <v>5</v>
      </c>
      <c r="K25" s="43">
        <v>2</v>
      </c>
      <c r="L25" s="43">
        <v>0</v>
      </c>
      <c r="M25" s="44">
        <v>1</v>
      </c>
      <c r="N25" s="45">
        <v>2</v>
      </c>
    </row>
    <row r="26" spans="1:14" ht="19.5">
      <c r="A26" s="218" t="s">
        <v>132</v>
      </c>
      <c r="B26" s="185">
        <v>22</v>
      </c>
      <c r="C26" s="185">
        <v>930</v>
      </c>
      <c r="D26" s="185">
        <v>1230</v>
      </c>
      <c r="E26" s="185">
        <v>1256</v>
      </c>
      <c r="F26" s="21">
        <f t="shared" si="0"/>
        <v>2486</v>
      </c>
      <c r="G26" s="42">
        <v>18</v>
      </c>
      <c r="H26" s="43">
        <v>20</v>
      </c>
      <c r="I26" s="43">
        <v>3</v>
      </c>
      <c r="J26" s="43">
        <v>3</v>
      </c>
      <c r="K26" s="43">
        <v>0</v>
      </c>
      <c r="L26" s="43">
        <v>1</v>
      </c>
      <c r="M26" s="44">
        <v>0</v>
      </c>
      <c r="N26" s="45">
        <v>0</v>
      </c>
    </row>
    <row r="27" spans="1:14" ht="19.5">
      <c r="A27" s="218" t="s">
        <v>133</v>
      </c>
      <c r="B27" s="185">
        <v>12</v>
      </c>
      <c r="C27" s="185">
        <v>522</v>
      </c>
      <c r="D27" s="185">
        <v>542</v>
      </c>
      <c r="E27" s="185">
        <v>602</v>
      </c>
      <c r="F27" s="21">
        <f t="shared" si="0"/>
        <v>1144</v>
      </c>
      <c r="G27" s="42">
        <v>5</v>
      </c>
      <c r="H27" s="43">
        <v>4</v>
      </c>
      <c r="I27" s="43">
        <v>3</v>
      </c>
      <c r="J27" s="43">
        <v>1</v>
      </c>
      <c r="K27" s="43">
        <v>0</v>
      </c>
      <c r="L27" s="43">
        <v>1</v>
      </c>
      <c r="M27" s="44">
        <v>0</v>
      </c>
      <c r="N27" s="45">
        <v>0</v>
      </c>
    </row>
    <row r="28" spans="1:14" ht="19.5">
      <c r="A28" s="218" t="s">
        <v>134</v>
      </c>
      <c r="B28" s="185">
        <v>12</v>
      </c>
      <c r="C28" s="185">
        <v>569</v>
      </c>
      <c r="D28" s="185">
        <v>659</v>
      </c>
      <c r="E28" s="185">
        <v>685</v>
      </c>
      <c r="F28" s="21">
        <f t="shared" si="0"/>
        <v>1344</v>
      </c>
      <c r="G28" s="42">
        <v>3</v>
      </c>
      <c r="H28" s="43">
        <v>11</v>
      </c>
      <c r="I28" s="43">
        <v>2</v>
      </c>
      <c r="J28" s="43">
        <v>1</v>
      </c>
      <c r="K28" s="43">
        <v>1</v>
      </c>
      <c r="L28" s="43">
        <v>0</v>
      </c>
      <c r="M28" s="44">
        <v>1</v>
      </c>
      <c r="N28" s="45">
        <v>0</v>
      </c>
    </row>
    <row r="29" spans="1:14" ht="19.5">
      <c r="A29" s="218" t="s">
        <v>135</v>
      </c>
      <c r="B29" s="185">
        <v>6</v>
      </c>
      <c r="C29" s="185">
        <v>362</v>
      </c>
      <c r="D29" s="185">
        <v>443</v>
      </c>
      <c r="E29" s="185">
        <v>475</v>
      </c>
      <c r="F29" s="21">
        <f t="shared" si="0"/>
        <v>918</v>
      </c>
      <c r="G29" s="42">
        <v>5</v>
      </c>
      <c r="H29" s="43">
        <v>3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1</v>
      </c>
    </row>
    <row r="30" spans="1:14" ht="19.5">
      <c r="A30" s="218" t="s">
        <v>136</v>
      </c>
      <c r="B30" s="185">
        <v>11</v>
      </c>
      <c r="C30" s="185">
        <v>392</v>
      </c>
      <c r="D30" s="185">
        <v>437</v>
      </c>
      <c r="E30" s="185">
        <v>501</v>
      </c>
      <c r="F30" s="21">
        <f t="shared" si="0"/>
        <v>938</v>
      </c>
      <c r="G30" s="42">
        <v>5</v>
      </c>
      <c r="H30" s="43">
        <v>3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5">
        <v>0</v>
      </c>
    </row>
    <row r="31" spans="1:14" ht="19.5">
      <c r="A31" s="218" t="s">
        <v>137</v>
      </c>
      <c r="B31" s="185">
        <v>17</v>
      </c>
      <c r="C31" s="185">
        <v>1503</v>
      </c>
      <c r="D31" s="185">
        <v>1642</v>
      </c>
      <c r="E31" s="185">
        <v>1879</v>
      </c>
      <c r="F31" s="21">
        <f t="shared" si="0"/>
        <v>3521</v>
      </c>
      <c r="G31" s="42">
        <v>25</v>
      </c>
      <c r="H31" s="43">
        <v>11</v>
      </c>
      <c r="I31" s="43">
        <v>1</v>
      </c>
      <c r="J31" s="43">
        <v>2</v>
      </c>
      <c r="K31" s="43">
        <v>4</v>
      </c>
      <c r="L31" s="43">
        <v>0</v>
      </c>
      <c r="M31" s="44">
        <v>0</v>
      </c>
      <c r="N31" s="45">
        <v>0</v>
      </c>
    </row>
    <row r="32" spans="1:14" ht="19.5">
      <c r="A32" s="218" t="s">
        <v>138</v>
      </c>
      <c r="B32" s="185">
        <v>7</v>
      </c>
      <c r="C32" s="185">
        <v>349</v>
      </c>
      <c r="D32" s="185">
        <v>401</v>
      </c>
      <c r="E32" s="185">
        <v>433</v>
      </c>
      <c r="F32" s="21">
        <f t="shared" si="0"/>
        <v>834</v>
      </c>
      <c r="G32" s="42">
        <v>5</v>
      </c>
      <c r="H32" s="43">
        <v>3</v>
      </c>
      <c r="I32" s="43">
        <v>0</v>
      </c>
      <c r="J32" s="43">
        <v>1</v>
      </c>
      <c r="K32" s="43">
        <v>0</v>
      </c>
      <c r="L32" s="43">
        <v>1</v>
      </c>
      <c r="M32" s="44">
        <v>1</v>
      </c>
      <c r="N32" s="45">
        <v>0</v>
      </c>
    </row>
    <row r="33" spans="1:14" ht="19.5">
      <c r="A33" s="218" t="s">
        <v>139</v>
      </c>
      <c r="B33" s="185">
        <v>15</v>
      </c>
      <c r="C33" s="185">
        <v>982</v>
      </c>
      <c r="D33" s="185">
        <v>1125</v>
      </c>
      <c r="E33" s="185">
        <v>1205</v>
      </c>
      <c r="F33" s="21">
        <f t="shared" si="0"/>
        <v>2330</v>
      </c>
      <c r="G33" s="42">
        <v>17</v>
      </c>
      <c r="H33" s="43">
        <v>17</v>
      </c>
      <c r="I33" s="43">
        <v>0</v>
      </c>
      <c r="J33" s="43">
        <v>6</v>
      </c>
      <c r="K33" s="43">
        <v>0</v>
      </c>
      <c r="L33" s="43">
        <v>1</v>
      </c>
      <c r="M33" s="44">
        <v>0</v>
      </c>
      <c r="N33" s="45">
        <v>0</v>
      </c>
    </row>
    <row r="34" spans="1:14" ht="19.5">
      <c r="A34" s="218" t="s">
        <v>140</v>
      </c>
      <c r="B34" s="185">
        <v>12</v>
      </c>
      <c r="C34" s="185">
        <v>452</v>
      </c>
      <c r="D34" s="185">
        <v>538</v>
      </c>
      <c r="E34" s="185">
        <v>496</v>
      </c>
      <c r="F34" s="21">
        <f t="shared" si="0"/>
        <v>1034</v>
      </c>
      <c r="G34" s="42">
        <v>5</v>
      </c>
      <c r="H34" s="43">
        <v>8</v>
      </c>
      <c r="I34" s="43">
        <v>2</v>
      </c>
      <c r="J34" s="43">
        <v>3</v>
      </c>
      <c r="K34" s="43">
        <v>1</v>
      </c>
      <c r="L34" s="43">
        <v>1</v>
      </c>
      <c r="M34" s="44">
        <v>0</v>
      </c>
      <c r="N34" s="45">
        <v>0</v>
      </c>
    </row>
    <row r="35" spans="1:14" ht="19.5">
      <c r="A35" s="218" t="s">
        <v>141</v>
      </c>
      <c r="B35" s="185">
        <v>19</v>
      </c>
      <c r="C35" s="185">
        <v>863</v>
      </c>
      <c r="D35" s="185">
        <v>1039</v>
      </c>
      <c r="E35" s="185">
        <v>1151</v>
      </c>
      <c r="F35" s="21">
        <f t="shared" si="0"/>
        <v>2190</v>
      </c>
      <c r="G35" s="42">
        <v>11</v>
      </c>
      <c r="H35" s="43">
        <v>16</v>
      </c>
      <c r="I35" s="43">
        <v>3</v>
      </c>
      <c r="J35" s="43">
        <v>0</v>
      </c>
      <c r="K35" s="43">
        <v>0</v>
      </c>
      <c r="L35" s="43">
        <v>2</v>
      </c>
      <c r="M35" s="44">
        <v>0</v>
      </c>
      <c r="N35" s="45">
        <v>1</v>
      </c>
    </row>
    <row r="36" spans="1:14" ht="19.5">
      <c r="A36" s="218" t="s">
        <v>142</v>
      </c>
      <c r="B36" s="185">
        <v>8</v>
      </c>
      <c r="C36" s="185">
        <v>364</v>
      </c>
      <c r="D36" s="185">
        <v>462</v>
      </c>
      <c r="E36" s="185">
        <v>421</v>
      </c>
      <c r="F36" s="21">
        <f t="shared" si="0"/>
        <v>883</v>
      </c>
      <c r="G36" s="42">
        <v>4</v>
      </c>
      <c r="H36" s="43">
        <v>4</v>
      </c>
      <c r="I36" s="43">
        <v>0</v>
      </c>
      <c r="J36" s="43">
        <v>3</v>
      </c>
      <c r="K36" s="43">
        <v>1</v>
      </c>
      <c r="L36" s="43">
        <v>0</v>
      </c>
      <c r="M36" s="44">
        <v>0</v>
      </c>
      <c r="N36" s="45">
        <v>0</v>
      </c>
    </row>
    <row r="37" spans="1:14" ht="19.5">
      <c r="A37" s="217" t="s">
        <v>110</v>
      </c>
      <c r="B37" s="21">
        <f t="shared" ref="B37:N37" si="1">SUM(B5:B36)</f>
        <v>456</v>
      </c>
      <c r="C37" s="21">
        <f t="shared" si="1"/>
        <v>22805</v>
      </c>
      <c r="D37" s="21">
        <f t="shared" si="1"/>
        <v>26230</v>
      </c>
      <c r="E37" s="21">
        <f t="shared" si="1"/>
        <v>27958</v>
      </c>
      <c r="F37" s="21">
        <f t="shared" si="1"/>
        <v>54188</v>
      </c>
      <c r="G37" s="21">
        <f t="shared" si="1"/>
        <v>309</v>
      </c>
      <c r="H37" s="21">
        <f t="shared" si="1"/>
        <v>377</v>
      </c>
      <c r="I37" s="21">
        <f t="shared" si="1"/>
        <v>55</v>
      </c>
      <c r="J37" s="21">
        <f t="shared" si="1"/>
        <v>55</v>
      </c>
      <c r="K37" s="21">
        <f t="shared" si="1"/>
        <v>19</v>
      </c>
      <c r="L37" s="21">
        <f t="shared" si="1"/>
        <v>27</v>
      </c>
      <c r="M37" s="22">
        <f t="shared" si="1"/>
        <v>18</v>
      </c>
      <c r="N37" s="25">
        <f t="shared" si="1"/>
        <v>14</v>
      </c>
    </row>
    <row r="38" spans="1:14" s="3" customFormat="1" ht="26.25" customHeight="1">
      <c r="A38" s="230" t="s">
        <v>35</v>
      </c>
      <c r="B38" s="231"/>
      <c r="C38" s="60">
        <f>C37</f>
        <v>22805</v>
      </c>
      <c r="D38" s="60" t="s">
        <v>36</v>
      </c>
      <c r="E38" s="60" t="s">
        <v>37</v>
      </c>
      <c r="F38" s="60"/>
      <c r="G38" s="60">
        <f>F37</f>
        <v>54188</v>
      </c>
      <c r="H38" s="60" t="s">
        <v>38</v>
      </c>
      <c r="I38" s="60"/>
      <c r="J38" s="60"/>
      <c r="K38" s="60" t="s">
        <v>105</v>
      </c>
      <c r="L38" s="60"/>
      <c r="M38" s="67"/>
      <c r="N38" s="68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1559</v>
      </c>
      <c r="F39" s="145">
        <f>MAX(F5:F36)</f>
        <v>4154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30" t="s">
        <v>109</v>
      </c>
      <c r="B40" s="231"/>
      <c r="C40" s="153" t="str">
        <f ca="1">INDIRECT(H40,TRUE)</f>
        <v>明莊</v>
      </c>
      <c r="D40" s="154" t="s">
        <v>91</v>
      </c>
      <c r="E40" s="146">
        <v>380</v>
      </c>
      <c r="F40" s="147">
        <f>MIN(F5:F36)</f>
        <v>813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32" t="s">
        <v>39</v>
      </c>
      <c r="B41" s="233"/>
      <c r="C41" s="239">
        <f>G41+G42</f>
        <v>161</v>
      </c>
      <c r="D41" s="241" t="s">
        <v>38</v>
      </c>
      <c r="E41" s="195" t="s">
        <v>40</v>
      </c>
      <c r="F41" s="87"/>
      <c r="G41" s="87">
        <v>77</v>
      </c>
      <c r="H41" s="87" t="s">
        <v>38</v>
      </c>
      <c r="I41" s="87"/>
      <c r="J41" s="87"/>
      <c r="K41" s="80"/>
      <c r="L41" s="80"/>
      <c r="M41" s="81"/>
      <c r="N41" s="82"/>
    </row>
    <row r="42" spans="1:14" s="3" customFormat="1" ht="24.95" customHeight="1">
      <c r="A42" s="234"/>
      <c r="B42" s="235"/>
      <c r="C42" s="240"/>
      <c r="D42" s="242"/>
      <c r="E42" s="88" t="s">
        <v>41</v>
      </c>
      <c r="F42" s="88"/>
      <c r="G42" s="88">
        <v>84</v>
      </c>
      <c r="H42" s="88" t="s">
        <v>38</v>
      </c>
      <c r="I42" s="88"/>
      <c r="J42" s="88"/>
      <c r="K42" s="89"/>
      <c r="L42" s="89"/>
      <c r="M42" s="90"/>
      <c r="N42" s="91"/>
    </row>
    <row r="43" spans="1:14" s="3" customFormat="1" ht="26.25" customHeight="1">
      <c r="A43" s="232" t="s">
        <v>18</v>
      </c>
      <c r="B43" s="236"/>
      <c r="C43" s="216">
        <f>K37</f>
        <v>19</v>
      </c>
      <c r="D43" s="216" t="s">
        <v>10</v>
      </c>
      <c r="E43" s="199" t="s">
        <v>168</v>
      </c>
      <c r="F43" s="195"/>
      <c r="G43" s="195"/>
      <c r="H43" s="195"/>
      <c r="I43" s="195"/>
      <c r="J43" s="195"/>
      <c r="K43" s="200"/>
      <c r="L43" s="200"/>
      <c r="M43" s="201"/>
      <c r="N43" s="202"/>
    </row>
    <row r="44" spans="1:14" s="4" customFormat="1" ht="26.25" customHeight="1">
      <c r="A44" s="230" t="s">
        <v>42</v>
      </c>
      <c r="B44" s="231"/>
      <c r="C44" s="60">
        <f>L37</f>
        <v>27</v>
      </c>
      <c r="D44" s="60" t="s">
        <v>38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</row>
    <row r="45" spans="1:14" s="4" customFormat="1" ht="26.25" customHeight="1">
      <c r="A45" s="230" t="s">
        <v>14</v>
      </c>
      <c r="B45" s="231"/>
      <c r="C45" s="60">
        <f>M37</f>
        <v>18</v>
      </c>
      <c r="D45" s="60" t="s">
        <v>43</v>
      </c>
      <c r="E45" s="60" t="s">
        <v>169</v>
      </c>
      <c r="F45" s="60"/>
      <c r="G45" s="60"/>
      <c r="H45" s="60"/>
      <c r="I45" s="60"/>
      <c r="J45" s="60"/>
      <c r="K45" s="62"/>
      <c r="L45" s="62"/>
      <c r="M45" s="63"/>
      <c r="N45" s="64"/>
    </row>
    <row r="46" spans="1:14" s="4" customFormat="1" ht="26.25" customHeight="1">
      <c r="A46" s="230" t="s">
        <v>15</v>
      </c>
      <c r="B46" s="231"/>
      <c r="C46" s="60">
        <f>N37</f>
        <v>14</v>
      </c>
      <c r="D46" s="60" t="s">
        <v>43</v>
      </c>
      <c r="E46" s="60" t="s">
        <v>170</v>
      </c>
      <c r="F46" s="60"/>
      <c r="G46" s="60"/>
      <c r="H46" s="60"/>
      <c r="I46" s="60"/>
      <c r="J46" s="60"/>
      <c r="K46" s="62"/>
      <c r="L46" s="62"/>
      <c r="M46" s="63"/>
      <c r="N46" s="64"/>
    </row>
    <row r="47" spans="1:14" s="4" customFormat="1" ht="26.25" customHeight="1">
      <c r="A47" s="230" t="s">
        <v>107</v>
      </c>
      <c r="B47" s="231"/>
      <c r="C47" s="60">
        <f>G37</f>
        <v>309</v>
      </c>
      <c r="D47" s="71" t="s">
        <v>38</v>
      </c>
      <c r="E47" s="60" t="s">
        <v>44</v>
      </c>
      <c r="F47" s="60"/>
      <c r="G47" s="60">
        <f>H37</f>
        <v>377</v>
      </c>
      <c r="H47" s="71" t="s">
        <v>38</v>
      </c>
      <c r="I47" s="60"/>
      <c r="J47" s="60"/>
      <c r="K47" s="62"/>
      <c r="L47" s="62"/>
      <c r="M47" s="63"/>
      <c r="N47" s="64"/>
    </row>
    <row r="48" spans="1:14" s="41" customFormat="1" ht="26.25" customHeight="1" thickBot="1">
      <c r="A48" s="228" t="str">
        <f>IF(C48&gt;0," 本月戶數增加","本月戶數減少")</f>
        <v>本月戶數減少</v>
      </c>
      <c r="B48" s="229"/>
      <c r="C48" s="72">
        <f>C37-'10104'!C37</f>
        <v>-8</v>
      </c>
      <c r="D48" s="155" t="str">
        <f>IF(E48&gt;0,"男增加","男減少")</f>
        <v>男減少</v>
      </c>
      <c r="E48" s="73">
        <f>D37-'10104'!D37</f>
        <v>-33</v>
      </c>
      <c r="F48" s="74" t="str">
        <f>IF(G48&gt;0,"女增加","女減少")</f>
        <v>女減少</v>
      </c>
      <c r="G48" s="73">
        <f>E37-'10104'!E37</f>
        <v>-43</v>
      </c>
      <c r="H48" s="75"/>
      <c r="I48" s="229" t="str">
        <f>IF(K48&gt;0,"總人口數增加","總人口數減少")</f>
        <v>總人口數減少</v>
      </c>
      <c r="J48" s="229"/>
      <c r="K48" s="73">
        <f>F37-'10104'!F37</f>
        <v>-76</v>
      </c>
      <c r="L48" s="75"/>
      <c r="M48" s="76"/>
      <c r="N48" s="77"/>
    </row>
    <row r="49" spans="3:12">
      <c r="C49" s="40"/>
      <c r="L49" s="40"/>
    </row>
    <row r="50" spans="3:12">
      <c r="L50" s="40"/>
    </row>
    <row r="51" spans="3:12">
      <c r="L51" s="40"/>
    </row>
    <row r="52" spans="3:12">
      <c r="L52" s="40"/>
    </row>
    <row r="53" spans="3:12">
      <c r="L53" s="40"/>
    </row>
    <row r="54" spans="3:12">
      <c r="L54" s="40"/>
    </row>
    <row r="55" spans="3:12">
      <c r="L55" s="40"/>
    </row>
    <row r="56" spans="3:12">
      <c r="L56" s="40"/>
    </row>
    <row r="57" spans="3:12">
      <c r="L57" s="40"/>
    </row>
    <row r="58" spans="3:12">
      <c r="L58" s="40"/>
    </row>
    <row r="59" spans="3:12">
      <c r="L59" s="40"/>
    </row>
  </sheetData>
  <mergeCells count="26">
    <mergeCell ref="A47:B47"/>
    <mergeCell ref="A48:B48"/>
    <mergeCell ref="I48:J48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6:B46"/>
    <mergeCell ref="A41:B42"/>
    <mergeCell ref="A44:B44"/>
    <mergeCell ref="K2:N2"/>
    <mergeCell ref="A45:B45"/>
    <mergeCell ref="A38:B38"/>
    <mergeCell ref="A3:A4"/>
    <mergeCell ref="K3:K4"/>
    <mergeCell ref="L3:L4"/>
    <mergeCell ref="M3:M4"/>
    <mergeCell ref="N3:N4"/>
    <mergeCell ref="A39:B39"/>
    <mergeCell ref="A40:B40"/>
    <mergeCell ref="A43:B43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35"/>
      <c r="N1" s="35"/>
    </row>
    <row r="2" spans="1:14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148</v>
      </c>
      <c r="L2" s="245"/>
      <c r="M2" s="245"/>
      <c r="N2" s="245"/>
    </row>
    <row r="3" spans="1:14" ht="19.5">
      <c r="A3" s="243" t="s">
        <v>83</v>
      </c>
      <c r="B3" s="246" t="s">
        <v>84</v>
      </c>
      <c r="C3" s="246" t="s">
        <v>26</v>
      </c>
      <c r="D3" s="190" t="s">
        <v>10</v>
      </c>
      <c r="E3" s="191" t="s">
        <v>100</v>
      </c>
      <c r="F3" s="192" t="s">
        <v>101</v>
      </c>
      <c r="G3" s="246" t="s">
        <v>27</v>
      </c>
      <c r="H3" s="246" t="s">
        <v>28</v>
      </c>
      <c r="I3" s="246" t="s">
        <v>29</v>
      </c>
      <c r="J3" s="246" t="s">
        <v>30</v>
      </c>
      <c r="K3" s="246" t="s">
        <v>31</v>
      </c>
      <c r="L3" s="246" t="s">
        <v>32</v>
      </c>
      <c r="M3" s="247" t="s">
        <v>97</v>
      </c>
      <c r="N3" s="248" t="s">
        <v>98</v>
      </c>
    </row>
    <row r="4" spans="1:14" s="1" customFormat="1" ht="19.5">
      <c r="A4" s="244"/>
      <c r="B4" s="227"/>
      <c r="C4" s="227"/>
      <c r="D4" s="20" t="s">
        <v>33</v>
      </c>
      <c r="E4" s="20" t="s">
        <v>34</v>
      </c>
      <c r="F4" s="20" t="s">
        <v>87</v>
      </c>
      <c r="G4" s="227"/>
      <c r="H4" s="227"/>
      <c r="I4" s="227"/>
      <c r="J4" s="227"/>
      <c r="K4" s="227"/>
      <c r="L4" s="227"/>
      <c r="M4" s="222"/>
      <c r="N4" s="224"/>
    </row>
    <row r="5" spans="1:14" ht="19.5">
      <c r="A5" s="218" t="s">
        <v>111</v>
      </c>
      <c r="B5" s="185">
        <v>13</v>
      </c>
      <c r="C5" s="185">
        <v>539</v>
      </c>
      <c r="D5" s="185">
        <v>605</v>
      </c>
      <c r="E5" s="185">
        <v>652</v>
      </c>
      <c r="F5" s="21">
        <f t="shared" ref="F5:F36" si="0">SUM(D5:E5)</f>
        <v>1257</v>
      </c>
      <c r="G5" s="42">
        <v>10</v>
      </c>
      <c r="H5" s="43">
        <v>14</v>
      </c>
      <c r="I5" s="43">
        <v>0</v>
      </c>
      <c r="J5" s="43">
        <v>0</v>
      </c>
      <c r="K5" s="43">
        <v>0</v>
      </c>
      <c r="L5" s="43">
        <v>1</v>
      </c>
      <c r="M5" s="44">
        <v>1</v>
      </c>
      <c r="N5" s="45">
        <v>1</v>
      </c>
    </row>
    <row r="6" spans="1:14" ht="19.5">
      <c r="A6" s="218" t="s">
        <v>112</v>
      </c>
      <c r="B6" s="185">
        <v>26</v>
      </c>
      <c r="C6" s="185">
        <v>1512</v>
      </c>
      <c r="D6" s="185">
        <v>1598</v>
      </c>
      <c r="E6" s="185">
        <v>1715</v>
      </c>
      <c r="F6" s="21">
        <f t="shared" si="0"/>
        <v>3313</v>
      </c>
      <c r="G6" s="42">
        <v>11</v>
      </c>
      <c r="H6" s="43">
        <v>15</v>
      </c>
      <c r="I6" s="43">
        <v>15</v>
      </c>
      <c r="J6" s="43">
        <v>4</v>
      </c>
      <c r="K6" s="43">
        <v>0</v>
      </c>
      <c r="L6" s="43">
        <v>1</v>
      </c>
      <c r="M6" s="44">
        <v>2</v>
      </c>
      <c r="N6" s="45">
        <v>3</v>
      </c>
    </row>
    <row r="7" spans="1:14" ht="19.5">
      <c r="A7" s="218" t="s">
        <v>113</v>
      </c>
      <c r="B7" s="185">
        <v>7</v>
      </c>
      <c r="C7" s="185">
        <v>568</v>
      </c>
      <c r="D7" s="185">
        <v>518</v>
      </c>
      <c r="E7" s="185">
        <v>625</v>
      </c>
      <c r="F7" s="21">
        <f t="shared" si="0"/>
        <v>1143</v>
      </c>
      <c r="G7" s="42">
        <v>3</v>
      </c>
      <c r="H7" s="43">
        <v>5</v>
      </c>
      <c r="I7" s="43">
        <v>5</v>
      </c>
      <c r="J7" s="43">
        <v>4</v>
      </c>
      <c r="K7" s="43">
        <v>4</v>
      </c>
      <c r="L7" s="43">
        <v>2</v>
      </c>
      <c r="M7" s="44">
        <v>0</v>
      </c>
      <c r="N7" s="45">
        <v>1</v>
      </c>
    </row>
    <row r="8" spans="1:14" ht="19.5">
      <c r="A8" s="218" t="s">
        <v>114</v>
      </c>
      <c r="B8" s="185">
        <v>20</v>
      </c>
      <c r="C8" s="185">
        <v>1291</v>
      </c>
      <c r="D8" s="185">
        <v>1578</v>
      </c>
      <c r="E8" s="185">
        <v>1749</v>
      </c>
      <c r="F8" s="21">
        <f t="shared" si="0"/>
        <v>3327</v>
      </c>
      <c r="G8" s="42">
        <v>9</v>
      </c>
      <c r="H8" s="43">
        <v>16</v>
      </c>
      <c r="I8" s="43">
        <v>3</v>
      </c>
      <c r="J8" s="43">
        <v>15</v>
      </c>
      <c r="K8" s="43">
        <v>1</v>
      </c>
      <c r="L8" s="43">
        <v>0</v>
      </c>
      <c r="M8" s="44">
        <v>2</v>
      </c>
      <c r="N8" s="45">
        <v>0</v>
      </c>
    </row>
    <row r="9" spans="1:14" ht="19.5">
      <c r="A9" s="218" t="s">
        <v>115</v>
      </c>
      <c r="B9" s="185">
        <v>17</v>
      </c>
      <c r="C9" s="185">
        <v>732</v>
      </c>
      <c r="D9" s="185">
        <v>804</v>
      </c>
      <c r="E9" s="185">
        <v>902</v>
      </c>
      <c r="F9" s="21">
        <f t="shared" si="0"/>
        <v>1706</v>
      </c>
      <c r="G9" s="42">
        <v>5</v>
      </c>
      <c r="H9" s="43">
        <v>8</v>
      </c>
      <c r="I9" s="43">
        <v>0</v>
      </c>
      <c r="J9" s="43">
        <v>0</v>
      </c>
      <c r="K9" s="43">
        <v>1</v>
      </c>
      <c r="L9" s="43">
        <v>1</v>
      </c>
      <c r="M9" s="44">
        <v>0</v>
      </c>
      <c r="N9" s="45">
        <v>0</v>
      </c>
    </row>
    <row r="10" spans="1:14" ht="19.5">
      <c r="A10" s="218" t="s">
        <v>116</v>
      </c>
      <c r="B10" s="185">
        <v>17</v>
      </c>
      <c r="C10" s="185">
        <v>673</v>
      </c>
      <c r="D10" s="185">
        <v>790</v>
      </c>
      <c r="E10" s="185">
        <v>776</v>
      </c>
      <c r="F10" s="21">
        <f t="shared" si="0"/>
        <v>1566</v>
      </c>
      <c r="G10" s="42">
        <v>8</v>
      </c>
      <c r="H10" s="43">
        <v>9</v>
      </c>
      <c r="I10" s="43">
        <v>2</v>
      </c>
      <c r="J10" s="43">
        <v>5</v>
      </c>
      <c r="K10" s="43">
        <v>1</v>
      </c>
      <c r="L10" s="43">
        <v>1</v>
      </c>
      <c r="M10" s="44">
        <v>0</v>
      </c>
      <c r="N10" s="45">
        <v>0</v>
      </c>
    </row>
    <row r="11" spans="1:14" ht="19.5">
      <c r="A11" s="218" t="s">
        <v>117</v>
      </c>
      <c r="B11" s="185">
        <v>14</v>
      </c>
      <c r="C11" s="185">
        <v>474</v>
      </c>
      <c r="D11" s="185">
        <v>544</v>
      </c>
      <c r="E11" s="185">
        <v>486</v>
      </c>
      <c r="F11" s="21">
        <f t="shared" si="0"/>
        <v>1030</v>
      </c>
      <c r="G11" s="42">
        <v>0</v>
      </c>
      <c r="H11" s="43">
        <v>7</v>
      </c>
      <c r="I11" s="43">
        <v>0</v>
      </c>
      <c r="J11" s="43">
        <v>0</v>
      </c>
      <c r="K11" s="43">
        <v>0</v>
      </c>
      <c r="L11" s="43">
        <v>2</v>
      </c>
      <c r="M11" s="44">
        <v>0</v>
      </c>
      <c r="N11" s="45">
        <v>0</v>
      </c>
    </row>
    <row r="12" spans="1:14" ht="19.5">
      <c r="A12" s="218" t="s">
        <v>118</v>
      </c>
      <c r="B12" s="185">
        <v>22</v>
      </c>
      <c r="C12" s="185">
        <v>1151</v>
      </c>
      <c r="D12" s="185">
        <v>1394</v>
      </c>
      <c r="E12" s="185">
        <v>1592</v>
      </c>
      <c r="F12" s="21">
        <f t="shared" si="0"/>
        <v>2986</v>
      </c>
      <c r="G12" s="42">
        <v>20</v>
      </c>
      <c r="H12" s="43">
        <v>19</v>
      </c>
      <c r="I12" s="43">
        <v>5</v>
      </c>
      <c r="J12" s="43">
        <v>7</v>
      </c>
      <c r="K12" s="43">
        <v>5</v>
      </c>
      <c r="L12" s="43">
        <v>2</v>
      </c>
      <c r="M12" s="44">
        <v>4</v>
      </c>
      <c r="N12" s="45">
        <v>1</v>
      </c>
    </row>
    <row r="13" spans="1:14" ht="19.5">
      <c r="A13" s="218" t="s">
        <v>119</v>
      </c>
      <c r="B13" s="185">
        <v>11</v>
      </c>
      <c r="C13" s="185">
        <v>561</v>
      </c>
      <c r="D13" s="185">
        <v>590</v>
      </c>
      <c r="E13" s="185">
        <v>680</v>
      </c>
      <c r="F13" s="21">
        <f t="shared" si="0"/>
        <v>1270</v>
      </c>
      <c r="G13" s="42">
        <v>10</v>
      </c>
      <c r="H13" s="43">
        <v>12</v>
      </c>
      <c r="I13" s="43">
        <v>8</v>
      </c>
      <c r="J13" s="43">
        <v>5</v>
      </c>
      <c r="K13" s="43">
        <v>0</v>
      </c>
      <c r="L13" s="43">
        <v>0</v>
      </c>
      <c r="M13" s="44">
        <v>2</v>
      </c>
      <c r="N13" s="45">
        <v>0</v>
      </c>
    </row>
    <row r="14" spans="1:14" ht="19.5">
      <c r="A14" s="218" t="s">
        <v>120</v>
      </c>
      <c r="B14" s="185">
        <v>10</v>
      </c>
      <c r="C14" s="185">
        <v>377</v>
      </c>
      <c r="D14" s="185">
        <v>427</v>
      </c>
      <c r="E14" s="185">
        <v>376</v>
      </c>
      <c r="F14" s="21">
        <f t="shared" si="0"/>
        <v>803</v>
      </c>
      <c r="G14" s="42">
        <v>2</v>
      </c>
      <c r="H14" s="43">
        <v>11</v>
      </c>
      <c r="I14" s="43">
        <v>0</v>
      </c>
      <c r="J14" s="43">
        <v>1</v>
      </c>
      <c r="K14" s="43">
        <v>1</v>
      </c>
      <c r="L14" s="43">
        <v>1</v>
      </c>
      <c r="M14" s="44">
        <v>1</v>
      </c>
      <c r="N14" s="45">
        <v>0</v>
      </c>
    </row>
    <row r="15" spans="1:14" ht="19.5">
      <c r="A15" s="218" t="s">
        <v>121</v>
      </c>
      <c r="B15" s="185">
        <v>16</v>
      </c>
      <c r="C15" s="185">
        <v>617</v>
      </c>
      <c r="D15" s="185">
        <v>725</v>
      </c>
      <c r="E15" s="185">
        <v>687</v>
      </c>
      <c r="F15" s="21">
        <f t="shared" si="0"/>
        <v>1412</v>
      </c>
      <c r="G15" s="42">
        <v>7</v>
      </c>
      <c r="H15" s="43">
        <v>12</v>
      </c>
      <c r="I15" s="43">
        <v>2</v>
      </c>
      <c r="J15" s="43">
        <v>1</v>
      </c>
      <c r="K15" s="43">
        <v>0</v>
      </c>
      <c r="L15" s="43">
        <v>2</v>
      </c>
      <c r="M15" s="44">
        <v>1</v>
      </c>
      <c r="N15" s="45">
        <v>0</v>
      </c>
    </row>
    <row r="16" spans="1:14" ht="19.5">
      <c r="A16" s="218" t="s">
        <v>122</v>
      </c>
      <c r="B16" s="185">
        <v>10</v>
      </c>
      <c r="C16" s="185">
        <v>505</v>
      </c>
      <c r="D16" s="185">
        <v>532</v>
      </c>
      <c r="E16" s="185">
        <v>596</v>
      </c>
      <c r="F16" s="21">
        <f t="shared" si="0"/>
        <v>1128</v>
      </c>
      <c r="G16" s="42">
        <v>6</v>
      </c>
      <c r="H16" s="43">
        <v>8</v>
      </c>
      <c r="I16" s="43">
        <v>0</v>
      </c>
      <c r="J16" s="43">
        <v>0</v>
      </c>
      <c r="K16" s="43">
        <v>2</v>
      </c>
      <c r="L16" s="43">
        <v>1</v>
      </c>
      <c r="M16" s="44">
        <v>0</v>
      </c>
      <c r="N16" s="45">
        <v>0</v>
      </c>
    </row>
    <row r="17" spans="1:14" ht="19.5">
      <c r="A17" s="218" t="s">
        <v>123</v>
      </c>
      <c r="B17" s="185">
        <v>22</v>
      </c>
      <c r="C17" s="185">
        <v>950</v>
      </c>
      <c r="D17" s="185">
        <v>1175</v>
      </c>
      <c r="E17" s="185">
        <v>1129</v>
      </c>
      <c r="F17" s="21">
        <f t="shared" si="0"/>
        <v>2304</v>
      </c>
      <c r="G17" s="42">
        <v>7</v>
      </c>
      <c r="H17" s="43">
        <v>13</v>
      </c>
      <c r="I17" s="43">
        <v>5</v>
      </c>
      <c r="J17" s="43">
        <v>4</v>
      </c>
      <c r="K17" s="43">
        <v>1</v>
      </c>
      <c r="L17" s="43">
        <v>1</v>
      </c>
      <c r="M17" s="44">
        <v>1</v>
      </c>
      <c r="N17" s="45">
        <v>0</v>
      </c>
    </row>
    <row r="18" spans="1:14" ht="19.5">
      <c r="A18" s="218" t="s">
        <v>124</v>
      </c>
      <c r="B18" s="185">
        <v>13</v>
      </c>
      <c r="C18" s="185">
        <v>461</v>
      </c>
      <c r="D18" s="185">
        <v>492</v>
      </c>
      <c r="E18" s="185">
        <v>513</v>
      </c>
      <c r="F18" s="21">
        <f t="shared" si="0"/>
        <v>1005</v>
      </c>
      <c r="G18" s="42">
        <v>10</v>
      </c>
      <c r="H18" s="43">
        <v>5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  <c r="N18" s="45">
        <v>0</v>
      </c>
    </row>
    <row r="19" spans="1:14" ht="19.5">
      <c r="A19" s="218" t="s">
        <v>125</v>
      </c>
      <c r="B19" s="185">
        <v>12</v>
      </c>
      <c r="C19" s="185">
        <v>459</v>
      </c>
      <c r="D19" s="185">
        <v>520</v>
      </c>
      <c r="E19" s="185">
        <v>466</v>
      </c>
      <c r="F19" s="21">
        <f t="shared" si="0"/>
        <v>986</v>
      </c>
      <c r="G19" s="42">
        <v>8</v>
      </c>
      <c r="H19" s="43">
        <v>7</v>
      </c>
      <c r="I19" s="43">
        <v>1</v>
      </c>
      <c r="J19" s="43">
        <v>2</v>
      </c>
      <c r="K19" s="43">
        <v>1</v>
      </c>
      <c r="L19" s="43">
        <v>0</v>
      </c>
      <c r="M19" s="44">
        <v>1</v>
      </c>
      <c r="N19" s="45">
        <v>0</v>
      </c>
    </row>
    <row r="20" spans="1:14" ht="19.5">
      <c r="A20" s="218" t="s">
        <v>126</v>
      </c>
      <c r="B20" s="185">
        <v>10</v>
      </c>
      <c r="C20" s="185">
        <v>441</v>
      </c>
      <c r="D20" s="185">
        <v>494</v>
      </c>
      <c r="E20" s="185">
        <v>467</v>
      </c>
      <c r="F20" s="21">
        <f t="shared" si="0"/>
        <v>961</v>
      </c>
      <c r="G20" s="42">
        <v>8</v>
      </c>
      <c r="H20" s="43">
        <v>1</v>
      </c>
      <c r="I20" s="43">
        <v>1</v>
      </c>
      <c r="J20" s="43">
        <v>0</v>
      </c>
      <c r="K20" s="43">
        <v>0</v>
      </c>
      <c r="L20" s="43">
        <v>2</v>
      </c>
      <c r="M20" s="44">
        <v>0</v>
      </c>
      <c r="N20" s="45">
        <v>0</v>
      </c>
    </row>
    <row r="21" spans="1:14" ht="19.5">
      <c r="A21" s="218" t="s">
        <v>127</v>
      </c>
      <c r="B21" s="185">
        <v>11</v>
      </c>
      <c r="C21" s="185">
        <v>646</v>
      </c>
      <c r="D21" s="185">
        <v>693</v>
      </c>
      <c r="E21" s="185">
        <v>750</v>
      </c>
      <c r="F21" s="21">
        <f t="shared" si="0"/>
        <v>1443</v>
      </c>
      <c r="G21" s="42">
        <v>5</v>
      </c>
      <c r="H21" s="43">
        <v>7</v>
      </c>
      <c r="I21" s="43">
        <v>0</v>
      </c>
      <c r="J21" s="43">
        <v>0</v>
      </c>
      <c r="K21" s="43">
        <v>1</v>
      </c>
      <c r="L21" s="43">
        <v>1</v>
      </c>
      <c r="M21" s="44">
        <v>1</v>
      </c>
      <c r="N21" s="45">
        <v>0</v>
      </c>
    </row>
    <row r="22" spans="1:14" ht="19.5">
      <c r="A22" s="218" t="s">
        <v>128</v>
      </c>
      <c r="B22" s="185">
        <v>16</v>
      </c>
      <c r="C22" s="185">
        <v>563</v>
      </c>
      <c r="D22" s="185">
        <v>652</v>
      </c>
      <c r="E22" s="185">
        <v>726</v>
      </c>
      <c r="F22" s="21">
        <f t="shared" si="0"/>
        <v>1378</v>
      </c>
      <c r="G22" s="42">
        <v>6</v>
      </c>
      <c r="H22" s="43">
        <v>16</v>
      </c>
      <c r="I22" s="43">
        <v>1</v>
      </c>
      <c r="J22" s="43">
        <v>0</v>
      </c>
      <c r="K22" s="43">
        <v>1</v>
      </c>
      <c r="L22" s="43">
        <v>0</v>
      </c>
      <c r="M22" s="44">
        <v>0</v>
      </c>
      <c r="N22" s="45">
        <v>0</v>
      </c>
    </row>
    <row r="23" spans="1:14" ht="19.5">
      <c r="A23" s="218" t="s">
        <v>129</v>
      </c>
      <c r="B23" s="185">
        <v>15</v>
      </c>
      <c r="C23" s="185">
        <v>974</v>
      </c>
      <c r="D23" s="185">
        <v>1015</v>
      </c>
      <c r="E23" s="185">
        <v>1175</v>
      </c>
      <c r="F23" s="21">
        <f t="shared" si="0"/>
        <v>2190</v>
      </c>
      <c r="G23" s="42">
        <v>5</v>
      </c>
      <c r="H23" s="43">
        <v>7</v>
      </c>
      <c r="I23" s="43">
        <v>1</v>
      </c>
      <c r="J23" s="43">
        <v>0</v>
      </c>
      <c r="K23" s="43">
        <v>1</v>
      </c>
      <c r="L23" s="43">
        <v>1</v>
      </c>
      <c r="M23" s="44">
        <v>2</v>
      </c>
      <c r="N23" s="45">
        <v>0</v>
      </c>
    </row>
    <row r="24" spans="1:14" ht="19.5">
      <c r="A24" s="218" t="s">
        <v>130</v>
      </c>
      <c r="B24" s="185">
        <v>12</v>
      </c>
      <c r="C24" s="185">
        <v>456</v>
      </c>
      <c r="D24" s="185">
        <v>565</v>
      </c>
      <c r="E24" s="185">
        <v>583</v>
      </c>
      <c r="F24" s="21">
        <f t="shared" si="0"/>
        <v>1148</v>
      </c>
      <c r="G24" s="42">
        <v>5</v>
      </c>
      <c r="H24" s="43">
        <v>9</v>
      </c>
      <c r="I24" s="43">
        <v>0</v>
      </c>
      <c r="J24" s="43">
        <v>2</v>
      </c>
      <c r="K24" s="43">
        <v>0</v>
      </c>
      <c r="L24" s="43">
        <v>0</v>
      </c>
      <c r="M24" s="44">
        <v>0</v>
      </c>
      <c r="N24" s="45">
        <v>1</v>
      </c>
    </row>
    <row r="25" spans="1:14" ht="19.5">
      <c r="A25" s="218" t="s">
        <v>131</v>
      </c>
      <c r="B25" s="185">
        <v>21</v>
      </c>
      <c r="C25" s="185">
        <v>1567</v>
      </c>
      <c r="D25" s="185">
        <v>1989</v>
      </c>
      <c r="E25" s="185">
        <v>2180</v>
      </c>
      <c r="F25" s="21">
        <f t="shared" si="0"/>
        <v>4169</v>
      </c>
      <c r="G25" s="42">
        <v>29</v>
      </c>
      <c r="H25" s="43">
        <v>18</v>
      </c>
      <c r="I25" s="43">
        <v>6</v>
      </c>
      <c r="J25" s="43">
        <v>3</v>
      </c>
      <c r="K25" s="43">
        <v>3</v>
      </c>
      <c r="L25" s="43">
        <v>2</v>
      </c>
      <c r="M25" s="44">
        <v>2</v>
      </c>
      <c r="N25" s="45">
        <v>0</v>
      </c>
    </row>
    <row r="26" spans="1:14" ht="19.5">
      <c r="A26" s="218" t="s">
        <v>132</v>
      </c>
      <c r="B26" s="185">
        <v>22</v>
      </c>
      <c r="C26" s="185">
        <v>925</v>
      </c>
      <c r="D26" s="185">
        <v>1220</v>
      </c>
      <c r="E26" s="185">
        <v>1259</v>
      </c>
      <c r="F26" s="21">
        <f t="shared" si="0"/>
        <v>2479</v>
      </c>
      <c r="G26" s="42">
        <v>12</v>
      </c>
      <c r="H26" s="43">
        <v>8</v>
      </c>
      <c r="I26" s="43">
        <v>5</v>
      </c>
      <c r="J26" s="43">
        <v>15</v>
      </c>
      <c r="K26" s="43">
        <v>0</v>
      </c>
      <c r="L26" s="43">
        <v>1</v>
      </c>
      <c r="M26" s="44">
        <v>1</v>
      </c>
      <c r="N26" s="45">
        <v>0</v>
      </c>
    </row>
    <row r="27" spans="1:14" ht="19.5">
      <c r="A27" s="218" t="s">
        <v>133</v>
      </c>
      <c r="B27" s="185">
        <v>12</v>
      </c>
      <c r="C27" s="185">
        <v>523</v>
      </c>
      <c r="D27" s="185">
        <v>541</v>
      </c>
      <c r="E27" s="185">
        <v>600</v>
      </c>
      <c r="F27" s="21">
        <f t="shared" si="0"/>
        <v>1141</v>
      </c>
      <c r="G27" s="42">
        <v>4</v>
      </c>
      <c r="H27" s="43">
        <v>9</v>
      </c>
      <c r="I27" s="43">
        <v>2</v>
      </c>
      <c r="J27" s="43">
        <v>0</v>
      </c>
      <c r="K27" s="43">
        <v>0</v>
      </c>
      <c r="L27" s="43">
        <v>0</v>
      </c>
      <c r="M27" s="44">
        <v>0</v>
      </c>
      <c r="N27" s="45">
        <v>1</v>
      </c>
    </row>
    <row r="28" spans="1:14" ht="19.5">
      <c r="A28" s="218" t="s">
        <v>134</v>
      </c>
      <c r="B28" s="185">
        <v>12</v>
      </c>
      <c r="C28" s="185">
        <v>570</v>
      </c>
      <c r="D28" s="185">
        <v>660</v>
      </c>
      <c r="E28" s="185">
        <v>692</v>
      </c>
      <c r="F28" s="21">
        <f t="shared" si="0"/>
        <v>1352</v>
      </c>
      <c r="G28" s="42">
        <v>4</v>
      </c>
      <c r="H28" s="43">
        <v>0</v>
      </c>
      <c r="I28" s="43">
        <v>5</v>
      </c>
      <c r="J28" s="43">
        <v>2</v>
      </c>
      <c r="K28" s="43">
        <v>2</v>
      </c>
      <c r="L28" s="43">
        <v>1</v>
      </c>
      <c r="M28" s="44">
        <v>1</v>
      </c>
      <c r="N28" s="45">
        <v>0</v>
      </c>
    </row>
    <row r="29" spans="1:14" ht="19.5">
      <c r="A29" s="218" t="s">
        <v>135</v>
      </c>
      <c r="B29" s="185">
        <v>6</v>
      </c>
      <c r="C29" s="185">
        <v>362</v>
      </c>
      <c r="D29" s="185">
        <v>443</v>
      </c>
      <c r="E29" s="185">
        <v>474</v>
      </c>
      <c r="F29" s="21">
        <f t="shared" si="0"/>
        <v>917</v>
      </c>
      <c r="G29" s="42">
        <v>5</v>
      </c>
      <c r="H29" s="43">
        <v>4</v>
      </c>
      <c r="I29" s="43">
        <v>0</v>
      </c>
      <c r="J29" s="43">
        <v>2</v>
      </c>
      <c r="K29" s="43">
        <v>0</v>
      </c>
      <c r="L29" s="43">
        <v>0</v>
      </c>
      <c r="M29" s="44">
        <v>0</v>
      </c>
      <c r="N29" s="45">
        <v>0</v>
      </c>
    </row>
    <row r="30" spans="1:14" ht="19.5">
      <c r="A30" s="218" t="s">
        <v>136</v>
      </c>
      <c r="B30" s="185">
        <v>11</v>
      </c>
      <c r="C30" s="185">
        <v>390</v>
      </c>
      <c r="D30" s="185">
        <v>439</v>
      </c>
      <c r="E30" s="185">
        <v>499</v>
      </c>
      <c r="F30" s="21">
        <f t="shared" si="0"/>
        <v>938</v>
      </c>
      <c r="G30" s="42">
        <v>7</v>
      </c>
      <c r="H30" s="43">
        <v>6</v>
      </c>
      <c r="I30" s="43">
        <v>1</v>
      </c>
      <c r="J30" s="43">
        <v>2</v>
      </c>
      <c r="K30" s="43">
        <v>0</v>
      </c>
      <c r="L30" s="43">
        <v>0</v>
      </c>
      <c r="M30" s="44">
        <v>0</v>
      </c>
      <c r="N30" s="45">
        <v>0</v>
      </c>
    </row>
    <row r="31" spans="1:14" ht="19.5">
      <c r="A31" s="218" t="s">
        <v>137</v>
      </c>
      <c r="B31" s="185">
        <v>17</v>
      </c>
      <c r="C31" s="185">
        <v>1508</v>
      </c>
      <c r="D31" s="185">
        <v>1639</v>
      </c>
      <c r="E31" s="185">
        <v>1891</v>
      </c>
      <c r="F31" s="21">
        <f t="shared" si="0"/>
        <v>3530</v>
      </c>
      <c r="G31" s="42">
        <v>24</v>
      </c>
      <c r="H31" s="43">
        <v>16</v>
      </c>
      <c r="I31" s="43">
        <v>5</v>
      </c>
      <c r="J31" s="43">
        <v>3</v>
      </c>
      <c r="K31" s="43">
        <v>0</v>
      </c>
      <c r="L31" s="43">
        <v>1</v>
      </c>
      <c r="M31" s="44">
        <v>1</v>
      </c>
      <c r="N31" s="45">
        <v>0</v>
      </c>
    </row>
    <row r="32" spans="1:14" ht="19.5">
      <c r="A32" s="218" t="s">
        <v>138</v>
      </c>
      <c r="B32" s="185">
        <v>7</v>
      </c>
      <c r="C32" s="185">
        <v>349</v>
      </c>
      <c r="D32" s="185">
        <v>401</v>
      </c>
      <c r="E32" s="185">
        <v>435</v>
      </c>
      <c r="F32" s="21">
        <f t="shared" si="0"/>
        <v>836</v>
      </c>
      <c r="G32" s="42">
        <v>4</v>
      </c>
      <c r="H32" s="43">
        <v>5</v>
      </c>
      <c r="I32" s="43">
        <v>2</v>
      </c>
      <c r="J32" s="43">
        <v>0</v>
      </c>
      <c r="K32" s="43">
        <v>2</v>
      </c>
      <c r="L32" s="44">
        <v>1</v>
      </c>
      <c r="M32" s="44">
        <v>1</v>
      </c>
      <c r="N32" s="45">
        <v>0</v>
      </c>
    </row>
    <row r="33" spans="1:14" ht="19.5">
      <c r="A33" s="218" t="s">
        <v>139</v>
      </c>
      <c r="B33" s="185">
        <v>15</v>
      </c>
      <c r="C33" s="185">
        <v>985</v>
      </c>
      <c r="D33" s="185">
        <v>1128</v>
      </c>
      <c r="E33" s="185">
        <v>1207</v>
      </c>
      <c r="F33" s="21">
        <f t="shared" si="0"/>
        <v>2335</v>
      </c>
      <c r="G33" s="42">
        <v>13</v>
      </c>
      <c r="H33" s="43">
        <v>10</v>
      </c>
      <c r="I33" s="43">
        <v>3</v>
      </c>
      <c r="J33" s="43">
        <v>1</v>
      </c>
      <c r="K33" s="43">
        <v>0</v>
      </c>
      <c r="L33" s="44">
        <v>0</v>
      </c>
      <c r="M33" s="44">
        <v>1</v>
      </c>
      <c r="N33" s="45">
        <v>1</v>
      </c>
    </row>
    <row r="34" spans="1:14" ht="19.5">
      <c r="A34" s="218" t="s">
        <v>140</v>
      </c>
      <c r="B34" s="185">
        <v>12</v>
      </c>
      <c r="C34" s="185">
        <v>451</v>
      </c>
      <c r="D34" s="185">
        <v>538</v>
      </c>
      <c r="E34" s="185">
        <v>493</v>
      </c>
      <c r="F34" s="21">
        <f t="shared" si="0"/>
        <v>1031</v>
      </c>
      <c r="G34" s="42">
        <v>4</v>
      </c>
      <c r="H34" s="43">
        <v>5</v>
      </c>
      <c r="I34" s="43">
        <v>3</v>
      </c>
      <c r="J34" s="43">
        <v>2</v>
      </c>
      <c r="K34" s="43">
        <v>0</v>
      </c>
      <c r="L34" s="44">
        <v>3</v>
      </c>
      <c r="M34" s="44">
        <v>2</v>
      </c>
      <c r="N34" s="45">
        <v>0</v>
      </c>
    </row>
    <row r="35" spans="1:14" ht="19.5">
      <c r="A35" s="218" t="s">
        <v>141</v>
      </c>
      <c r="B35" s="185">
        <v>19</v>
      </c>
      <c r="C35" s="185">
        <v>862</v>
      </c>
      <c r="D35" s="185">
        <v>1034</v>
      </c>
      <c r="E35" s="185">
        <v>1154</v>
      </c>
      <c r="F35" s="21">
        <f t="shared" si="0"/>
        <v>2188</v>
      </c>
      <c r="G35" s="42">
        <v>8</v>
      </c>
      <c r="H35" s="43">
        <v>10</v>
      </c>
      <c r="I35" s="43">
        <v>0</v>
      </c>
      <c r="J35" s="43">
        <v>0</v>
      </c>
      <c r="K35" s="43">
        <v>0</v>
      </c>
      <c r="L35" s="44">
        <v>0</v>
      </c>
      <c r="M35" s="44">
        <v>0</v>
      </c>
      <c r="N35" s="45">
        <v>1</v>
      </c>
    </row>
    <row r="36" spans="1:14" ht="19.5">
      <c r="A36" s="218" t="s">
        <v>142</v>
      </c>
      <c r="B36" s="185">
        <v>8</v>
      </c>
      <c r="C36" s="185">
        <v>362</v>
      </c>
      <c r="D36" s="185">
        <v>458</v>
      </c>
      <c r="E36" s="185">
        <v>419</v>
      </c>
      <c r="F36" s="21">
        <f t="shared" si="0"/>
        <v>877</v>
      </c>
      <c r="G36" s="42">
        <v>3</v>
      </c>
      <c r="H36" s="43">
        <v>6</v>
      </c>
      <c r="I36" s="43">
        <v>0</v>
      </c>
      <c r="J36" s="43">
        <v>1</v>
      </c>
      <c r="K36" s="43">
        <v>0</v>
      </c>
      <c r="L36" s="44">
        <v>2</v>
      </c>
      <c r="M36" s="44">
        <v>0</v>
      </c>
      <c r="N36" s="45">
        <v>1</v>
      </c>
    </row>
    <row r="37" spans="1:14" ht="19.5">
      <c r="A37" s="217" t="s">
        <v>110</v>
      </c>
      <c r="B37" s="21">
        <f t="shared" ref="B37:N37" si="1">SUM(B5:B36)</f>
        <v>456</v>
      </c>
      <c r="C37" s="21">
        <f t="shared" si="1"/>
        <v>22804</v>
      </c>
      <c r="D37" s="21">
        <f t="shared" si="1"/>
        <v>26201</v>
      </c>
      <c r="E37" s="21">
        <f t="shared" si="1"/>
        <v>27948</v>
      </c>
      <c r="F37" s="21">
        <f t="shared" si="1"/>
        <v>54149</v>
      </c>
      <c r="G37" s="21">
        <f t="shared" si="1"/>
        <v>262</v>
      </c>
      <c r="H37" s="21">
        <f t="shared" si="1"/>
        <v>298</v>
      </c>
      <c r="I37" s="21">
        <f t="shared" si="1"/>
        <v>81</v>
      </c>
      <c r="J37" s="21">
        <f t="shared" si="1"/>
        <v>81</v>
      </c>
      <c r="K37" s="21">
        <f t="shared" si="1"/>
        <v>27</v>
      </c>
      <c r="L37" s="21">
        <f t="shared" si="1"/>
        <v>30</v>
      </c>
      <c r="M37" s="22">
        <f t="shared" si="1"/>
        <v>27</v>
      </c>
      <c r="N37" s="25">
        <f t="shared" si="1"/>
        <v>11</v>
      </c>
    </row>
    <row r="38" spans="1:14" s="3" customFormat="1" ht="26.25" customHeight="1">
      <c r="A38" s="230" t="s">
        <v>35</v>
      </c>
      <c r="B38" s="231"/>
      <c r="C38" s="60">
        <f>C37</f>
        <v>22804</v>
      </c>
      <c r="D38" s="60" t="s">
        <v>36</v>
      </c>
      <c r="E38" s="60" t="s">
        <v>37</v>
      </c>
      <c r="F38" s="60"/>
      <c r="G38" s="60">
        <f>F37</f>
        <v>54149</v>
      </c>
      <c r="H38" s="60" t="s">
        <v>38</v>
      </c>
      <c r="I38" s="60"/>
      <c r="J38" s="60"/>
      <c r="K38" s="60" t="s">
        <v>105</v>
      </c>
      <c r="L38" s="60"/>
      <c r="M38" s="67"/>
      <c r="N38" s="68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1567</v>
      </c>
      <c r="F39" s="145">
        <f>MAX(F5:F36)</f>
        <v>4169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30" t="s">
        <v>109</v>
      </c>
      <c r="B40" s="231"/>
      <c r="C40" s="157" t="str">
        <f ca="1">INDIRECT(H40,TRUE)</f>
        <v>明莊</v>
      </c>
      <c r="D40" s="158" t="s">
        <v>91</v>
      </c>
      <c r="E40" s="146">
        <v>377</v>
      </c>
      <c r="F40" s="147">
        <f>MIN(F5:F36)</f>
        <v>803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32" t="s">
        <v>39</v>
      </c>
      <c r="B41" s="233"/>
      <c r="C41" s="239">
        <f>SUM(G41:G42)</f>
        <v>165</v>
      </c>
      <c r="D41" s="241" t="s">
        <v>38</v>
      </c>
      <c r="E41" s="195" t="s">
        <v>40</v>
      </c>
      <c r="F41" s="87"/>
      <c r="G41" s="87">
        <v>79</v>
      </c>
      <c r="H41" s="87" t="s">
        <v>38</v>
      </c>
      <c r="I41" s="87"/>
      <c r="J41" s="87"/>
      <c r="K41" s="80"/>
      <c r="L41" s="80"/>
      <c r="M41" s="81"/>
      <c r="N41" s="82"/>
    </row>
    <row r="42" spans="1:14" s="5" customFormat="1" ht="24.95" customHeight="1">
      <c r="A42" s="234"/>
      <c r="B42" s="235"/>
      <c r="C42" s="240"/>
      <c r="D42" s="242"/>
      <c r="E42" s="88" t="s">
        <v>41</v>
      </c>
      <c r="F42" s="88"/>
      <c r="G42" s="88">
        <v>86</v>
      </c>
      <c r="H42" s="88" t="s">
        <v>38</v>
      </c>
      <c r="I42" s="88"/>
      <c r="J42" s="88"/>
      <c r="K42" s="89"/>
      <c r="L42" s="89"/>
      <c r="M42" s="90"/>
      <c r="N42" s="91"/>
    </row>
    <row r="43" spans="1:14" s="5" customFormat="1" ht="26.25" customHeight="1">
      <c r="A43" s="232" t="s">
        <v>18</v>
      </c>
      <c r="B43" s="236"/>
      <c r="C43" s="216">
        <f>K37</f>
        <v>27</v>
      </c>
      <c r="D43" s="216" t="s">
        <v>10</v>
      </c>
      <c r="E43" s="199" t="s">
        <v>171</v>
      </c>
      <c r="F43" s="195"/>
      <c r="G43" s="195"/>
      <c r="H43" s="195"/>
      <c r="I43" s="195"/>
      <c r="J43" s="195"/>
      <c r="K43" s="200"/>
      <c r="L43" s="200"/>
      <c r="M43" s="201"/>
      <c r="N43" s="202"/>
    </row>
    <row r="44" spans="1:14" s="6" customFormat="1" ht="26.25" customHeight="1">
      <c r="A44" s="230" t="s">
        <v>42</v>
      </c>
      <c r="B44" s="231"/>
      <c r="C44" s="60">
        <f>L37</f>
        <v>30</v>
      </c>
      <c r="D44" s="60" t="s">
        <v>38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</row>
    <row r="45" spans="1:14" s="7" customFormat="1" ht="26.25" customHeight="1">
      <c r="A45" s="230" t="s">
        <v>14</v>
      </c>
      <c r="B45" s="231"/>
      <c r="C45" s="60">
        <f>M37</f>
        <v>27</v>
      </c>
      <c r="D45" s="60" t="s">
        <v>43</v>
      </c>
      <c r="E45" s="60" t="s">
        <v>172</v>
      </c>
      <c r="F45" s="60"/>
      <c r="G45" s="60"/>
      <c r="H45" s="60"/>
      <c r="I45" s="60"/>
      <c r="J45" s="60"/>
      <c r="K45" s="62"/>
      <c r="L45" s="62"/>
      <c r="M45" s="63"/>
      <c r="N45" s="64"/>
    </row>
    <row r="46" spans="1:14" s="8" customFormat="1" ht="26.25" customHeight="1">
      <c r="A46" s="230" t="s">
        <v>15</v>
      </c>
      <c r="B46" s="231"/>
      <c r="C46" s="60">
        <f>N37</f>
        <v>11</v>
      </c>
      <c r="D46" s="60" t="s">
        <v>43</v>
      </c>
      <c r="E46" s="60" t="s">
        <v>170</v>
      </c>
      <c r="F46" s="60"/>
      <c r="G46" s="60"/>
      <c r="H46" s="60"/>
      <c r="I46" s="60"/>
      <c r="J46" s="60"/>
      <c r="K46" s="62"/>
      <c r="L46" s="62"/>
      <c r="M46" s="63"/>
      <c r="N46" s="64"/>
    </row>
    <row r="47" spans="1:14" s="6" customFormat="1" ht="26.25" customHeight="1">
      <c r="A47" s="230" t="s">
        <v>107</v>
      </c>
      <c r="B47" s="231"/>
      <c r="C47" s="60">
        <f>G37</f>
        <v>262</v>
      </c>
      <c r="D47" s="71" t="s">
        <v>38</v>
      </c>
      <c r="E47" s="60" t="s">
        <v>44</v>
      </c>
      <c r="F47" s="60"/>
      <c r="G47" s="60">
        <f>H37</f>
        <v>298</v>
      </c>
      <c r="H47" s="71" t="s">
        <v>38</v>
      </c>
      <c r="I47" s="60"/>
      <c r="J47" s="60"/>
      <c r="K47" s="62"/>
      <c r="L47" s="62"/>
      <c r="M47" s="63"/>
      <c r="N47" s="64"/>
    </row>
    <row r="48" spans="1:14" s="9" customFormat="1" ht="26.25" customHeight="1" thickBot="1">
      <c r="A48" s="228" t="str">
        <f>IF(C48&gt;0," 本月戶數增加","本月戶數減少")</f>
        <v>本月戶數減少</v>
      </c>
      <c r="B48" s="229"/>
      <c r="C48" s="72">
        <f>C37-'10105'!C37</f>
        <v>-1</v>
      </c>
      <c r="D48" s="156" t="str">
        <f>IF(E48&gt;0,"男增加","男減少")</f>
        <v>男減少</v>
      </c>
      <c r="E48" s="73">
        <f>D37-'10105'!D37</f>
        <v>-29</v>
      </c>
      <c r="F48" s="74" t="str">
        <f>IF(G48&gt;0,"女增加","女減少")</f>
        <v>女減少</v>
      </c>
      <c r="G48" s="73">
        <f>E37-'10105'!E37</f>
        <v>-10</v>
      </c>
      <c r="H48" s="75"/>
      <c r="I48" s="229" t="str">
        <f>IF(K48&gt;0,"總人口數增加","總人口數減少")</f>
        <v>總人口數減少</v>
      </c>
      <c r="J48" s="229"/>
      <c r="K48" s="73">
        <f>F37-'10105'!F37</f>
        <v>-39</v>
      </c>
      <c r="L48" s="75"/>
      <c r="M48" s="76"/>
      <c r="N48" s="77"/>
    </row>
    <row r="49" spans="3:3">
      <c r="C49" s="2"/>
    </row>
  </sheetData>
  <mergeCells count="26">
    <mergeCell ref="C3:C4"/>
    <mergeCell ref="A48:B48"/>
    <mergeCell ref="I48:J48"/>
    <mergeCell ref="A46:B46"/>
    <mergeCell ref="A44:B44"/>
    <mergeCell ref="A45:B45"/>
    <mergeCell ref="A39:B39"/>
    <mergeCell ref="A40:B40"/>
    <mergeCell ref="A47:B47"/>
    <mergeCell ref="A43:B43"/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2" customWidth="1"/>
    <col min="2" max="2" width="12.5" style="28" customWidth="1"/>
    <col min="3" max="3" width="11.375" style="28" customWidth="1"/>
    <col min="4" max="6" width="9.625" style="28" customWidth="1"/>
    <col min="7" max="10" width="8.625" style="28" customWidth="1"/>
    <col min="11" max="14" width="7.625" style="28" customWidth="1"/>
    <col min="15" max="16384" width="9" style="28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6"/>
      <c r="N1" s="46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69" t="s">
        <v>149</v>
      </c>
      <c r="L2" s="269"/>
      <c r="M2" s="269"/>
      <c r="N2" s="269"/>
    </row>
    <row r="3" spans="1:14" ht="19.5">
      <c r="A3" s="257" t="s">
        <v>83</v>
      </c>
      <c r="B3" s="259" t="s">
        <v>84</v>
      </c>
      <c r="C3" s="259" t="s">
        <v>26</v>
      </c>
      <c r="D3" s="190" t="s">
        <v>10</v>
      </c>
      <c r="E3" s="191" t="s">
        <v>100</v>
      </c>
      <c r="F3" s="192" t="s">
        <v>101</v>
      </c>
      <c r="G3" s="259" t="s">
        <v>27</v>
      </c>
      <c r="H3" s="259" t="s">
        <v>28</v>
      </c>
      <c r="I3" s="259" t="s">
        <v>29</v>
      </c>
      <c r="J3" s="259" t="s">
        <v>30</v>
      </c>
      <c r="K3" s="259" t="s">
        <v>31</v>
      </c>
      <c r="L3" s="259" t="s">
        <v>32</v>
      </c>
      <c r="M3" s="261" t="s">
        <v>97</v>
      </c>
      <c r="N3" s="263" t="s">
        <v>98</v>
      </c>
    </row>
    <row r="4" spans="1:14" s="162" customFormat="1" ht="19.5">
      <c r="A4" s="258"/>
      <c r="B4" s="260"/>
      <c r="C4" s="260"/>
      <c r="D4" s="49" t="s">
        <v>33</v>
      </c>
      <c r="E4" s="49" t="s">
        <v>34</v>
      </c>
      <c r="F4" s="49" t="s">
        <v>88</v>
      </c>
      <c r="G4" s="260"/>
      <c r="H4" s="260"/>
      <c r="I4" s="260"/>
      <c r="J4" s="260"/>
      <c r="K4" s="260"/>
      <c r="L4" s="260"/>
      <c r="M4" s="262"/>
      <c r="N4" s="264"/>
    </row>
    <row r="5" spans="1:14" ht="19.5">
      <c r="A5" s="219" t="s">
        <v>111</v>
      </c>
      <c r="B5" s="185">
        <v>13</v>
      </c>
      <c r="C5" s="185">
        <v>541</v>
      </c>
      <c r="D5" s="185">
        <v>601</v>
      </c>
      <c r="E5" s="185">
        <v>653</v>
      </c>
      <c r="F5" s="50">
        <f>SUM(D5:E5)</f>
        <v>1254</v>
      </c>
      <c r="G5" s="56">
        <v>10</v>
      </c>
      <c r="H5" s="57">
        <v>15</v>
      </c>
      <c r="I5" s="57">
        <v>2</v>
      </c>
      <c r="J5" s="57">
        <v>0</v>
      </c>
      <c r="K5" s="57">
        <v>1</v>
      </c>
      <c r="L5" s="57">
        <v>1</v>
      </c>
      <c r="M5" s="58">
        <v>2</v>
      </c>
      <c r="N5" s="59">
        <v>0</v>
      </c>
    </row>
    <row r="6" spans="1:14" ht="19.5">
      <c r="A6" s="219" t="s">
        <v>112</v>
      </c>
      <c r="B6" s="185">
        <v>26</v>
      </c>
      <c r="C6" s="185">
        <v>1523</v>
      </c>
      <c r="D6" s="185">
        <v>1607</v>
      </c>
      <c r="E6" s="185">
        <v>1718</v>
      </c>
      <c r="F6" s="50">
        <f t="shared" ref="F6:F36" si="0">SUM(D6:E6)</f>
        <v>3325</v>
      </c>
      <c r="G6" s="56">
        <v>16</v>
      </c>
      <c r="H6" s="57">
        <v>24</v>
      </c>
      <c r="I6" s="57">
        <v>18</v>
      </c>
      <c r="J6" s="57">
        <v>0</v>
      </c>
      <c r="K6" s="57">
        <v>2</v>
      </c>
      <c r="L6" s="57">
        <v>0</v>
      </c>
      <c r="M6" s="58">
        <v>1</v>
      </c>
      <c r="N6" s="59">
        <v>1</v>
      </c>
    </row>
    <row r="7" spans="1:14" ht="19.5">
      <c r="A7" s="219" t="s">
        <v>113</v>
      </c>
      <c r="B7" s="185">
        <v>7</v>
      </c>
      <c r="C7" s="185">
        <v>568</v>
      </c>
      <c r="D7" s="185">
        <v>519</v>
      </c>
      <c r="E7" s="185">
        <v>628</v>
      </c>
      <c r="F7" s="50">
        <f t="shared" si="0"/>
        <v>1147</v>
      </c>
      <c r="G7" s="56">
        <v>14</v>
      </c>
      <c r="H7" s="57">
        <v>10</v>
      </c>
      <c r="I7" s="57">
        <v>2</v>
      </c>
      <c r="J7" s="57">
        <v>2</v>
      </c>
      <c r="K7" s="57">
        <v>1</v>
      </c>
      <c r="L7" s="57">
        <v>1</v>
      </c>
      <c r="M7" s="58">
        <v>0</v>
      </c>
      <c r="N7" s="59">
        <v>0</v>
      </c>
    </row>
    <row r="8" spans="1:14" ht="19.5">
      <c r="A8" s="219" t="s">
        <v>114</v>
      </c>
      <c r="B8" s="185">
        <v>20</v>
      </c>
      <c r="C8" s="185">
        <v>1283</v>
      </c>
      <c r="D8" s="185">
        <v>1566</v>
      </c>
      <c r="E8" s="185">
        <v>1733</v>
      </c>
      <c r="F8" s="50">
        <f t="shared" si="0"/>
        <v>3299</v>
      </c>
      <c r="G8" s="56">
        <v>13</v>
      </c>
      <c r="H8" s="57">
        <v>33</v>
      </c>
      <c r="I8" s="57">
        <v>0</v>
      </c>
      <c r="J8" s="57">
        <v>7</v>
      </c>
      <c r="K8" s="57">
        <v>1</v>
      </c>
      <c r="L8" s="57">
        <v>2</v>
      </c>
      <c r="M8" s="58">
        <v>2</v>
      </c>
      <c r="N8" s="59">
        <v>0</v>
      </c>
    </row>
    <row r="9" spans="1:14" ht="19.5">
      <c r="A9" s="219" t="s">
        <v>115</v>
      </c>
      <c r="B9" s="185">
        <v>17</v>
      </c>
      <c r="C9" s="185">
        <v>736</v>
      </c>
      <c r="D9" s="185">
        <v>807</v>
      </c>
      <c r="E9" s="185">
        <v>900</v>
      </c>
      <c r="F9" s="50">
        <f t="shared" si="0"/>
        <v>1707</v>
      </c>
      <c r="G9" s="56">
        <v>14</v>
      </c>
      <c r="H9" s="57">
        <v>14</v>
      </c>
      <c r="I9" s="57">
        <v>3</v>
      </c>
      <c r="J9" s="57">
        <v>1</v>
      </c>
      <c r="K9" s="57">
        <v>0</v>
      </c>
      <c r="L9" s="57">
        <v>1</v>
      </c>
      <c r="M9" s="58">
        <v>0</v>
      </c>
      <c r="N9" s="59">
        <v>1</v>
      </c>
    </row>
    <row r="10" spans="1:14" ht="19.5">
      <c r="A10" s="219" t="s">
        <v>116</v>
      </c>
      <c r="B10" s="185">
        <v>17</v>
      </c>
      <c r="C10" s="185">
        <v>674</v>
      </c>
      <c r="D10" s="185">
        <v>794</v>
      </c>
      <c r="E10" s="185">
        <v>779</v>
      </c>
      <c r="F10" s="50">
        <f t="shared" si="0"/>
        <v>1573</v>
      </c>
      <c r="G10" s="56">
        <v>16</v>
      </c>
      <c r="H10" s="57">
        <v>11</v>
      </c>
      <c r="I10" s="57">
        <v>1</v>
      </c>
      <c r="J10" s="57">
        <v>0</v>
      </c>
      <c r="K10" s="57">
        <v>2</v>
      </c>
      <c r="L10" s="57">
        <v>1</v>
      </c>
      <c r="M10" s="58">
        <v>1</v>
      </c>
      <c r="N10" s="59">
        <v>0</v>
      </c>
    </row>
    <row r="11" spans="1:14" ht="19.5">
      <c r="A11" s="219" t="s">
        <v>117</v>
      </c>
      <c r="B11" s="185">
        <v>14</v>
      </c>
      <c r="C11" s="185">
        <v>476</v>
      </c>
      <c r="D11" s="185">
        <v>546</v>
      </c>
      <c r="E11" s="185">
        <v>484</v>
      </c>
      <c r="F11" s="50">
        <f t="shared" si="0"/>
        <v>1030</v>
      </c>
      <c r="G11" s="56">
        <v>11</v>
      </c>
      <c r="H11" s="57">
        <v>9</v>
      </c>
      <c r="I11" s="57">
        <v>0</v>
      </c>
      <c r="J11" s="57">
        <v>1</v>
      </c>
      <c r="K11" s="57">
        <v>1</v>
      </c>
      <c r="L11" s="57">
        <v>2</v>
      </c>
      <c r="M11" s="58">
        <v>2</v>
      </c>
      <c r="N11" s="59">
        <v>0</v>
      </c>
    </row>
    <row r="12" spans="1:14" ht="19.5">
      <c r="A12" s="219" t="s">
        <v>118</v>
      </c>
      <c r="B12" s="185">
        <v>22</v>
      </c>
      <c r="C12" s="185">
        <v>1152</v>
      </c>
      <c r="D12" s="185">
        <v>1382</v>
      </c>
      <c r="E12" s="185">
        <v>1591</v>
      </c>
      <c r="F12" s="50">
        <f t="shared" si="0"/>
        <v>2973</v>
      </c>
      <c r="G12" s="56">
        <v>18</v>
      </c>
      <c r="H12" s="57">
        <v>35</v>
      </c>
      <c r="I12" s="57">
        <v>5</v>
      </c>
      <c r="J12" s="57">
        <v>2</v>
      </c>
      <c r="K12" s="57">
        <v>2</v>
      </c>
      <c r="L12" s="57">
        <v>1</v>
      </c>
      <c r="M12" s="58">
        <v>2</v>
      </c>
      <c r="N12" s="59">
        <v>0</v>
      </c>
    </row>
    <row r="13" spans="1:14" ht="19.5">
      <c r="A13" s="219" t="s">
        <v>119</v>
      </c>
      <c r="B13" s="185">
        <v>11</v>
      </c>
      <c r="C13" s="185">
        <v>569</v>
      </c>
      <c r="D13" s="185">
        <v>584</v>
      </c>
      <c r="E13" s="185">
        <v>684</v>
      </c>
      <c r="F13" s="50">
        <f t="shared" si="0"/>
        <v>1268</v>
      </c>
      <c r="G13" s="55">
        <v>14</v>
      </c>
      <c r="H13" s="57">
        <v>8</v>
      </c>
      <c r="I13" s="57">
        <v>1</v>
      </c>
      <c r="J13" s="57">
        <v>7</v>
      </c>
      <c r="K13" s="57">
        <v>0</v>
      </c>
      <c r="L13" s="57">
        <v>2</v>
      </c>
      <c r="M13" s="58">
        <v>0</v>
      </c>
      <c r="N13" s="59">
        <v>0</v>
      </c>
    </row>
    <row r="14" spans="1:14" ht="19.5">
      <c r="A14" s="219" t="s">
        <v>120</v>
      </c>
      <c r="B14" s="185">
        <v>10</v>
      </c>
      <c r="C14" s="185">
        <v>377</v>
      </c>
      <c r="D14" s="185">
        <v>425</v>
      </c>
      <c r="E14" s="185">
        <v>381</v>
      </c>
      <c r="F14" s="50">
        <f t="shared" si="0"/>
        <v>806</v>
      </c>
      <c r="G14" s="55">
        <v>5</v>
      </c>
      <c r="H14" s="57">
        <v>4</v>
      </c>
      <c r="I14" s="57">
        <v>2</v>
      </c>
      <c r="J14" s="57">
        <v>0</v>
      </c>
      <c r="K14" s="57">
        <v>0</v>
      </c>
      <c r="L14" s="57">
        <v>0</v>
      </c>
      <c r="M14" s="58">
        <v>1</v>
      </c>
      <c r="N14" s="59">
        <v>0</v>
      </c>
    </row>
    <row r="15" spans="1:14" ht="19.5">
      <c r="A15" s="219" t="s">
        <v>121</v>
      </c>
      <c r="B15" s="185">
        <v>16</v>
      </c>
      <c r="C15" s="185">
        <v>617</v>
      </c>
      <c r="D15" s="185">
        <v>726</v>
      </c>
      <c r="E15" s="185">
        <v>689</v>
      </c>
      <c r="F15" s="50">
        <f t="shared" si="0"/>
        <v>1415</v>
      </c>
      <c r="G15" s="55">
        <v>7</v>
      </c>
      <c r="H15" s="57">
        <v>11</v>
      </c>
      <c r="I15" s="57">
        <v>6</v>
      </c>
      <c r="J15" s="57">
        <v>0</v>
      </c>
      <c r="K15" s="57">
        <v>3</v>
      </c>
      <c r="L15" s="57">
        <v>2</v>
      </c>
      <c r="M15" s="58">
        <v>0</v>
      </c>
      <c r="N15" s="59">
        <v>0</v>
      </c>
    </row>
    <row r="16" spans="1:14" ht="19.5">
      <c r="A16" s="219" t="s">
        <v>122</v>
      </c>
      <c r="B16" s="185">
        <v>10</v>
      </c>
      <c r="C16" s="185">
        <v>502</v>
      </c>
      <c r="D16" s="185">
        <v>531</v>
      </c>
      <c r="E16" s="185">
        <v>593</v>
      </c>
      <c r="F16" s="50">
        <f t="shared" si="0"/>
        <v>1124</v>
      </c>
      <c r="G16" s="55">
        <v>8</v>
      </c>
      <c r="H16" s="57">
        <v>12</v>
      </c>
      <c r="I16" s="57">
        <v>1</v>
      </c>
      <c r="J16" s="57">
        <v>2</v>
      </c>
      <c r="K16" s="57">
        <v>1</v>
      </c>
      <c r="L16" s="57">
        <v>0</v>
      </c>
      <c r="M16" s="58">
        <v>2</v>
      </c>
      <c r="N16" s="59">
        <v>0</v>
      </c>
    </row>
    <row r="17" spans="1:14" ht="19.5">
      <c r="A17" s="219" t="s">
        <v>123</v>
      </c>
      <c r="B17" s="185">
        <v>22</v>
      </c>
      <c r="C17" s="185">
        <v>951</v>
      </c>
      <c r="D17" s="185">
        <v>1176</v>
      </c>
      <c r="E17" s="185">
        <v>1128</v>
      </c>
      <c r="F17" s="50">
        <f t="shared" si="0"/>
        <v>2304</v>
      </c>
      <c r="G17" s="55">
        <v>15</v>
      </c>
      <c r="H17" s="57">
        <v>19</v>
      </c>
      <c r="I17" s="57">
        <v>3</v>
      </c>
      <c r="J17" s="57">
        <v>0</v>
      </c>
      <c r="K17" s="57">
        <v>1</v>
      </c>
      <c r="L17" s="57">
        <v>0</v>
      </c>
      <c r="M17" s="58">
        <v>1</v>
      </c>
      <c r="N17" s="59">
        <v>1</v>
      </c>
    </row>
    <row r="18" spans="1:14" ht="19.5">
      <c r="A18" s="219" t="s">
        <v>124</v>
      </c>
      <c r="B18" s="185">
        <v>13</v>
      </c>
      <c r="C18" s="185">
        <v>461</v>
      </c>
      <c r="D18" s="185">
        <v>491</v>
      </c>
      <c r="E18" s="185">
        <v>512</v>
      </c>
      <c r="F18" s="50">
        <f t="shared" si="0"/>
        <v>1003</v>
      </c>
      <c r="G18" s="55">
        <v>7</v>
      </c>
      <c r="H18" s="57">
        <v>8</v>
      </c>
      <c r="I18" s="57">
        <v>0</v>
      </c>
      <c r="J18" s="57">
        <v>0</v>
      </c>
      <c r="K18" s="57">
        <v>0</v>
      </c>
      <c r="L18" s="57">
        <v>1</v>
      </c>
      <c r="M18" s="58">
        <v>0</v>
      </c>
      <c r="N18" s="59">
        <v>0</v>
      </c>
    </row>
    <row r="19" spans="1:14" ht="19.5">
      <c r="A19" s="219" t="s">
        <v>125</v>
      </c>
      <c r="B19" s="185">
        <v>12</v>
      </c>
      <c r="C19" s="185">
        <v>458</v>
      </c>
      <c r="D19" s="185">
        <v>516</v>
      </c>
      <c r="E19" s="185">
        <v>466</v>
      </c>
      <c r="F19" s="50">
        <f t="shared" si="0"/>
        <v>982</v>
      </c>
      <c r="G19" s="55">
        <v>3</v>
      </c>
      <c r="H19" s="57">
        <v>6</v>
      </c>
      <c r="I19" s="57">
        <v>0</v>
      </c>
      <c r="J19" s="57">
        <v>1</v>
      </c>
      <c r="K19" s="57">
        <v>0</v>
      </c>
      <c r="L19" s="57">
        <v>0</v>
      </c>
      <c r="M19" s="58">
        <v>1</v>
      </c>
      <c r="N19" s="59">
        <v>0</v>
      </c>
    </row>
    <row r="20" spans="1:14" ht="19.5">
      <c r="A20" s="219" t="s">
        <v>126</v>
      </c>
      <c r="B20" s="185">
        <v>10</v>
      </c>
      <c r="C20" s="185">
        <v>444</v>
      </c>
      <c r="D20" s="185">
        <v>494</v>
      </c>
      <c r="E20" s="185">
        <v>470</v>
      </c>
      <c r="F20" s="50">
        <f t="shared" si="0"/>
        <v>964</v>
      </c>
      <c r="G20" s="55">
        <v>10</v>
      </c>
      <c r="H20" s="57">
        <v>7</v>
      </c>
      <c r="I20" s="57">
        <v>0</v>
      </c>
      <c r="J20" s="57">
        <v>0</v>
      </c>
      <c r="K20" s="57">
        <v>0</v>
      </c>
      <c r="L20" s="57">
        <v>0</v>
      </c>
      <c r="M20" s="58">
        <v>4</v>
      </c>
      <c r="N20" s="59">
        <v>0</v>
      </c>
    </row>
    <row r="21" spans="1:14" ht="19.5">
      <c r="A21" s="219" t="s">
        <v>127</v>
      </c>
      <c r="B21" s="185">
        <v>11</v>
      </c>
      <c r="C21" s="185">
        <v>643</v>
      </c>
      <c r="D21" s="185">
        <v>691</v>
      </c>
      <c r="E21" s="185">
        <v>735</v>
      </c>
      <c r="F21" s="50">
        <f t="shared" si="0"/>
        <v>1426</v>
      </c>
      <c r="G21" s="55">
        <v>6</v>
      </c>
      <c r="H21" s="57">
        <v>17</v>
      </c>
      <c r="I21" s="57">
        <v>0</v>
      </c>
      <c r="J21" s="57">
        <v>5</v>
      </c>
      <c r="K21" s="57">
        <v>1</v>
      </c>
      <c r="L21" s="57">
        <v>2</v>
      </c>
      <c r="M21" s="58">
        <v>2</v>
      </c>
      <c r="N21" s="59">
        <v>1</v>
      </c>
    </row>
    <row r="22" spans="1:14" ht="19.5">
      <c r="A22" s="219" t="s">
        <v>128</v>
      </c>
      <c r="B22" s="185">
        <v>16</v>
      </c>
      <c r="C22" s="185">
        <v>570</v>
      </c>
      <c r="D22" s="185">
        <v>655</v>
      </c>
      <c r="E22" s="185">
        <v>722</v>
      </c>
      <c r="F22" s="50">
        <f t="shared" si="0"/>
        <v>1377</v>
      </c>
      <c r="G22" s="56">
        <v>15</v>
      </c>
      <c r="H22" s="57">
        <v>16</v>
      </c>
      <c r="I22" s="57">
        <v>1</v>
      </c>
      <c r="J22" s="57">
        <v>0</v>
      </c>
      <c r="K22" s="57">
        <v>0</v>
      </c>
      <c r="L22" s="57">
        <v>1</v>
      </c>
      <c r="M22" s="58">
        <v>1</v>
      </c>
      <c r="N22" s="59">
        <v>0</v>
      </c>
    </row>
    <row r="23" spans="1:14" ht="19.5">
      <c r="A23" s="219" t="s">
        <v>129</v>
      </c>
      <c r="B23" s="185">
        <v>15</v>
      </c>
      <c r="C23" s="185">
        <v>971</v>
      </c>
      <c r="D23" s="185">
        <v>1015</v>
      </c>
      <c r="E23" s="185">
        <v>1171</v>
      </c>
      <c r="F23" s="50">
        <f t="shared" si="0"/>
        <v>2186</v>
      </c>
      <c r="G23" s="56">
        <v>8</v>
      </c>
      <c r="H23" s="57">
        <v>14</v>
      </c>
      <c r="I23" s="57">
        <v>3</v>
      </c>
      <c r="J23" s="57">
        <v>0</v>
      </c>
      <c r="K23" s="57">
        <v>0</v>
      </c>
      <c r="L23" s="57">
        <v>1</v>
      </c>
      <c r="M23" s="58">
        <v>0</v>
      </c>
      <c r="N23" s="59">
        <v>0</v>
      </c>
    </row>
    <row r="24" spans="1:14" ht="19.5">
      <c r="A24" s="219" t="s">
        <v>130</v>
      </c>
      <c r="B24" s="185">
        <v>12</v>
      </c>
      <c r="C24" s="185">
        <v>456</v>
      </c>
      <c r="D24" s="185">
        <v>566</v>
      </c>
      <c r="E24" s="185">
        <v>584</v>
      </c>
      <c r="F24" s="50">
        <f t="shared" si="0"/>
        <v>1150</v>
      </c>
      <c r="G24" s="56">
        <v>5</v>
      </c>
      <c r="H24" s="57">
        <v>4</v>
      </c>
      <c r="I24" s="57">
        <v>3</v>
      </c>
      <c r="J24" s="57">
        <v>0</v>
      </c>
      <c r="K24" s="57">
        <v>1</v>
      </c>
      <c r="L24" s="57">
        <v>3</v>
      </c>
      <c r="M24" s="58">
        <v>0</v>
      </c>
      <c r="N24" s="59">
        <v>1</v>
      </c>
    </row>
    <row r="25" spans="1:14" ht="19.5">
      <c r="A25" s="219" t="s">
        <v>131</v>
      </c>
      <c r="B25" s="185">
        <v>21</v>
      </c>
      <c r="C25" s="185">
        <v>1560</v>
      </c>
      <c r="D25" s="185">
        <v>1984</v>
      </c>
      <c r="E25" s="185">
        <v>2177</v>
      </c>
      <c r="F25" s="50">
        <f t="shared" si="0"/>
        <v>4161</v>
      </c>
      <c r="G25" s="56">
        <v>23</v>
      </c>
      <c r="H25" s="57">
        <v>23</v>
      </c>
      <c r="I25" s="57">
        <v>0</v>
      </c>
      <c r="J25" s="57">
        <v>9</v>
      </c>
      <c r="K25" s="57">
        <v>4</v>
      </c>
      <c r="L25" s="57">
        <v>3</v>
      </c>
      <c r="M25" s="58">
        <v>3</v>
      </c>
      <c r="N25" s="59">
        <v>1</v>
      </c>
    </row>
    <row r="26" spans="1:14" ht="19.5">
      <c r="A26" s="219" t="s">
        <v>132</v>
      </c>
      <c r="B26" s="185">
        <v>22</v>
      </c>
      <c r="C26" s="185">
        <v>924</v>
      </c>
      <c r="D26" s="185">
        <v>1218</v>
      </c>
      <c r="E26" s="185">
        <v>1259</v>
      </c>
      <c r="F26" s="50">
        <f t="shared" si="0"/>
        <v>2477</v>
      </c>
      <c r="G26" s="56">
        <v>20</v>
      </c>
      <c r="H26" s="57">
        <v>22</v>
      </c>
      <c r="I26" s="57">
        <v>2</v>
      </c>
      <c r="J26" s="57">
        <v>0</v>
      </c>
      <c r="K26" s="57">
        <v>1</v>
      </c>
      <c r="L26" s="57">
        <v>3</v>
      </c>
      <c r="M26" s="58">
        <v>1</v>
      </c>
      <c r="N26" s="59">
        <v>0</v>
      </c>
    </row>
    <row r="27" spans="1:14" ht="19.5">
      <c r="A27" s="219" t="s">
        <v>133</v>
      </c>
      <c r="B27" s="185">
        <v>12</v>
      </c>
      <c r="C27" s="185">
        <v>521</v>
      </c>
      <c r="D27" s="185">
        <v>541</v>
      </c>
      <c r="E27" s="185">
        <v>595</v>
      </c>
      <c r="F27" s="50">
        <f t="shared" si="0"/>
        <v>1136</v>
      </c>
      <c r="G27" s="56">
        <v>3</v>
      </c>
      <c r="H27" s="57">
        <v>4</v>
      </c>
      <c r="I27" s="57">
        <v>0</v>
      </c>
      <c r="J27" s="57">
        <v>4</v>
      </c>
      <c r="K27" s="57">
        <v>0</v>
      </c>
      <c r="L27" s="57">
        <v>0</v>
      </c>
      <c r="M27" s="58">
        <v>0</v>
      </c>
      <c r="N27" s="59">
        <v>0</v>
      </c>
    </row>
    <row r="28" spans="1:14" ht="19.5">
      <c r="A28" s="219" t="s">
        <v>134</v>
      </c>
      <c r="B28" s="185">
        <v>12</v>
      </c>
      <c r="C28" s="185">
        <v>568</v>
      </c>
      <c r="D28" s="185">
        <v>657</v>
      </c>
      <c r="E28" s="185">
        <v>692</v>
      </c>
      <c r="F28" s="50">
        <f t="shared" si="0"/>
        <v>1349</v>
      </c>
      <c r="G28" s="56">
        <v>7</v>
      </c>
      <c r="H28" s="57">
        <v>4</v>
      </c>
      <c r="I28" s="57">
        <v>0</v>
      </c>
      <c r="J28" s="57">
        <v>1</v>
      </c>
      <c r="K28" s="57">
        <v>0</v>
      </c>
      <c r="L28" s="57">
        <v>5</v>
      </c>
      <c r="M28" s="58">
        <v>2</v>
      </c>
      <c r="N28" s="59">
        <v>0</v>
      </c>
    </row>
    <row r="29" spans="1:14" ht="19.5">
      <c r="A29" s="219" t="s">
        <v>135</v>
      </c>
      <c r="B29" s="185">
        <v>6</v>
      </c>
      <c r="C29" s="185">
        <v>363</v>
      </c>
      <c r="D29" s="185">
        <v>447</v>
      </c>
      <c r="E29" s="185">
        <v>475</v>
      </c>
      <c r="F29" s="50">
        <f t="shared" si="0"/>
        <v>922</v>
      </c>
      <c r="G29" s="56">
        <v>8</v>
      </c>
      <c r="H29" s="57">
        <v>3</v>
      </c>
      <c r="I29" s="57">
        <v>0</v>
      </c>
      <c r="J29" s="57">
        <v>0</v>
      </c>
      <c r="K29" s="57">
        <v>0</v>
      </c>
      <c r="L29" s="57">
        <v>0</v>
      </c>
      <c r="M29" s="58">
        <v>0</v>
      </c>
      <c r="N29" s="59">
        <v>0</v>
      </c>
    </row>
    <row r="30" spans="1:14" ht="19.5">
      <c r="A30" s="219" t="s">
        <v>136</v>
      </c>
      <c r="B30" s="185">
        <v>11</v>
      </c>
      <c r="C30" s="185">
        <v>389</v>
      </c>
      <c r="D30" s="185">
        <v>436</v>
      </c>
      <c r="E30" s="185">
        <v>491</v>
      </c>
      <c r="F30" s="50">
        <f t="shared" si="0"/>
        <v>927</v>
      </c>
      <c r="G30" s="56">
        <v>2</v>
      </c>
      <c r="H30" s="57">
        <v>11</v>
      </c>
      <c r="I30" s="57">
        <v>0</v>
      </c>
      <c r="J30" s="57">
        <v>1</v>
      </c>
      <c r="K30" s="57">
        <v>1</v>
      </c>
      <c r="L30" s="57">
        <v>2</v>
      </c>
      <c r="M30" s="58">
        <v>0</v>
      </c>
      <c r="N30" s="59">
        <v>0</v>
      </c>
    </row>
    <row r="31" spans="1:14" ht="19.5">
      <c r="A31" s="219" t="s">
        <v>137</v>
      </c>
      <c r="B31" s="185">
        <v>17</v>
      </c>
      <c r="C31" s="185">
        <v>1513</v>
      </c>
      <c r="D31" s="185">
        <v>1642</v>
      </c>
      <c r="E31" s="185">
        <v>1893</v>
      </c>
      <c r="F31" s="50">
        <f t="shared" si="0"/>
        <v>3535</v>
      </c>
      <c r="G31" s="56">
        <v>25</v>
      </c>
      <c r="H31" s="57">
        <v>22</v>
      </c>
      <c r="I31" s="57">
        <v>0</v>
      </c>
      <c r="J31" s="57">
        <v>2</v>
      </c>
      <c r="K31" s="57">
        <v>4</v>
      </c>
      <c r="L31" s="57">
        <v>0</v>
      </c>
      <c r="M31" s="58">
        <v>2</v>
      </c>
      <c r="N31" s="59">
        <v>0</v>
      </c>
    </row>
    <row r="32" spans="1:14" ht="19.5">
      <c r="A32" s="219" t="s">
        <v>138</v>
      </c>
      <c r="B32" s="185">
        <v>7</v>
      </c>
      <c r="C32" s="185">
        <v>347</v>
      </c>
      <c r="D32" s="185">
        <v>397</v>
      </c>
      <c r="E32" s="185">
        <v>424</v>
      </c>
      <c r="F32" s="50">
        <f t="shared" si="0"/>
        <v>821</v>
      </c>
      <c r="G32" s="56">
        <v>0</v>
      </c>
      <c r="H32" s="57">
        <v>15</v>
      </c>
      <c r="I32" s="57">
        <v>0</v>
      </c>
      <c r="J32" s="57">
        <v>0</v>
      </c>
      <c r="K32" s="57">
        <v>0</v>
      </c>
      <c r="L32" s="57">
        <v>0</v>
      </c>
      <c r="M32" s="58">
        <v>0</v>
      </c>
      <c r="N32" s="59">
        <v>1</v>
      </c>
    </row>
    <row r="33" spans="1:14" ht="19.5">
      <c r="A33" s="219" t="s">
        <v>139</v>
      </c>
      <c r="B33" s="185">
        <v>15</v>
      </c>
      <c r="C33" s="185">
        <v>983</v>
      </c>
      <c r="D33" s="185">
        <v>1117</v>
      </c>
      <c r="E33" s="185">
        <v>1213</v>
      </c>
      <c r="F33" s="50">
        <f t="shared" si="0"/>
        <v>2330</v>
      </c>
      <c r="G33" s="56">
        <v>18</v>
      </c>
      <c r="H33" s="57">
        <v>18</v>
      </c>
      <c r="I33" s="57">
        <v>2</v>
      </c>
      <c r="J33" s="57">
        <v>6</v>
      </c>
      <c r="K33" s="57">
        <v>0</v>
      </c>
      <c r="L33" s="57">
        <v>1</v>
      </c>
      <c r="M33" s="58">
        <v>1</v>
      </c>
      <c r="N33" s="59">
        <v>0</v>
      </c>
    </row>
    <row r="34" spans="1:14" ht="19.5">
      <c r="A34" s="219" t="s">
        <v>140</v>
      </c>
      <c r="B34" s="185">
        <v>12</v>
      </c>
      <c r="C34" s="185">
        <v>447</v>
      </c>
      <c r="D34" s="185">
        <v>534</v>
      </c>
      <c r="E34" s="185">
        <v>492</v>
      </c>
      <c r="F34" s="50">
        <f t="shared" si="0"/>
        <v>1026</v>
      </c>
      <c r="G34" s="56">
        <v>1</v>
      </c>
      <c r="H34" s="57">
        <v>5</v>
      </c>
      <c r="I34" s="57">
        <v>1</v>
      </c>
      <c r="J34" s="57">
        <v>2</v>
      </c>
      <c r="K34" s="57">
        <v>0</v>
      </c>
      <c r="L34" s="57">
        <v>0</v>
      </c>
      <c r="M34" s="58">
        <v>0</v>
      </c>
      <c r="N34" s="59">
        <v>0</v>
      </c>
    </row>
    <row r="35" spans="1:14" ht="19.5">
      <c r="A35" s="219" t="s">
        <v>141</v>
      </c>
      <c r="B35" s="185">
        <v>19</v>
      </c>
      <c r="C35" s="185">
        <v>863</v>
      </c>
      <c r="D35" s="185">
        <v>1035</v>
      </c>
      <c r="E35" s="185">
        <v>1149</v>
      </c>
      <c r="F35" s="50">
        <f t="shared" si="0"/>
        <v>2184</v>
      </c>
      <c r="G35" s="56">
        <v>13</v>
      </c>
      <c r="H35" s="57">
        <v>15</v>
      </c>
      <c r="I35" s="57">
        <v>0</v>
      </c>
      <c r="J35" s="57">
        <v>1</v>
      </c>
      <c r="K35" s="57">
        <v>1</v>
      </c>
      <c r="L35" s="57">
        <v>2</v>
      </c>
      <c r="M35" s="58">
        <v>2</v>
      </c>
      <c r="N35" s="59">
        <v>2</v>
      </c>
    </row>
    <row r="36" spans="1:14" ht="19.5">
      <c r="A36" s="219" t="s">
        <v>142</v>
      </c>
      <c r="B36" s="185">
        <v>8</v>
      </c>
      <c r="C36" s="185">
        <v>363</v>
      </c>
      <c r="D36" s="185">
        <v>462</v>
      </c>
      <c r="E36" s="185">
        <v>419</v>
      </c>
      <c r="F36" s="50">
        <f t="shared" si="0"/>
        <v>881</v>
      </c>
      <c r="G36" s="56">
        <v>8</v>
      </c>
      <c r="H36" s="57">
        <v>2</v>
      </c>
      <c r="I36" s="57">
        <v>0</v>
      </c>
      <c r="J36" s="57">
        <v>2</v>
      </c>
      <c r="K36" s="57">
        <v>1</v>
      </c>
      <c r="L36" s="57">
        <v>1</v>
      </c>
      <c r="M36" s="58">
        <v>0</v>
      </c>
      <c r="N36" s="59">
        <v>0</v>
      </c>
    </row>
    <row r="37" spans="1:14" ht="19.5">
      <c r="A37" s="220" t="s">
        <v>110</v>
      </c>
      <c r="B37" s="50">
        <f t="shared" ref="B37:N37" si="1">SUM(B5:B36)</f>
        <v>456</v>
      </c>
      <c r="C37" s="50">
        <f t="shared" si="1"/>
        <v>22813</v>
      </c>
      <c r="D37" s="50">
        <f t="shared" si="1"/>
        <v>26162</v>
      </c>
      <c r="E37" s="50">
        <f t="shared" si="1"/>
        <v>27900</v>
      </c>
      <c r="F37" s="50">
        <f t="shared" si="1"/>
        <v>54062</v>
      </c>
      <c r="G37" s="50">
        <f t="shared" si="1"/>
        <v>343</v>
      </c>
      <c r="H37" s="50">
        <f t="shared" si="1"/>
        <v>421</v>
      </c>
      <c r="I37" s="50">
        <f t="shared" si="1"/>
        <v>56</v>
      </c>
      <c r="J37" s="50">
        <f t="shared" si="1"/>
        <v>56</v>
      </c>
      <c r="K37" s="50">
        <f t="shared" si="1"/>
        <v>29</v>
      </c>
      <c r="L37" s="50">
        <f t="shared" si="1"/>
        <v>38</v>
      </c>
      <c r="M37" s="51">
        <f t="shared" si="1"/>
        <v>33</v>
      </c>
      <c r="N37" s="53">
        <f t="shared" si="1"/>
        <v>9</v>
      </c>
    </row>
    <row r="38" spans="1:14" s="163" customFormat="1" ht="26.25" customHeight="1">
      <c r="A38" s="267" t="s">
        <v>35</v>
      </c>
      <c r="B38" s="268"/>
      <c r="C38" s="92">
        <f>C37</f>
        <v>22813</v>
      </c>
      <c r="D38" s="92" t="s">
        <v>36</v>
      </c>
      <c r="E38" s="92" t="s">
        <v>37</v>
      </c>
      <c r="F38" s="92"/>
      <c r="G38" s="92">
        <f>F37</f>
        <v>54062</v>
      </c>
      <c r="H38" s="92" t="s">
        <v>38</v>
      </c>
      <c r="I38" s="92"/>
      <c r="J38" s="92"/>
      <c r="K38" s="92" t="s">
        <v>93</v>
      </c>
      <c r="L38" s="92"/>
      <c r="M38" s="93"/>
      <c r="N38" s="94"/>
    </row>
    <row r="39" spans="1:14" s="16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1560</v>
      </c>
      <c r="F39" s="145">
        <f>MAX(F5:F36)</f>
        <v>4161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163" customFormat="1" ht="26.25" customHeight="1">
      <c r="A40" s="230" t="s">
        <v>109</v>
      </c>
      <c r="B40" s="231"/>
      <c r="C40" s="159" t="str">
        <f ca="1">INDIRECT(H40,TRUE)</f>
        <v>明莊</v>
      </c>
      <c r="D40" s="160" t="s">
        <v>91</v>
      </c>
      <c r="E40" s="146">
        <v>377</v>
      </c>
      <c r="F40" s="147">
        <f>MIN(F5:F36)</f>
        <v>806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164" customFormat="1" ht="24.95" customHeight="1">
      <c r="A41" s="249" t="s">
        <v>11</v>
      </c>
      <c r="B41" s="250"/>
      <c r="C41" s="253">
        <f>SUM(G41,G42)</f>
        <v>167</v>
      </c>
      <c r="D41" s="255" t="s">
        <v>10</v>
      </c>
      <c r="E41" s="79" t="s">
        <v>12</v>
      </c>
      <c r="F41" s="79"/>
      <c r="G41" s="79">
        <v>82</v>
      </c>
      <c r="H41" s="79" t="s">
        <v>10</v>
      </c>
      <c r="I41" s="79"/>
      <c r="J41" s="79"/>
      <c r="K41" s="80"/>
      <c r="L41" s="80"/>
      <c r="M41" s="81"/>
      <c r="N41" s="82"/>
    </row>
    <row r="42" spans="1:14" s="165" customFormat="1" ht="24.95" customHeight="1">
      <c r="A42" s="251"/>
      <c r="B42" s="252"/>
      <c r="C42" s="254"/>
      <c r="D42" s="256"/>
      <c r="E42" s="83" t="s">
        <v>13</v>
      </c>
      <c r="F42" s="83"/>
      <c r="G42" s="83">
        <v>85</v>
      </c>
      <c r="H42" s="83" t="s">
        <v>10</v>
      </c>
      <c r="I42" s="83"/>
      <c r="J42" s="83"/>
      <c r="K42" s="84"/>
      <c r="L42" s="84"/>
      <c r="M42" s="85"/>
      <c r="N42" s="86"/>
    </row>
    <row r="43" spans="1:14" s="165" customFormat="1" ht="26.25" customHeight="1">
      <c r="A43" s="232" t="s">
        <v>18</v>
      </c>
      <c r="B43" s="236"/>
      <c r="C43" s="216">
        <f>K37</f>
        <v>29</v>
      </c>
      <c r="D43" s="216" t="s">
        <v>10</v>
      </c>
      <c r="E43" s="199" t="s">
        <v>173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166" customFormat="1" ht="26.25" customHeight="1">
      <c r="A44" s="267" t="s">
        <v>42</v>
      </c>
      <c r="B44" s="268"/>
      <c r="C44" s="92">
        <f>L37</f>
        <v>38</v>
      </c>
      <c r="D44" s="92" t="s">
        <v>38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167" customFormat="1" ht="26.25" customHeight="1">
      <c r="A45" s="267" t="s">
        <v>14</v>
      </c>
      <c r="B45" s="268"/>
      <c r="C45" s="92">
        <f>M37</f>
        <v>33</v>
      </c>
      <c r="D45" s="92" t="s">
        <v>43</v>
      </c>
      <c r="E45" s="92" t="s">
        <v>174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168" customFormat="1" ht="26.25" customHeight="1">
      <c r="A46" s="267" t="s">
        <v>15</v>
      </c>
      <c r="B46" s="268"/>
      <c r="C46" s="92">
        <f>N37</f>
        <v>9</v>
      </c>
      <c r="D46" s="92" t="s">
        <v>43</v>
      </c>
      <c r="E46" s="92" t="s">
        <v>175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166" customFormat="1" ht="26.25" customHeight="1">
      <c r="A47" s="230" t="s">
        <v>107</v>
      </c>
      <c r="B47" s="231"/>
      <c r="C47" s="92">
        <f>G37</f>
        <v>343</v>
      </c>
      <c r="D47" s="106" t="s">
        <v>38</v>
      </c>
      <c r="E47" s="92" t="s">
        <v>44</v>
      </c>
      <c r="F47" s="92"/>
      <c r="G47" s="92">
        <f>H37</f>
        <v>421</v>
      </c>
      <c r="H47" s="106" t="s">
        <v>38</v>
      </c>
      <c r="I47" s="92"/>
      <c r="J47" s="92"/>
      <c r="K47" s="103"/>
      <c r="L47" s="103"/>
      <c r="M47" s="104"/>
      <c r="N47" s="105"/>
    </row>
    <row r="48" spans="1:14" s="169" customFormat="1" ht="26.25" customHeight="1" thickBot="1">
      <c r="A48" s="265" t="str">
        <f>IF(C48&gt;0," 本月戶數增加","本月戶數減少")</f>
        <v xml:space="preserve"> 本月戶數增加</v>
      </c>
      <c r="B48" s="266"/>
      <c r="C48" s="107">
        <f>C37-'10106'!C37</f>
        <v>9</v>
      </c>
      <c r="D48" s="161" t="str">
        <f>IF(E48&gt;0,"男增加","男減少")</f>
        <v>男減少</v>
      </c>
      <c r="E48" s="109">
        <f>D37-'10106'!D37</f>
        <v>-39</v>
      </c>
      <c r="F48" s="110" t="str">
        <f>IF(G48&gt;0,"女增加","女減少")</f>
        <v>女減少</v>
      </c>
      <c r="G48" s="109">
        <f>E37-'10106'!E37</f>
        <v>-48</v>
      </c>
      <c r="H48" s="111"/>
      <c r="I48" s="266" t="str">
        <f>IF(K48&gt;0,"總人口數增加","總人口數減少")</f>
        <v>總人口數減少</v>
      </c>
      <c r="J48" s="266"/>
      <c r="K48" s="109">
        <f>F37-'10106'!F37</f>
        <v>-87</v>
      </c>
      <c r="L48" s="111"/>
      <c r="M48" s="112"/>
      <c r="N48" s="113"/>
    </row>
    <row r="49" spans="3:12">
      <c r="C49" s="170"/>
      <c r="L49" s="170"/>
    </row>
    <row r="50" spans="3:12">
      <c r="L50" s="170"/>
    </row>
    <row r="51" spans="3:12">
      <c r="L51" s="170"/>
    </row>
    <row r="52" spans="3:12">
      <c r="L52" s="170"/>
    </row>
    <row r="53" spans="3:12">
      <c r="L53" s="170"/>
    </row>
    <row r="54" spans="3:12">
      <c r="L54" s="170"/>
    </row>
    <row r="55" spans="3:12">
      <c r="L55" s="170"/>
    </row>
  </sheetData>
  <mergeCells count="26">
    <mergeCell ref="A47:B47"/>
    <mergeCell ref="A43:B43"/>
    <mergeCell ref="A48:B48"/>
    <mergeCell ref="I48:J48"/>
    <mergeCell ref="A1:L1"/>
    <mergeCell ref="I3:I4"/>
    <mergeCell ref="B3:B4"/>
    <mergeCell ref="C3:C4"/>
    <mergeCell ref="G3:G4"/>
    <mergeCell ref="J3:J4"/>
    <mergeCell ref="H3:H4"/>
    <mergeCell ref="A46:B46"/>
    <mergeCell ref="A44:B44"/>
    <mergeCell ref="K2:N2"/>
    <mergeCell ref="A45:B45"/>
    <mergeCell ref="A38:B38"/>
    <mergeCell ref="A3:A4"/>
    <mergeCell ref="K3:K4"/>
    <mergeCell ref="L3:L4"/>
    <mergeCell ref="M3:M4"/>
    <mergeCell ref="N3:N4"/>
    <mergeCell ref="A39:B39"/>
    <mergeCell ref="A40:B40"/>
    <mergeCell ref="A41:B42"/>
    <mergeCell ref="C41:C42"/>
    <mergeCell ref="D41:D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2" customWidth="1"/>
    <col min="2" max="2" width="12.5" style="28" customWidth="1"/>
    <col min="3" max="3" width="11.375" style="28" customWidth="1"/>
    <col min="4" max="6" width="9.625" style="28" customWidth="1"/>
    <col min="7" max="10" width="8.625" style="28" customWidth="1"/>
    <col min="11" max="14" width="7.625" style="28" customWidth="1"/>
    <col min="15" max="16384" width="9" style="28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46"/>
      <c r="N1" s="46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69" t="s">
        <v>150</v>
      </c>
      <c r="L2" s="269"/>
      <c r="M2" s="269"/>
      <c r="N2" s="269"/>
    </row>
    <row r="3" spans="1:14" ht="19.5">
      <c r="A3" s="274" t="s">
        <v>83</v>
      </c>
      <c r="B3" s="270" t="s">
        <v>84</v>
      </c>
      <c r="C3" s="270" t="s">
        <v>45</v>
      </c>
      <c r="D3" s="190" t="s">
        <v>10</v>
      </c>
      <c r="E3" s="191" t="s">
        <v>100</v>
      </c>
      <c r="F3" s="192" t="s">
        <v>101</v>
      </c>
      <c r="G3" s="270" t="s">
        <v>5</v>
      </c>
      <c r="H3" s="270" t="s">
        <v>4</v>
      </c>
      <c r="I3" s="270" t="s">
        <v>6</v>
      </c>
      <c r="J3" s="270" t="s">
        <v>7</v>
      </c>
      <c r="K3" s="270" t="s">
        <v>46</v>
      </c>
      <c r="L3" s="270" t="s">
        <v>47</v>
      </c>
      <c r="M3" s="276" t="s">
        <v>97</v>
      </c>
      <c r="N3" s="278" t="s">
        <v>98</v>
      </c>
    </row>
    <row r="4" spans="1:14" s="162" customFormat="1" ht="19.5">
      <c r="A4" s="275"/>
      <c r="B4" s="271"/>
      <c r="C4" s="271"/>
      <c r="D4" s="54" t="s">
        <v>1</v>
      </c>
      <c r="E4" s="54" t="s">
        <v>2</v>
      </c>
      <c r="F4" s="54" t="s">
        <v>3</v>
      </c>
      <c r="G4" s="271"/>
      <c r="H4" s="271"/>
      <c r="I4" s="271"/>
      <c r="J4" s="271"/>
      <c r="K4" s="271"/>
      <c r="L4" s="271"/>
      <c r="M4" s="277"/>
      <c r="N4" s="279"/>
    </row>
    <row r="5" spans="1:14" ht="19.5">
      <c r="A5" s="219" t="s">
        <v>111</v>
      </c>
      <c r="B5" s="185">
        <v>13</v>
      </c>
      <c r="C5" s="185">
        <v>543</v>
      </c>
      <c r="D5" s="185">
        <v>607</v>
      </c>
      <c r="E5" s="185">
        <v>655</v>
      </c>
      <c r="F5" s="55">
        <f t="shared" ref="F5:F36" si="0">SUM(D5:E5)</f>
        <v>1262</v>
      </c>
      <c r="G5" s="56">
        <v>9</v>
      </c>
      <c r="H5" s="57">
        <v>5</v>
      </c>
      <c r="I5" s="57">
        <v>2</v>
      </c>
      <c r="J5" s="57">
        <v>0</v>
      </c>
      <c r="K5" s="57">
        <v>2</v>
      </c>
      <c r="L5" s="57">
        <v>0</v>
      </c>
      <c r="M5" s="58">
        <v>1</v>
      </c>
      <c r="N5" s="59">
        <v>0</v>
      </c>
    </row>
    <row r="6" spans="1:14" ht="19.5">
      <c r="A6" s="219" t="s">
        <v>112</v>
      </c>
      <c r="B6" s="185">
        <v>26</v>
      </c>
      <c r="C6" s="185">
        <v>1527</v>
      </c>
      <c r="D6" s="185">
        <v>1597</v>
      </c>
      <c r="E6" s="185">
        <v>1725</v>
      </c>
      <c r="F6" s="55">
        <f t="shared" si="0"/>
        <v>3322</v>
      </c>
      <c r="G6" s="56">
        <v>20</v>
      </c>
      <c r="H6" s="57">
        <v>36</v>
      </c>
      <c r="I6" s="57">
        <v>18</v>
      </c>
      <c r="J6" s="57">
        <v>6</v>
      </c>
      <c r="K6" s="57">
        <v>4</v>
      </c>
      <c r="L6" s="57">
        <v>3</v>
      </c>
      <c r="M6" s="58">
        <v>1</v>
      </c>
      <c r="N6" s="59">
        <v>0</v>
      </c>
    </row>
    <row r="7" spans="1:14" ht="19.5">
      <c r="A7" s="219" t="s">
        <v>113</v>
      </c>
      <c r="B7" s="185">
        <v>7</v>
      </c>
      <c r="C7" s="185">
        <v>565</v>
      </c>
      <c r="D7" s="185">
        <v>516</v>
      </c>
      <c r="E7" s="185">
        <v>627</v>
      </c>
      <c r="F7" s="55">
        <f t="shared" si="0"/>
        <v>1143</v>
      </c>
      <c r="G7" s="56">
        <v>7</v>
      </c>
      <c r="H7" s="57">
        <v>6</v>
      </c>
      <c r="I7" s="57">
        <v>0</v>
      </c>
      <c r="J7" s="57">
        <v>6</v>
      </c>
      <c r="K7" s="57">
        <v>1</v>
      </c>
      <c r="L7" s="57">
        <v>0</v>
      </c>
      <c r="M7" s="58">
        <v>1</v>
      </c>
      <c r="N7" s="59">
        <v>0</v>
      </c>
    </row>
    <row r="8" spans="1:14" ht="19.5">
      <c r="A8" s="219" t="s">
        <v>114</v>
      </c>
      <c r="B8" s="185">
        <v>20</v>
      </c>
      <c r="C8" s="185">
        <v>1286</v>
      </c>
      <c r="D8" s="185">
        <v>1562</v>
      </c>
      <c r="E8" s="185">
        <v>1736</v>
      </c>
      <c r="F8" s="55">
        <f t="shared" si="0"/>
        <v>3298</v>
      </c>
      <c r="G8" s="56">
        <v>23</v>
      </c>
      <c r="H8" s="57">
        <v>23</v>
      </c>
      <c r="I8" s="57">
        <v>7</v>
      </c>
      <c r="J8" s="57">
        <v>9</v>
      </c>
      <c r="K8" s="57">
        <v>1</v>
      </c>
      <c r="L8" s="57">
        <v>0</v>
      </c>
      <c r="M8" s="58">
        <v>1</v>
      </c>
      <c r="N8" s="59">
        <v>3</v>
      </c>
    </row>
    <row r="9" spans="1:14" ht="19.5">
      <c r="A9" s="219" t="s">
        <v>115</v>
      </c>
      <c r="B9" s="185">
        <v>17</v>
      </c>
      <c r="C9" s="185">
        <v>738</v>
      </c>
      <c r="D9" s="185">
        <v>812</v>
      </c>
      <c r="E9" s="185">
        <v>898</v>
      </c>
      <c r="F9" s="55">
        <f t="shared" si="0"/>
        <v>1710</v>
      </c>
      <c r="G9" s="56">
        <v>15</v>
      </c>
      <c r="H9" s="57">
        <v>11</v>
      </c>
      <c r="I9" s="57">
        <v>0</v>
      </c>
      <c r="J9" s="57">
        <v>2</v>
      </c>
      <c r="K9" s="57">
        <v>1</v>
      </c>
      <c r="L9" s="57">
        <v>0</v>
      </c>
      <c r="M9" s="58">
        <v>0</v>
      </c>
      <c r="N9" s="59">
        <v>0</v>
      </c>
    </row>
    <row r="10" spans="1:14" ht="19.5">
      <c r="A10" s="219" t="s">
        <v>116</v>
      </c>
      <c r="B10" s="185">
        <v>17</v>
      </c>
      <c r="C10" s="185">
        <v>675</v>
      </c>
      <c r="D10" s="185">
        <v>784</v>
      </c>
      <c r="E10" s="185">
        <v>782</v>
      </c>
      <c r="F10" s="55">
        <f t="shared" si="0"/>
        <v>1566</v>
      </c>
      <c r="G10" s="56">
        <v>9</v>
      </c>
      <c r="H10" s="57">
        <v>14</v>
      </c>
      <c r="I10" s="57">
        <v>0</v>
      </c>
      <c r="J10" s="57">
        <v>2</v>
      </c>
      <c r="K10" s="57">
        <v>0</v>
      </c>
      <c r="L10" s="57">
        <v>0</v>
      </c>
      <c r="M10" s="58">
        <v>0</v>
      </c>
      <c r="N10" s="59">
        <v>0</v>
      </c>
    </row>
    <row r="11" spans="1:14" ht="19.5">
      <c r="A11" s="219" t="s">
        <v>117</v>
      </c>
      <c r="B11" s="185">
        <v>14</v>
      </c>
      <c r="C11" s="185">
        <v>480</v>
      </c>
      <c r="D11" s="185">
        <v>544</v>
      </c>
      <c r="E11" s="185">
        <v>489</v>
      </c>
      <c r="F11" s="55">
        <f t="shared" si="0"/>
        <v>1033</v>
      </c>
      <c r="G11" s="56">
        <v>5</v>
      </c>
      <c r="H11" s="57">
        <v>3</v>
      </c>
      <c r="I11" s="57">
        <v>0</v>
      </c>
      <c r="J11" s="57">
        <v>0</v>
      </c>
      <c r="K11" s="57">
        <v>2</v>
      </c>
      <c r="L11" s="57">
        <v>1</v>
      </c>
      <c r="M11" s="58">
        <v>0</v>
      </c>
      <c r="N11" s="59">
        <v>1</v>
      </c>
    </row>
    <row r="12" spans="1:14" ht="19.5">
      <c r="A12" s="219" t="s">
        <v>118</v>
      </c>
      <c r="B12" s="185">
        <v>22</v>
      </c>
      <c r="C12" s="185">
        <v>1149</v>
      </c>
      <c r="D12" s="185">
        <v>1380</v>
      </c>
      <c r="E12" s="185">
        <v>1579</v>
      </c>
      <c r="F12" s="55">
        <f t="shared" si="0"/>
        <v>2959</v>
      </c>
      <c r="G12" s="56">
        <v>16</v>
      </c>
      <c r="H12" s="57">
        <v>26</v>
      </c>
      <c r="I12" s="57">
        <v>1</v>
      </c>
      <c r="J12" s="57">
        <v>5</v>
      </c>
      <c r="K12" s="57">
        <v>2</v>
      </c>
      <c r="L12" s="57">
        <v>2</v>
      </c>
      <c r="M12" s="58">
        <v>0</v>
      </c>
      <c r="N12" s="59">
        <v>1</v>
      </c>
    </row>
    <row r="13" spans="1:14" ht="19.5">
      <c r="A13" s="219" t="s">
        <v>119</v>
      </c>
      <c r="B13" s="185">
        <v>11</v>
      </c>
      <c r="C13" s="185">
        <v>568</v>
      </c>
      <c r="D13" s="185">
        <v>579</v>
      </c>
      <c r="E13" s="185">
        <v>677</v>
      </c>
      <c r="F13" s="55">
        <f t="shared" si="0"/>
        <v>1256</v>
      </c>
      <c r="G13" s="56">
        <v>7</v>
      </c>
      <c r="H13" s="57">
        <v>9</v>
      </c>
      <c r="I13" s="57">
        <v>3</v>
      </c>
      <c r="J13" s="57">
        <v>11</v>
      </c>
      <c r="K13" s="57">
        <v>0</v>
      </c>
      <c r="L13" s="57">
        <v>2</v>
      </c>
      <c r="M13" s="58">
        <v>0</v>
      </c>
      <c r="N13" s="59">
        <v>0</v>
      </c>
    </row>
    <row r="14" spans="1:14" ht="19.5">
      <c r="A14" s="219" t="s">
        <v>120</v>
      </c>
      <c r="B14" s="185">
        <v>10</v>
      </c>
      <c r="C14" s="185">
        <v>374</v>
      </c>
      <c r="D14" s="185">
        <v>425</v>
      </c>
      <c r="E14" s="185">
        <v>377</v>
      </c>
      <c r="F14" s="55">
        <f t="shared" si="0"/>
        <v>802</v>
      </c>
      <c r="G14" s="56">
        <v>7</v>
      </c>
      <c r="H14" s="57">
        <v>10</v>
      </c>
      <c r="I14" s="57">
        <v>0</v>
      </c>
      <c r="J14" s="57">
        <v>0</v>
      </c>
      <c r="K14" s="57">
        <v>1</v>
      </c>
      <c r="L14" s="57">
        <v>2</v>
      </c>
      <c r="M14" s="58">
        <v>0</v>
      </c>
      <c r="N14" s="59">
        <v>0</v>
      </c>
    </row>
    <row r="15" spans="1:14" ht="19.5">
      <c r="A15" s="219" t="s">
        <v>121</v>
      </c>
      <c r="B15" s="185">
        <v>16</v>
      </c>
      <c r="C15" s="185">
        <v>621</v>
      </c>
      <c r="D15" s="185">
        <v>730</v>
      </c>
      <c r="E15" s="185">
        <v>695</v>
      </c>
      <c r="F15" s="55">
        <f t="shared" si="0"/>
        <v>1425</v>
      </c>
      <c r="G15" s="56">
        <v>17</v>
      </c>
      <c r="H15" s="57">
        <v>7</v>
      </c>
      <c r="I15" s="57">
        <v>1</v>
      </c>
      <c r="J15" s="57">
        <v>0</v>
      </c>
      <c r="K15" s="57">
        <v>0</v>
      </c>
      <c r="L15" s="57">
        <v>1</v>
      </c>
      <c r="M15" s="58">
        <v>1</v>
      </c>
      <c r="N15" s="59">
        <v>0</v>
      </c>
    </row>
    <row r="16" spans="1:14" ht="19.5">
      <c r="A16" s="219" t="s">
        <v>122</v>
      </c>
      <c r="B16" s="185">
        <v>10</v>
      </c>
      <c r="C16" s="185">
        <v>499</v>
      </c>
      <c r="D16" s="185">
        <v>526</v>
      </c>
      <c r="E16" s="185">
        <v>584</v>
      </c>
      <c r="F16" s="55">
        <f t="shared" si="0"/>
        <v>1110</v>
      </c>
      <c r="G16" s="56">
        <v>8</v>
      </c>
      <c r="H16" s="57">
        <v>13</v>
      </c>
      <c r="I16" s="57">
        <v>0</v>
      </c>
      <c r="J16" s="57">
        <v>8</v>
      </c>
      <c r="K16" s="57">
        <v>0</v>
      </c>
      <c r="L16" s="57">
        <v>1</v>
      </c>
      <c r="M16" s="58">
        <v>1</v>
      </c>
      <c r="N16" s="59">
        <v>0</v>
      </c>
    </row>
    <row r="17" spans="1:14" ht="19.5">
      <c r="A17" s="219" t="s">
        <v>123</v>
      </c>
      <c r="B17" s="185">
        <v>22</v>
      </c>
      <c r="C17" s="185">
        <v>949</v>
      </c>
      <c r="D17" s="185">
        <v>1178</v>
      </c>
      <c r="E17" s="185">
        <v>1122</v>
      </c>
      <c r="F17" s="55">
        <f t="shared" si="0"/>
        <v>2300</v>
      </c>
      <c r="G17" s="56">
        <v>9</v>
      </c>
      <c r="H17" s="57">
        <v>18</v>
      </c>
      <c r="I17" s="57">
        <v>5</v>
      </c>
      <c r="J17" s="57">
        <v>1</v>
      </c>
      <c r="K17" s="57">
        <v>2</v>
      </c>
      <c r="L17" s="57">
        <v>1</v>
      </c>
      <c r="M17" s="58">
        <v>0</v>
      </c>
      <c r="N17" s="59">
        <v>1</v>
      </c>
    </row>
    <row r="18" spans="1:14" ht="19.5">
      <c r="A18" s="219" t="s">
        <v>124</v>
      </c>
      <c r="B18" s="185">
        <v>13</v>
      </c>
      <c r="C18" s="185">
        <v>462</v>
      </c>
      <c r="D18" s="185">
        <v>491</v>
      </c>
      <c r="E18" s="185">
        <v>507</v>
      </c>
      <c r="F18" s="55">
        <f t="shared" si="0"/>
        <v>998</v>
      </c>
      <c r="G18" s="56">
        <v>5</v>
      </c>
      <c r="H18" s="57">
        <v>13</v>
      </c>
      <c r="I18" s="57">
        <v>4</v>
      </c>
      <c r="J18" s="57">
        <v>1</v>
      </c>
      <c r="K18" s="57">
        <v>0</v>
      </c>
      <c r="L18" s="57">
        <v>0</v>
      </c>
      <c r="M18" s="58">
        <v>1</v>
      </c>
      <c r="N18" s="59">
        <v>0</v>
      </c>
    </row>
    <row r="19" spans="1:14" ht="19.5">
      <c r="A19" s="219" t="s">
        <v>125</v>
      </c>
      <c r="B19" s="185">
        <v>12</v>
      </c>
      <c r="C19" s="185">
        <v>459</v>
      </c>
      <c r="D19" s="185">
        <v>516</v>
      </c>
      <c r="E19" s="185">
        <v>469</v>
      </c>
      <c r="F19" s="55">
        <f t="shared" si="0"/>
        <v>985</v>
      </c>
      <c r="G19" s="56">
        <v>8</v>
      </c>
      <c r="H19" s="57">
        <v>6</v>
      </c>
      <c r="I19" s="57">
        <v>1</v>
      </c>
      <c r="J19" s="57">
        <v>0</v>
      </c>
      <c r="K19" s="57">
        <v>0</v>
      </c>
      <c r="L19" s="57">
        <v>0</v>
      </c>
      <c r="M19" s="58">
        <v>0</v>
      </c>
      <c r="N19" s="59">
        <v>1</v>
      </c>
    </row>
    <row r="20" spans="1:14" ht="19.5">
      <c r="A20" s="219" t="s">
        <v>126</v>
      </c>
      <c r="B20" s="185">
        <v>10</v>
      </c>
      <c r="C20" s="185">
        <v>447</v>
      </c>
      <c r="D20" s="185">
        <v>500</v>
      </c>
      <c r="E20" s="185">
        <v>474</v>
      </c>
      <c r="F20" s="55">
        <f t="shared" si="0"/>
        <v>974</v>
      </c>
      <c r="G20" s="56">
        <v>8</v>
      </c>
      <c r="H20" s="57">
        <v>3</v>
      </c>
      <c r="I20" s="57">
        <v>5</v>
      </c>
      <c r="J20" s="57">
        <v>0</v>
      </c>
      <c r="K20" s="57">
        <v>0</v>
      </c>
      <c r="L20" s="57">
        <v>0</v>
      </c>
      <c r="M20" s="58">
        <v>1</v>
      </c>
      <c r="N20" s="59">
        <v>0</v>
      </c>
    </row>
    <row r="21" spans="1:14" ht="19.5">
      <c r="A21" s="219" t="s">
        <v>127</v>
      </c>
      <c r="B21" s="185">
        <v>11</v>
      </c>
      <c r="C21" s="185">
        <v>640</v>
      </c>
      <c r="D21" s="185">
        <v>691</v>
      </c>
      <c r="E21" s="185">
        <v>725</v>
      </c>
      <c r="F21" s="55">
        <f t="shared" si="0"/>
        <v>1416</v>
      </c>
      <c r="G21" s="56">
        <v>5</v>
      </c>
      <c r="H21" s="57">
        <v>15</v>
      </c>
      <c r="I21" s="57">
        <v>7</v>
      </c>
      <c r="J21" s="57">
        <v>4</v>
      </c>
      <c r="K21" s="57">
        <v>0</v>
      </c>
      <c r="L21" s="57">
        <v>3</v>
      </c>
      <c r="M21" s="58">
        <v>2</v>
      </c>
      <c r="N21" s="59">
        <v>0</v>
      </c>
    </row>
    <row r="22" spans="1:14" ht="19.5">
      <c r="A22" s="219" t="s">
        <v>128</v>
      </c>
      <c r="B22" s="185">
        <v>16</v>
      </c>
      <c r="C22" s="185">
        <v>576</v>
      </c>
      <c r="D22" s="185">
        <v>655</v>
      </c>
      <c r="E22" s="185">
        <v>723</v>
      </c>
      <c r="F22" s="55">
        <f t="shared" si="0"/>
        <v>1378</v>
      </c>
      <c r="G22" s="56">
        <v>17</v>
      </c>
      <c r="H22" s="57">
        <v>16</v>
      </c>
      <c r="I22" s="57">
        <v>0</v>
      </c>
      <c r="J22" s="57">
        <v>0</v>
      </c>
      <c r="K22" s="57">
        <v>1</v>
      </c>
      <c r="L22" s="57">
        <v>1</v>
      </c>
      <c r="M22" s="58">
        <v>1</v>
      </c>
      <c r="N22" s="59">
        <v>0</v>
      </c>
    </row>
    <row r="23" spans="1:14" ht="19.5">
      <c r="A23" s="219" t="s">
        <v>129</v>
      </c>
      <c r="B23" s="185">
        <v>15</v>
      </c>
      <c r="C23" s="185">
        <v>970</v>
      </c>
      <c r="D23" s="185">
        <v>1012</v>
      </c>
      <c r="E23" s="185">
        <v>1169</v>
      </c>
      <c r="F23" s="55">
        <f t="shared" si="0"/>
        <v>2181</v>
      </c>
      <c r="G23" s="56">
        <v>20</v>
      </c>
      <c r="H23" s="57">
        <v>24</v>
      </c>
      <c r="I23" s="57">
        <v>0</v>
      </c>
      <c r="J23" s="57">
        <v>0</v>
      </c>
      <c r="K23" s="57">
        <v>0</v>
      </c>
      <c r="L23" s="57">
        <v>1</v>
      </c>
      <c r="M23" s="58">
        <v>1</v>
      </c>
      <c r="N23" s="59">
        <v>0</v>
      </c>
    </row>
    <row r="24" spans="1:14" ht="19.5">
      <c r="A24" s="219" t="s">
        <v>130</v>
      </c>
      <c r="B24" s="185">
        <v>12</v>
      </c>
      <c r="C24" s="185">
        <v>454</v>
      </c>
      <c r="D24" s="185">
        <v>563</v>
      </c>
      <c r="E24" s="185">
        <v>583</v>
      </c>
      <c r="F24" s="55">
        <f t="shared" si="0"/>
        <v>1146</v>
      </c>
      <c r="G24" s="56">
        <v>1</v>
      </c>
      <c r="H24" s="57">
        <v>10</v>
      </c>
      <c r="I24" s="57">
        <v>5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</row>
    <row r="25" spans="1:14" ht="19.5">
      <c r="A25" s="219" t="s">
        <v>131</v>
      </c>
      <c r="B25" s="185">
        <v>21</v>
      </c>
      <c r="C25" s="185">
        <v>1562</v>
      </c>
      <c r="D25" s="185">
        <v>1988</v>
      </c>
      <c r="E25" s="185">
        <v>2174</v>
      </c>
      <c r="F25" s="55">
        <f t="shared" si="0"/>
        <v>4162</v>
      </c>
      <c r="G25" s="56">
        <v>28</v>
      </c>
      <c r="H25" s="57">
        <v>38</v>
      </c>
      <c r="I25" s="57">
        <v>17</v>
      </c>
      <c r="J25" s="57">
        <v>7</v>
      </c>
      <c r="K25" s="57">
        <v>2</v>
      </c>
      <c r="L25" s="57">
        <v>1</v>
      </c>
      <c r="M25" s="58">
        <v>1</v>
      </c>
      <c r="N25" s="59">
        <v>1</v>
      </c>
    </row>
    <row r="26" spans="1:14" ht="19.5">
      <c r="A26" s="219" t="s">
        <v>132</v>
      </c>
      <c r="B26" s="185">
        <v>22</v>
      </c>
      <c r="C26" s="185">
        <v>924</v>
      </c>
      <c r="D26" s="185">
        <v>1219</v>
      </c>
      <c r="E26" s="185">
        <v>1246</v>
      </c>
      <c r="F26" s="55">
        <f t="shared" si="0"/>
        <v>2465</v>
      </c>
      <c r="G26" s="56">
        <v>14</v>
      </c>
      <c r="H26" s="57">
        <v>22</v>
      </c>
      <c r="I26" s="57">
        <v>2</v>
      </c>
      <c r="J26" s="57">
        <v>4</v>
      </c>
      <c r="K26" s="57">
        <v>0</v>
      </c>
      <c r="L26" s="57">
        <v>2</v>
      </c>
      <c r="M26" s="58">
        <v>1</v>
      </c>
      <c r="N26" s="59">
        <v>0</v>
      </c>
    </row>
    <row r="27" spans="1:14" ht="19.5">
      <c r="A27" s="219" t="s">
        <v>133</v>
      </c>
      <c r="B27" s="185">
        <v>12</v>
      </c>
      <c r="C27" s="185">
        <v>521</v>
      </c>
      <c r="D27" s="185">
        <v>541</v>
      </c>
      <c r="E27" s="185">
        <v>597</v>
      </c>
      <c r="F27" s="55">
        <f t="shared" si="0"/>
        <v>1138</v>
      </c>
      <c r="G27" s="56">
        <v>10</v>
      </c>
      <c r="H27" s="57">
        <v>6</v>
      </c>
      <c r="I27" s="57">
        <v>1</v>
      </c>
      <c r="J27" s="57">
        <v>3</v>
      </c>
      <c r="K27" s="57">
        <v>0</v>
      </c>
      <c r="L27" s="57">
        <v>0</v>
      </c>
      <c r="M27" s="58">
        <v>0</v>
      </c>
      <c r="N27" s="59">
        <v>0</v>
      </c>
    </row>
    <row r="28" spans="1:14" ht="19.5">
      <c r="A28" s="219" t="s">
        <v>134</v>
      </c>
      <c r="B28" s="185">
        <v>12</v>
      </c>
      <c r="C28" s="185">
        <v>570</v>
      </c>
      <c r="D28" s="185">
        <v>657</v>
      </c>
      <c r="E28" s="185">
        <v>691</v>
      </c>
      <c r="F28" s="55">
        <f t="shared" si="0"/>
        <v>1348</v>
      </c>
      <c r="G28" s="56">
        <v>8</v>
      </c>
      <c r="H28" s="57">
        <v>9</v>
      </c>
      <c r="I28" s="57">
        <v>3</v>
      </c>
      <c r="J28" s="57">
        <v>4</v>
      </c>
      <c r="K28" s="57">
        <v>3</v>
      </c>
      <c r="L28" s="57">
        <v>2</v>
      </c>
      <c r="M28" s="58">
        <v>0</v>
      </c>
      <c r="N28" s="59">
        <v>1</v>
      </c>
    </row>
    <row r="29" spans="1:14" ht="19.5">
      <c r="A29" s="219" t="s">
        <v>135</v>
      </c>
      <c r="B29" s="185">
        <v>6</v>
      </c>
      <c r="C29" s="185">
        <v>366</v>
      </c>
      <c r="D29" s="185">
        <v>447</v>
      </c>
      <c r="E29" s="185">
        <v>472</v>
      </c>
      <c r="F29" s="55">
        <f t="shared" si="0"/>
        <v>919</v>
      </c>
      <c r="G29" s="56">
        <v>11</v>
      </c>
      <c r="H29" s="57">
        <v>14</v>
      </c>
      <c r="I29" s="57">
        <v>1</v>
      </c>
      <c r="J29" s="57">
        <v>1</v>
      </c>
      <c r="K29" s="57">
        <v>1</v>
      </c>
      <c r="L29" s="57">
        <v>1</v>
      </c>
      <c r="M29" s="58">
        <v>2</v>
      </c>
      <c r="N29" s="59">
        <v>0</v>
      </c>
    </row>
    <row r="30" spans="1:14" ht="19.5">
      <c r="A30" s="219" t="s">
        <v>136</v>
      </c>
      <c r="B30" s="185">
        <v>11</v>
      </c>
      <c r="C30" s="185">
        <v>392</v>
      </c>
      <c r="D30" s="185">
        <v>437</v>
      </c>
      <c r="E30" s="185">
        <v>489</v>
      </c>
      <c r="F30" s="55">
        <f t="shared" si="0"/>
        <v>926</v>
      </c>
      <c r="G30" s="56">
        <v>8</v>
      </c>
      <c r="H30" s="57">
        <v>5</v>
      </c>
      <c r="I30" s="57">
        <v>2</v>
      </c>
      <c r="J30" s="57">
        <v>6</v>
      </c>
      <c r="K30" s="57">
        <v>0</v>
      </c>
      <c r="L30" s="57">
        <v>0</v>
      </c>
      <c r="M30" s="58">
        <v>0</v>
      </c>
      <c r="N30" s="59">
        <v>0</v>
      </c>
    </row>
    <row r="31" spans="1:14" ht="19.5">
      <c r="A31" s="219" t="s">
        <v>137</v>
      </c>
      <c r="B31" s="185">
        <v>17</v>
      </c>
      <c r="C31" s="185">
        <v>1517</v>
      </c>
      <c r="D31" s="185">
        <v>1654</v>
      </c>
      <c r="E31" s="185">
        <v>1902</v>
      </c>
      <c r="F31" s="55">
        <f t="shared" si="0"/>
        <v>3556</v>
      </c>
      <c r="G31" s="56">
        <v>39</v>
      </c>
      <c r="H31" s="57">
        <v>19</v>
      </c>
      <c r="I31" s="57">
        <v>2</v>
      </c>
      <c r="J31" s="57">
        <v>2</v>
      </c>
      <c r="K31" s="57">
        <v>1</v>
      </c>
      <c r="L31" s="57">
        <v>0</v>
      </c>
      <c r="M31" s="58">
        <v>2</v>
      </c>
      <c r="N31" s="59">
        <v>1</v>
      </c>
    </row>
    <row r="32" spans="1:14" ht="19.5">
      <c r="A32" s="219" t="s">
        <v>138</v>
      </c>
      <c r="B32" s="185">
        <v>7</v>
      </c>
      <c r="C32" s="185">
        <v>345</v>
      </c>
      <c r="D32" s="185">
        <v>390</v>
      </c>
      <c r="E32" s="185">
        <v>417</v>
      </c>
      <c r="F32" s="55">
        <f t="shared" si="0"/>
        <v>807</v>
      </c>
      <c r="G32" s="56">
        <v>1</v>
      </c>
      <c r="H32" s="57">
        <v>18</v>
      </c>
      <c r="I32" s="57">
        <v>6</v>
      </c>
      <c r="J32" s="57">
        <v>3</v>
      </c>
      <c r="K32" s="57">
        <v>0</v>
      </c>
      <c r="L32" s="57">
        <v>0</v>
      </c>
      <c r="M32" s="58">
        <v>1</v>
      </c>
      <c r="N32" s="59">
        <v>0</v>
      </c>
    </row>
    <row r="33" spans="1:14" ht="19.5">
      <c r="A33" s="219" t="s">
        <v>139</v>
      </c>
      <c r="B33" s="185">
        <v>15</v>
      </c>
      <c r="C33" s="185">
        <v>980</v>
      </c>
      <c r="D33" s="185">
        <v>1115</v>
      </c>
      <c r="E33" s="185">
        <v>1205</v>
      </c>
      <c r="F33" s="55">
        <f t="shared" si="0"/>
        <v>2320</v>
      </c>
      <c r="G33" s="56">
        <v>19</v>
      </c>
      <c r="H33" s="57">
        <v>22</v>
      </c>
      <c r="I33" s="57">
        <v>0</v>
      </c>
      <c r="J33" s="57">
        <v>7</v>
      </c>
      <c r="K33" s="57">
        <v>1</v>
      </c>
      <c r="L33" s="57">
        <v>1</v>
      </c>
      <c r="M33" s="58">
        <v>0</v>
      </c>
      <c r="N33" s="59">
        <v>0</v>
      </c>
    </row>
    <row r="34" spans="1:14" ht="19.5">
      <c r="A34" s="219" t="s">
        <v>140</v>
      </c>
      <c r="B34" s="185">
        <v>12</v>
      </c>
      <c r="C34" s="185">
        <v>447</v>
      </c>
      <c r="D34" s="185">
        <v>529</v>
      </c>
      <c r="E34" s="185">
        <v>491</v>
      </c>
      <c r="F34" s="55">
        <f t="shared" si="0"/>
        <v>1020</v>
      </c>
      <c r="G34" s="56">
        <v>1</v>
      </c>
      <c r="H34" s="57">
        <v>6</v>
      </c>
      <c r="I34" s="57">
        <v>1</v>
      </c>
      <c r="J34" s="57">
        <v>1</v>
      </c>
      <c r="K34" s="57">
        <v>1</v>
      </c>
      <c r="L34" s="57">
        <v>2</v>
      </c>
      <c r="M34" s="58">
        <v>0</v>
      </c>
      <c r="N34" s="59">
        <v>1</v>
      </c>
    </row>
    <row r="35" spans="1:14" ht="19.5">
      <c r="A35" s="219" t="s">
        <v>141</v>
      </c>
      <c r="B35" s="185">
        <v>19</v>
      </c>
      <c r="C35" s="185">
        <v>865</v>
      </c>
      <c r="D35" s="185">
        <v>1036</v>
      </c>
      <c r="E35" s="185">
        <v>1148</v>
      </c>
      <c r="F35" s="55">
        <f t="shared" si="0"/>
        <v>2184</v>
      </c>
      <c r="G35" s="56">
        <v>17</v>
      </c>
      <c r="H35" s="57">
        <v>15</v>
      </c>
      <c r="I35" s="57">
        <v>3</v>
      </c>
      <c r="J35" s="57">
        <v>5</v>
      </c>
      <c r="K35" s="57">
        <v>0</v>
      </c>
      <c r="L35" s="57">
        <v>0</v>
      </c>
      <c r="M35" s="58">
        <v>0</v>
      </c>
      <c r="N35" s="59">
        <v>0</v>
      </c>
    </row>
    <row r="36" spans="1:14" ht="19.5">
      <c r="A36" s="219" t="s">
        <v>142</v>
      </c>
      <c r="B36" s="185">
        <v>8</v>
      </c>
      <c r="C36" s="185">
        <v>366</v>
      </c>
      <c r="D36" s="185">
        <v>465</v>
      </c>
      <c r="E36" s="185">
        <v>421</v>
      </c>
      <c r="F36" s="55">
        <f t="shared" si="0"/>
        <v>886</v>
      </c>
      <c r="G36" s="56">
        <v>9</v>
      </c>
      <c r="H36" s="57">
        <v>6</v>
      </c>
      <c r="I36" s="57">
        <v>1</v>
      </c>
      <c r="J36" s="57">
        <v>0</v>
      </c>
      <c r="K36" s="57">
        <v>1</v>
      </c>
      <c r="L36" s="57">
        <v>0</v>
      </c>
      <c r="M36" s="58">
        <v>0</v>
      </c>
      <c r="N36" s="59">
        <v>0</v>
      </c>
    </row>
    <row r="37" spans="1:14" ht="19.5">
      <c r="A37" s="220" t="s">
        <v>110</v>
      </c>
      <c r="B37" s="55">
        <f t="shared" ref="B37:N37" si="1">SUM(B5:B36)</f>
        <v>456</v>
      </c>
      <c r="C37" s="55">
        <f t="shared" si="1"/>
        <v>22837</v>
      </c>
      <c r="D37" s="55">
        <f t="shared" si="1"/>
        <v>26146</v>
      </c>
      <c r="E37" s="55">
        <f t="shared" si="1"/>
        <v>27849</v>
      </c>
      <c r="F37" s="55">
        <f t="shared" si="1"/>
        <v>53995</v>
      </c>
      <c r="G37" s="55">
        <f t="shared" si="1"/>
        <v>381</v>
      </c>
      <c r="H37" s="55">
        <f t="shared" si="1"/>
        <v>448</v>
      </c>
      <c r="I37" s="55">
        <f t="shared" si="1"/>
        <v>98</v>
      </c>
      <c r="J37" s="55">
        <f t="shared" si="1"/>
        <v>98</v>
      </c>
      <c r="K37" s="55">
        <f t="shared" si="1"/>
        <v>27</v>
      </c>
      <c r="L37" s="55">
        <f t="shared" si="1"/>
        <v>27</v>
      </c>
      <c r="M37" s="55">
        <f t="shared" si="1"/>
        <v>19</v>
      </c>
      <c r="N37" s="189">
        <f t="shared" si="1"/>
        <v>11</v>
      </c>
    </row>
    <row r="38" spans="1:14" s="163" customFormat="1" ht="26.25" customHeight="1">
      <c r="A38" s="272" t="s">
        <v>8</v>
      </c>
      <c r="B38" s="273"/>
      <c r="C38" s="114">
        <f>C37</f>
        <v>22837</v>
      </c>
      <c r="D38" s="114" t="s">
        <v>0</v>
      </c>
      <c r="E38" s="114" t="s">
        <v>9</v>
      </c>
      <c r="F38" s="114"/>
      <c r="G38" s="114">
        <f>F37</f>
        <v>53995</v>
      </c>
      <c r="H38" s="114" t="s">
        <v>10</v>
      </c>
      <c r="I38" s="114"/>
      <c r="J38" s="114"/>
      <c r="K38" s="115" t="s">
        <v>105</v>
      </c>
      <c r="L38" s="115"/>
      <c r="M38" s="116"/>
      <c r="N38" s="117"/>
    </row>
    <row r="39" spans="1:14" s="16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1562</v>
      </c>
      <c r="F39" s="145">
        <f>MAX(F5:F36)</f>
        <v>4162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163" customFormat="1" ht="26.25" customHeight="1">
      <c r="A40" s="230" t="s">
        <v>109</v>
      </c>
      <c r="B40" s="231"/>
      <c r="C40" s="171" t="str">
        <f ca="1">INDIRECT(H40,TRUE)</f>
        <v>明莊</v>
      </c>
      <c r="D40" s="172" t="s">
        <v>91</v>
      </c>
      <c r="E40" s="146">
        <v>374</v>
      </c>
      <c r="F40" s="147">
        <f>MIN(F5:F36)</f>
        <v>802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164" customFormat="1" ht="24.95" customHeight="1">
      <c r="A41" s="249" t="s">
        <v>11</v>
      </c>
      <c r="B41" s="250"/>
      <c r="C41" s="253">
        <f>SUM(G41,G42)</f>
        <v>171</v>
      </c>
      <c r="D41" s="255" t="s">
        <v>10</v>
      </c>
      <c r="E41" s="79" t="s">
        <v>12</v>
      </c>
      <c r="F41" s="79"/>
      <c r="G41" s="79">
        <v>82</v>
      </c>
      <c r="H41" s="79" t="s">
        <v>10</v>
      </c>
      <c r="I41" s="79"/>
      <c r="J41" s="79"/>
      <c r="K41" s="80"/>
      <c r="L41" s="80"/>
      <c r="M41" s="81"/>
      <c r="N41" s="82"/>
    </row>
    <row r="42" spans="1:14" s="165" customFormat="1" ht="24.95" customHeight="1">
      <c r="A42" s="251"/>
      <c r="B42" s="252"/>
      <c r="C42" s="254"/>
      <c r="D42" s="256"/>
      <c r="E42" s="83" t="s">
        <v>13</v>
      </c>
      <c r="F42" s="83"/>
      <c r="G42" s="83">
        <v>89</v>
      </c>
      <c r="H42" s="83" t="s">
        <v>10</v>
      </c>
      <c r="I42" s="83"/>
      <c r="J42" s="83"/>
      <c r="K42" s="84"/>
      <c r="L42" s="84"/>
      <c r="M42" s="85"/>
      <c r="N42" s="86"/>
    </row>
    <row r="43" spans="1:14" s="165" customFormat="1" ht="26.25" customHeight="1">
      <c r="A43" s="232" t="s">
        <v>18</v>
      </c>
      <c r="B43" s="236"/>
      <c r="C43" s="216">
        <f>K37</f>
        <v>27</v>
      </c>
      <c r="D43" s="216" t="s">
        <v>10</v>
      </c>
      <c r="E43" s="199" t="s">
        <v>176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166" customFormat="1" ht="26.25" customHeight="1">
      <c r="A44" s="272" t="s">
        <v>16</v>
      </c>
      <c r="B44" s="273"/>
      <c r="C44" s="114">
        <f>L37</f>
        <v>27</v>
      </c>
      <c r="D44" s="114" t="s">
        <v>10</v>
      </c>
      <c r="E44" s="114"/>
      <c r="F44" s="114"/>
      <c r="G44" s="119"/>
      <c r="H44" s="114"/>
      <c r="I44" s="114"/>
      <c r="J44" s="114"/>
      <c r="K44" s="120"/>
      <c r="L44" s="120"/>
      <c r="M44" s="121"/>
      <c r="N44" s="122"/>
    </row>
    <row r="45" spans="1:14" s="167" customFormat="1" ht="26.25" customHeight="1">
      <c r="A45" s="272" t="s">
        <v>14</v>
      </c>
      <c r="B45" s="273"/>
      <c r="C45" s="114">
        <f>M37</f>
        <v>19</v>
      </c>
      <c r="D45" s="114" t="s">
        <v>48</v>
      </c>
      <c r="E45" s="114" t="s">
        <v>177</v>
      </c>
      <c r="F45" s="114"/>
      <c r="G45" s="114"/>
      <c r="H45" s="114"/>
      <c r="I45" s="114"/>
      <c r="J45" s="114"/>
      <c r="K45" s="123"/>
      <c r="L45" s="123"/>
      <c r="M45" s="124"/>
      <c r="N45" s="125"/>
    </row>
    <row r="46" spans="1:14" s="168" customFormat="1" ht="26.25" customHeight="1">
      <c r="A46" s="272" t="s">
        <v>15</v>
      </c>
      <c r="B46" s="273"/>
      <c r="C46" s="114">
        <f>N37</f>
        <v>11</v>
      </c>
      <c r="D46" s="114" t="s">
        <v>48</v>
      </c>
      <c r="E46" s="114" t="s">
        <v>178</v>
      </c>
      <c r="F46" s="114"/>
      <c r="G46" s="114"/>
      <c r="H46" s="114"/>
      <c r="I46" s="114"/>
      <c r="J46" s="114"/>
      <c r="K46" s="126"/>
      <c r="L46" s="126"/>
      <c r="M46" s="127"/>
      <c r="N46" s="128"/>
    </row>
    <row r="47" spans="1:14" s="166" customFormat="1" ht="26.25" customHeight="1">
      <c r="A47" s="230" t="s">
        <v>107</v>
      </c>
      <c r="B47" s="231"/>
      <c r="C47" s="118">
        <f>G37</f>
        <v>381</v>
      </c>
      <c r="D47" s="129" t="s">
        <v>10</v>
      </c>
      <c r="E47" s="118" t="s">
        <v>17</v>
      </c>
      <c r="F47" s="118"/>
      <c r="G47" s="118">
        <f>H37</f>
        <v>448</v>
      </c>
      <c r="H47" s="129" t="s">
        <v>10</v>
      </c>
      <c r="I47" s="118"/>
      <c r="J47" s="118"/>
      <c r="K47" s="130"/>
      <c r="L47" s="130"/>
      <c r="M47" s="131"/>
      <c r="N47" s="132"/>
    </row>
    <row r="48" spans="1:14" s="169" customFormat="1" ht="26.25" customHeight="1" thickBot="1">
      <c r="A48" s="280" t="str">
        <f>IF(C48&gt;0," 本月戶數增加","本月戶數減少")</f>
        <v xml:space="preserve"> 本月戶數增加</v>
      </c>
      <c r="B48" s="281"/>
      <c r="C48" s="133">
        <f>C37-'10107'!C37</f>
        <v>24</v>
      </c>
      <c r="D48" s="173" t="str">
        <f>IF(E48&gt;0,"男增加","男減少")</f>
        <v>男減少</v>
      </c>
      <c r="E48" s="134">
        <f>D37-'10107'!D37</f>
        <v>-16</v>
      </c>
      <c r="F48" s="135" t="str">
        <f>IF(G48&gt;0,"女增加","女減少")</f>
        <v>女減少</v>
      </c>
      <c r="G48" s="134">
        <f>E37-'10107'!E37</f>
        <v>-51</v>
      </c>
      <c r="H48" s="136"/>
      <c r="I48" s="281" t="str">
        <f>IF(K48&gt;0,"總人口數增加","總人口數減少")</f>
        <v>總人口數減少</v>
      </c>
      <c r="J48" s="281"/>
      <c r="K48" s="134">
        <f>F37-'10107'!F37</f>
        <v>-67</v>
      </c>
      <c r="L48" s="137"/>
      <c r="M48" s="138"/>
      <c r="N48" s="139"/>
    </row>
    <row r="49" spans="3:12">
      <c r="C49" s="170"/>
      <c r="L49" s="170"/>
    </row>
  </sheetData>
  <mergeCells count="26">
    <mergeCell ref="A39:B39"/>
    <mergeCell ref="A40:B40"/>
    <mergeCell ref="A48:B48"/>
    <mergeCell ref="I48:J48"/>
    <mergeCell ref="A46:B46"/>
    <mergeCell ref="A44:B44"/>
    <mergeCell ref="A45:B45"/>
    <mergeCell ref="A41:B42"/>
    <mergeCell ref="C41:C42"/>
    <mergeCell ref="D41:D42"/>
    <mergeCell ref="A47:B47"/>
    <mergeCell ref="A43:B43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37" t="s">
        <v>103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69" t="s">
        <v>151</v>
      </c>
      <c r="L2" s="269"/>
      <c r="M2" s="269"/>
      <c r="N2" s="269"/>
    </row>
    <row r="3" spans="1:14" ht="19.5">
      <c r="A3" s="257" t="s">
        <v>83</v>
      </c>
      <c r="B3" s="259" t="s">
        <v>84</v>
      </c>
      <c r="C3" s="259" t="s">
        <v>49</v>
      </c>
      <c r="D3" s="190" t="s">
        <v>10</v>
      </c>
      <c r="E3" s="191" t="s">
        <v>100</v>
      </c>
      <c r="F3" s="192" t="s">
        <v>101</v>
      </c>
      <c r="G3" s="259" t="s">
        <v>50</v>
      </c>
      <c r="H3" s="259" t="s">
        <v>51</v>
      </c>
      <c r="I3" s="259" t="s">
        <v>52</v>
      </c>
      <c r="J3" s="259" t="s">
        <v>53</v>
      </c>
      <c r="K3" s="259" t="s">
        <v>54</v>
      </c>
      <c r="L3" s="259" t="s">
        <v>55</v>
      </c>
      <c r="M3" s="261" t="s">
        <v>97</v>
      </c>
      <c r="N3" s="263" t="s">
        <v>98</v>
      </c>
    </row>
    <row r="4" spans="1:14" s="1" customFormat="1" ht="19.5">
      <c r="A4" s="258"/>
      <c r="B4" s="260"/>
      <c r="C4" s="260"/>
      <c r="D4" s="49" t="s">
        <v>56</v>
      </c>
      <c r="E4" s="49" t="s">
        <v>57</v>
      </c>
      <c r="F4" s="49" t="s">
        <v>89</v>
      </c>
      <c r="G4" s="260"/>
      <c r="H4" s="260"/>
      <c r="I4" s="260"/>
      <c r="J4" s="260"/>
      <c r="K4" s="260"/>
      <c r="L4" s="260"/>
      <c r="M4" s="262"/>
      <c r="N4" s="264"/>
    </row>
    <row r="5" spans="1:14" ht="19.5">
      <c r="A5" s="219" t="s">
        <v>111</v>
      </c>
      <c r="B5" s="185">
        <v>13</v>
      </c>
      <c r="C5" s="185">
        <v>545</v>
      </c>
      <c r="D5" s="185">
        <v>607</v>
      </c>
      <c r="E5" s="185">
        <v>660</v>
      </c>
      <c r="F5" s="50">
        <f t="shared" ref="F5:F36" si="0">SUM(D5:E5)</f>
        <v>1267</v>
      </c>
      <c r="G5" s="174">
        <v>9</v>
      </c>
      <c r="H5" s="175">
        <v>5</v>
      </c>
      <c r="I5" s="175">
        <v>2</v>
      </c>
      <c r="J5" s="175">
        <v>0</v>
      </c>
      <c r="K5" s="175">
        <v>0</v>
      </c>
      <c r="L5" s="175">
        <v>1</v>
      </c>
      <c r="M5" s="176">
        <v>1</v>
      </c>
      <c r="N5" s="177">
        <v>0</v>
      </c>
    </row>
    <row r="6" spans="1:14" ht="19.5">
      <c r="A6" s="219" t="s">
        <v>112</v>
      </c>
      <c r="B6" s="185">
        <v>26</v>
      </c>
      <c r="C6" s="185">
        <v>1526</v>
      </c>
      <c r="D6" s="185">
        <v>1582</v>
      </c>
      <c r="E6" s="185">
        <v>1724</v>
      </c>
      <c r="F6" s="50">
        <f t="shared" si="0"/>
        <v>3306</v>
      </c>
      <c r="G6" s="174">
        <v>12</v>
      </c>
      <c r="H6" s="175">
        <v>34</v>
      </c>
      <c r="I6" s="175">
        <v>12</v>
      </c>
      <c r="J6" s="175">
        <v>2</v>
      </c>
      <c r="K6" s="175">
        <v>1</v>
      </c>
      <c r="L6" s="175">
        <v>5</v>
      </c>
      <c r="M6" s="176">
        <v>1</v>
      </c>
      <c r="N6" s="177">
        <v>0</v>
      </c>
    </row>
    <row r="7" spans="1:14" ht="19.5">
      <c r="A7" s="219" t="s">
        <v>113</v>
      </c>
      <c r="B7" s="185">
        <v>7</v>
      </c>
      <c r="C7" s="185">
        <v>564</v>
      </c>
      <c r="D7" s="185">
        <v>522</v>
      </c>
      <c r="E7" s="185">
        <v>625</v>
      </c>
      <c r="F7" s="50">
        <f t="shared" si="0"/>
        <v>1147</v>
      </c>
      <c r="G7" s="174">
        <v>9</v>
      </c>
      <c r="H7" s="175">
        <v>9</v>
      </c>
      <c r="I7" s="175">
        <v>2</v>
      </c>
      <c r="J7" s="175">
        <v>0</v>
      </c>
      <c r="K7" s="175">
        <v>2</v>
      </c>
      <c r="L7" s="175">
        <v>0</v>
      </c>
      <c r="M7" s="176">
        <v>0</v>
      </c>
      <c r="N7" s="177">
        <v>0</v>
      </c>
    </row>
    <row r="8" spans="1:14" ht="19.5">
      <c r="A8" s="219" t="s">
        <v>114</v>
      </c>
      <c r="B8" s="185">
        <v>20</v>
      </c>
      <c r="C8" s="185">
        <v>1287</v>
      </c>
      <c r="D8" s="185">
        <v>1561</v>
      </c>
      <c r="E8" s="185">
        <v>1736</v>
      </c>
      <c r="F8" s="50">
        <f t="shared" si="0"/>
        <v>3297</v>
      </c>
      <c r="G8" s="174">
        <v>18</v>
      </c>
      <c r="H8" s="175">
        <v>20</v>
      </c>
      <c r="I8" s="175">
        <v>1</v>
      </c>
      <c r="J8" s="175">
        <v>1</v>
      </c>
      <c r="K8" s="175">
        <v>1</v>
      </c>
      <c r="L8" s="175">
        <v>0</v>
      </c>
      <c r="M8" s="176">
        <v>1</v>
      </c>
      <c r="N8" s="177">
        <v>1</v>
      </c>
    </row>
    <row r="9" spans="1:14" ht="19.5">
      <c r="A9" s="219" t="s">
        <v>115</v>
      </c>
      <c r="B9" s="185">
        <v>17</v>
      </c>
      <c r="C9" s="185">
        <v>740</v>
      </c>
      <c r="D9" s="185">
        <v>813</v>
      </c>
      <c r="E9" s="185">
        <v>896</v>
      </c>
      <c r="F9" s="50">
        <f t="shared" si="0"/>
        <v>1709</v>
      </c>
      <c r="G9" s="174">
        <v>7</v>
      </c>
      <c r="H9" s="175">
        <v>7</v>
      </c>
      <c r="I9" s="175">
        <v>1</v>
      </c>
      <c r="J9" s="175">
        <v>2</v>
      </c>
      <c r="K9" s="175">
        <v>0</v>
      </c>
      <c r="L9" s="175">
        <v>0</v>
      </c>
      <c r="M9" s="176">
        <v>0</v>
      </c>
      <c r="N9" s="177">
        <v>0</v>
      </c>
    </row>
    <row r="10" spans="1:14" ht="19.5">
      <c r="A10" s="219" t="s">
        <v>116</v>
      </c>
      <c r="B10" s="185">
        <v>17</v>
      </c>
      <c r="C10" s="185">
        <v>670</v>
      </c>
      <c r="D10" s="185">
        <v>777</v>
      </c>
      <c r="E10" s="185">
        <v>783</v>
      </c>
      <c r="F10" s="50">
        <f t="shared" si="0"/>
        <v>1560</v>
      </c>
      <c r="G10" s="174">
        <v>8</v>
      </c>
      <c r="H10" s="175">
        <v>17</v>
      </c>
      <c r="I10" s="175">
        <v>2</v>
      </c>
      <c r="J10" s="175">
        <v>2</v>
      </c>
      <c r="K10" s="175">
        <v>3</v>
      </c>
      <c r="L10" s="175">
        <v>0</v>
      </c>
      <c r="M10" s="176">
        <v>2</v>
      </c>
      <c r="N10" s="177">
        <v>0</v>
      </c>
    </row>
    <row r="11" spans="1:14" ht="19.5">
      <c r="A11" s="219" t="s">
        <v>117</v>
      </c>
      <c r="B11" s="185">
        <v>14</v>
      </c>
      <c r="C11" s="185">
        <v>475</v>
      </c>
      <c r="D11" s="185">
        <v>537</v>
      </c>
      <c r="E11" s="185">
        <v>487</v>
      </c>
      <c r="F11" s="50">
        <f t="shared" si="0"/>
        <v>1024</v>
      </c>
      <c r="G11" s="174">
        <v>4</v>
      </c>
      <c r="H11" s="175">
        <v>9</v>
      </c>
      <c r="I11" s="175">
        <v>0</v>
      </c>
      <c r="J11" s="175">
        <v>2</v>
      </c>
      <c r="K11" s="175">
        <v>0</v>
      </c>
      <c r="L11" s="175">
        <v>2</v>
      </c>
      <c r="M11" s="176">
        <v>1</v>
      </c>
      <c r="N11" s="177">
        <v>0</v>
      </c>
    </row>
    <row r="12" spans="1:14" ht="19.5">
      <c r="A12" s="219" t="s">
        <v>118</v>
      </c>
      <c r="B12" s="185">
        <v>22</v>
      </c>
      <c r="C12" s="185">
        <v>1146</v>
      </c>
      <c r="D12" s="185">
        <v>1375</v>
      </c>
      <c r="E12" s="185">
        <v>1566</v>
      </c>
      <c r="F12" s="50">
        <f t="shared" si="0"/>
        <v>2941</v>
      </c>
      <c r="G12" s="174">
        <v>20</v>
      </c>
      <c r="H12" s="175">
        <v>38</v>
      </c>
      <c r="I12" s="175">
        <v>4</v>
      </c>
      <c r="J12" s="175">
        <v>4</v>
      </c>
      <c r="K12" s="175">
        <v>0</v>
      </c>
      <c r="L12" s="175">
        <v>0</v>
      </c>
      <c r="M12" s="176">
        <v>0</v>
      </c>
      <c r="N12" s="177">
        <v>0</v>
      </c>
    </row>
    <row r="13" spans="1:14" ht="19.5">
      <c r="A13" s="219" t="s">
        <v>119</v>
      </c>
      <c r="B13" s="185">
        <v>11</v>
      </c>
      <c r="C13" s="185">
        <v>573</v>
      </c>
      <c r="D13" s="185">
        <v>583</v>
      </c>
      <c r="E13" s="185">
        <v>679</v>
      </c>
      <c r="F13" s="50">
        <f t="shared" si="0"/>
        <v>1262</v>
      </c>
      <c r="G13" s="174">
        <v>8</v>
      </c>
      <c r="H13" s="175">
        <v>4</v>
      </c>
      <c r="I13" s="175">
        <v>11</v>
      </c>
      <c r="J13" s="175">
        <v>8</v>
      </c>
      <c r="K13" s="175">
        <v>0</v>
      </c>
      <c r="L13" s="175">
        <v>1</v>
      </c>
      <c r="M13" s="176">
        <v>0</v>
      </c>
      <c r="N13" s="177">
        <v>0</v>
      </c>
    </row>
    <row r="14" spans="1:14" ht="19.5">
      <c r="A14" s="219" t="s">
        <v>120</v>
      </c>
      <c r="B14" s="185">
        <v>10</v>
      </c>
      <c r="C14" s="185">
        <v>372</v>
      </c>
      <c r="D14" s="185">
        <v>424</v>
      </c>
      <c r="E14" s="185">
        <v>373</v>
      </c>
      <c r="F14" s="50">
        <f t="shared" si="0"/>
        <v>797</v>
      </c>
      <c r="G14" s="174">
        <v>3</v>
      </c>
      <c r="H14" s="175">
        <v>10</v>
      </c>
      <c r="I14" s="175">
        <v>2</v>
      </c>
      <c r="J14" s="175">
        <v>0</v>
      </c>
      <c r="K14" s="175">
        <v>0</v>
      </c>
      <c r="L14" s="175">
        <v>0</v>
      </c>
      <c r="M14" s="176">
        <v>0</v>
      </c>
      <c r="N14" s="177">
        <v>0</v>
      </c>
    </row>
    <row r="15" spans="1:14" ht="19.5">
      <c r="A15" s="219" t="s">
        <v>121</v>
      </c>
      <c r="B15" s="185">
        <v>16</v>
      </c>
      <c r="C15" s="185">
        <v>623</v>
      </c>
      <c r="D15" s="185">
        <v>728</v>
      </c>
      <c r="E15" s="185">
        <v>699</v>
      </c>
      <c r="F15" s="50">
        <f t="shared" si="0"/>
        <v>1427</v>
      </c>
      <c r="G15" s="174">
        <v>4</v>
      </c>
      <c r="H15" s="175">
        <v>4</v>
      </c>
      <c r="I15" s="175">
        <v>4</v>
      </c>
      <c r="J15" s="175">
        <v>2</v>
      </c>
      <c r="K15" s="175">
        <v>1</v>
      </c>
      <c r="L15" s="175">
        <v>1</v>
      </c>
      <c r="M15" s="176">
        <v>0</v>
      </c>
      <c r="N15" s="177">
        <v>0</v>
      </c>
    </row>
    <row r="16" spans="1:14" ht="19.5">
      <c r="A16" s="219" t="s">
        <v>122</v>
      </c>
      <c r="B16" s="185">
        <v>10</v>
      </c>
      <c r="C16" s="185">
        <v>501</v>
      </c>
      <c r="D16" s="185">
        <v>528</v>
      </c>
      <c r="E16" s="185">
        <v>586</v>
      </c>
      <c r="F16" s="50">
        <f t="shared" si="0"/>
        <v>1114</v>
      </c>
      <c r="G16" s="174">
        <v>12</v>
      </c>
      <c r="H16" s="175">
        <v>5</v>
      </c>
      <c r="I16" s="175">
        <v>0</v>
      </c>
      <c r="J16" s="175">
        <v>2</v>
      </c>
      <c r="K16" s="175">
        <v>0</v>
      </c>
      <c r="L16" s="175">
        <v>1</v>
      </c>
      <c r="M16" s="176">
        <v>1</v>
      </c>
      <c r="N16" s="177">
        <v>0</v>
      </c>
    </row>
    <row r="17" spans="1:14" ht="19.5">
      <c r="A17" s="219" t="s">
        <v>123</v>
      </c>
      <c r="B17" s="185">
        <v>22</v>
      </c>
      <c r="C17" s="185">
        <v>944</v>
      </c>
      <c r="D17" s="185">
        <v>1166</v>
      </c>
      <c r="E17" s="185">
        <v>1116</v>
      </c>
      <c r="F17" s="50">
        <f t="shared" si="0"/>
        <v>2282</v>
      </c>
      <c r="G17" s="174">
        <v>5</v>
      </c>
      <c r="H17" s="175">
        <v>22</v>
      </c>
      <c r="I17" s="175">
        <v>0</v>
      </c>
      <c r="J17" s="175">
        <v>0</v>
      </c>
      <c r="K17" s="175">
        <v>1</v>
      </c>
      <c r="L17" s="175">
        <v>2</v>
      </c>
      <c r="M17" s="176">
        <v>0</v>
      </c>
      <c r="N17" s="177">
        <v>0</v>
      </c>
    </row>
    <row r="18" spans="1:14" ht="19.5">
      <c r="A18" s="219" t="s">
        <v>124</v>
      </c>
      <c r="B18" s="185">
        <v>13</v>
      </c>
      <c r="C18" s="185">
        <v>458</v>
      </c>
      <c r="D18" s="185">
        <v>487</v>
      </c>
      <c r="E18" s="185">
        <v>506</v>
      </c>
      <c r="F18" s="50">
        <f t="shared" si="0"/>
        <v>993</v>
      </c>
      <c r="G18" s="174">
        <v>3</v>
      </c>
      <c r="H18" s="175">
        <v>3</v>
      </c>
      <c r="I18" s="175">
        <v>0</v>
      </c>
      <c r="J18" s="175">
        <v>4</v>
      </c>
      <c r="K18" s="175">
        <v>0</v>
      </c>
      <c r="L18" s="175">
        <v>1</v>
      </c>
      <c r="M18" s="176">
        <v>1</v>
      </c>
      <c r="N18" s="177">
        <v>0</v>
      </c>
    </row>
    <row r="19" spans="1:14" ht="19.5">
      <c r="A19" s="219" t="s">
        <v>125</v>
      </c>
      <c r="B19" s="185">
        <v>12</v>
      </c>
      <c r="C19" s="185">
        <v>458</v>
      </c>
      <c r="D19" s="185">
        <v>516</v>
      </c>
      <c r="E19" s="185">
        <v>468</v>
      </c>
      <c r="F19" s="50">
        <f t="shared" si="0"/>
        <v>984</v>
      </c>
      <c r="G19" s="174">
        <v>5</v>
      </c>
      <c r="H19" s="175">
        <v>8</v>
      </c>
      <c r="I19" s="175">
        <v>2</v>
      </c>
      <c r="J19" s="175">
        <v>0</v>
      </c>
      <c r="K19" s="175">
        <v>0</v>
      </c>
      <c r="L19" s="175">
        <v>0</v>
      </c>
      <c r="M19" s="176">
        <v>0</v>
      </c>
      <c r="N19" s="177">
        <v>0</v>
      </c>
    </row>
    <row r="20" spans="1:14" ht="19.5">
      <c r="A20" s="219" t="s">
        <v>126</v>
      </c>
      <c r="B20" s="185">
        <v>10</v>
      </c>
      <c r="C20" s="185">
        <v>447</v>
      </c>
      <c r="D20" s="185">
        <v>494</v>
      </c>
      <c r="E20" s="185">
        <v>472</v>
      </c>
      <c r="F20" s="50">
        <f t="shared" si="0"/>
        <v>966</v>
      </c>
      <c r="G20" s="174">
        <v>6</v>
      </c>
      <c r="H20" s="175">
        <v>11</v>
      </c>
      <c r="I20" s="175">
        <v>0</v>
      </c>
      <c r="J20" s="175">
        <v>0</v>
      </c>
      <c r="K20" s="175">
        <v>0</v>
      </c>
      <c r="L20" s="175">
        <v>3</v>
      </c>
      <c r="M20" s="176">
        <v>0</v>
      </c>
      <c r="N20" s="177">
        <v>0</v>
      </c>
    </row>
    <row r="21" spans="1:14" ht="19.5">
      <c r="A21" s="219" t="s">
        <v>127</v>
      </c>
      <c r="B21" s="185">
        <v>11</v>
      </c>
      <c r="C21" s="185">
        <v>644</v>
      </c>
      <c r="D21" s="185">
        <v>686</v>
      </c>
      <c r="E21" s="185">
        <v>722</v>
      </c>
      <c r="F21" s="50">
        <f t="shared" si="0"/>
        <v>1408</v>
      </c>
      <c r="G21" s="174">
        <v>10</v>
      </c>
      <c r="H21" s="175">
        <v>17</v>
      </c>
      <c r="I21" s="175">
        <v>2</v>
      </c>
      <c r="J21" s="175">
        <v>1</v>
      </c>
      <c r="K21" s="175">
        <v>0</v>
      </c>
      <c r="L21" s="175">
        <v>2</v>
      </c>
      <c r="M21" s="176">
        <v>0</v>
      </c>
      <c r="N21" s="177">
        <v>0</v>
      </c>
    </row>
    <row r="22" spans="1:14" ht="19.5">
      <c r="A22" s="219" t="s">
        <v>128</v>
      </c>
      <c r="B22" s="185">
        <v>16</v>
      </c>
      <c r="C22" s="185">
        <v>580</v>
      </c>
      <c r="D22" s="185">
        <v>651</v>
      </c>
      <c r="E22" s="185">
        <v>719</v>
      </c>
      <c r="F22" s="50">
        <f t="shared" si="0"/>
        <v>1370</v>
      </c>
      <c r="G22" s="174">
        <v>9</v>
      </c>
      <c r="H22" s="175">
        <v>18</v>
      </c>
      <c r="I22" s="175">
        <v>2</v>
      </c>
      <c r="J22" s="175">
        <v>0</v>
      </c>
      <c r="K22" s="175">
        <v>1</v>
      </c>
      <c r="L22" s="175">
        <v>2</v>
      </c>
      <c r="M22" s="176">
        <v>0</v>
      </c>
      <c r="N22" s="177">
        <v>0</v>
      </c>
    </row>
    <row r="23" spans="1:14" ht="19.5">
      <c r="A23" s="219" t="s">
        <v>129</v>
      </c>
      <c r="B23" s="185">
        <v>15</v>
      </c>
      <c r="C23" s="185">
        <v>976</v>
      </c>
      <c r="D23" s="185">
        <v>1014</v>
      </c>
      <c r="E23" s="185">
        <v>1171</v>
      </c>
      <c r="F23" s="50">
        <f t="shared" si="0"/>
        <v>2185</v>
      </c>
      <c r="G23" s="174">
        <v>20</v>
      </c>
      <c r="H23" s="175">
        <v>23</v>
      </c>
      <c r="I23" s="175">
        <v>7</v>
      </c>
      <c r="J23" s="175">
        <v>0</v>
      </c>
      <c r="K23" s="175">
        <v>1</v>
      </c>
      <c r="L23" s="175">
        <v>1</v>
      </c>
      <c r="M23" s="176">
        <v>0</v>
      </c>
      <c r="N23" s="177">
        <v>0</v>
      </c>
    </row>
    <row r="24" spans="1:14" ht="19.5">
      <c r="A24" s="219" t="s">
        <v>130</v>
      </c>
      <c r="B24" s="185">
        <v>12</v>
      </c>
      <c r="C24" s="185">
        <v>454</v>
      </c>
      <c r="D24" s="185">
        <v>560</v>
      </c>
      <c r="E24" s="185">
        <v>584</v>
      </c>
      <c r="F24" s="50">
        <f t="shared" si="0"/>
        <v>1144</v>
      </c>
      <c r="G24" s="174">
        <v>5</v>
      </c>
      <c r="H24" s="175">
        <v>7</v>
      </c>
      <c r="I24" s="175">
        <v>0</v>
      </c>
      <c r="J24" s="175">
        <v>0</v>
      </c>
      <c r="K24" s="175">
        <v>0</v>
      </c>
      <c r="L24" s="175">
        <v>0</v>
      </c>
      <c r="M24" s="176">
        <v>0</v>
      </c>
      <c r="N24" s="177">
        <v>0</v>
      </c>
    </row>
    <row r="25" spans="1:14" ht="19.5">
      <c r="A25" s="219" t="s">
        <v>131</v>
      </c>
      <c r="B25" s="185">
        <v>21</v>
      </c>
      <c r="C25" s="185">
        <v>1563</v>
      </c>
      <c r="D25" s="185">
        <v>1980</v>
      </c>
      <c r="E25" s="185">
        <v>2177</v>
      </c>
      <c r="F25" s="50">
        <f t="shared" si="0"/>
        <v>4157</v>
      </c>
      <c r="G25" s="174">
        <v>27</v>
      </c>
      <c r="H25" s="175">
        <v>28</v>
      </c>
      <c r="I25" s="175">
        <v>4</v>
      </c>
      <c r="J25" s="175">
        <v>9</v>
      </c>
      <c r="K25" s="175">
        <v>3</v>
      </c>
      <c r="L25" s="175">
        <v>2</v>
      </c>
      <c r="M25" s="176">
        <v>1</v>
      </c>
      <c r="N25" s="177">
        <v>0</v>
      </c>
    </row>
    <row r="26" spans="1:14" ht="19.5">
      <c r="A26" s="219" t="s">
        <v>132</v>
      </c>
      <c r="B26" s="185">
        <v>22</v>
      </c>
      <c r="C26" s="185">
        <v>928</v>
      </c>
      <c r="D26" s="185">
        <v>1225</v>
      </c>
      <c r="E26" s="185">
        <v>1241</v>
      </c>
      <c r="F26" s="50">
        <f t="shared" si="0"/>
        <v>2466</v>
      </c>
      <c r="G26" s="174">
        <v>15</v>
      </c>
      <c r="H26" s="175">
        <v>16</v>
      </c>
      <c r="I26" s="175">
        <v>3</v>
      </c>
      <c r="J26" s="175">
        <v>5</v>
      </c>
      <c r="K26" s="175">
        <v>4</v>
      </c>
      <c r="L26" s="175">
        <v>0</v>
      </c>
      <c r="M26" s="176">
        <v>1</v>
      </c>
      <c r="N26" s="177">
        <v>0</v>
      </c>
    </row>
    <row r="27" spans="1:14" ht="19.5">
      <c r="A27" s="219" t="s">
        <v>133</v>
      </c>
      <c r="B27" s="185">
        <v>12</v>
      </c>
      <c r="C27" s="185">
        <v>524</v>
      </c>
      <c r="D27" s="185">
        <v>544</v>
      </c>
      <c r="E27" s="185">
        <v>590</v>
      </c>
      <c r="F27" s="50">
        <f>D27+E27</f>
        <v>1134</v>
      </c>
      <c r="G27" s="174">
        <v>10</v>
      </c>
      <c r="H27" s="175">
        <v>9</v>
      </c>
      <c r="I27" s="175">
        <v>1</v>
      </c>
      <c r="J27" s="175">
        <v>5</v>
      </c>
      <c r="K27" s="175">
        <v>1</v>
      </c>
      <c r="L27" s="175">
        <v>2</v>
      </c>
      <c r="M27" s="176">
        <v>0</v>
      </c>
      <c r="N27" s="177">
        <v>0</v>
      </c>
    </row>
    <row r="28" spans="1:14" ht="19.5">
      <c r="A28" s="219" t="s">
        <v>134</v>
      </c>
      <c r="B28" s="185">
        <v>12</v>
      </c>
      <c r="C28" s="185">
        <v>570</v>
      </c>
      <c r="D28" s="185">
        <v>656</v>
      </c>
      <c r="E28" s="185">
        <v>687</v>
      </c>
      <c r="F28" s="50">
        <f t="shared" si="0"/>
        <v>1343</v>
      </c>
      <c r="G28" s="174">
        <v>10</v>
      </c>
      <c r="H28" s="175">
        <v>12</v>
      </c>
      <c r="I28" s="175">
        <v>1</v>
      </c>
      <c r="J28" s="175">
        <v>4</v>
      </c>
      <c r="K28" s="175">
        <v>1</v>
      </c>
      <c r="L28" s="175">
        <v>1</v>
      </c>
      <c r="M28" s="176">
        <v>1</v>
      </c>
      <c r="N28" s="177">
        <v>1</v>
      </c>
    </row>
    <row r="29" spans="1:14" ht="19.5">
      <c r="A29" s="219" t="s">
        <v>135</v>
      </c>
      <c r="B29" s="185">
        <v>6</v>
      </c>
      <c r="C29" s="185">
        <v>370</v>
      </c>
      <c r="D29" s="185">
        <v>449</v>
      </c>
      <c r="E29" s="185">
        <v>473</v>
      </c>
      <c r="F29" s="50">
        <f t="shared" si="0"/>
        <v>922</v>
      </c>
      <c r="G29" s="174">
        <v>8</v>
      </c>
      <c r="H29" s="175">
        <v>3</v>
      </c>
      <c r="I29" s="175">
        <v>1</v>
      </c>
      <c r="J29" s="175">
        <v>4</v>
      </c>
      <c r="K29" s="175">
        <v>1</v>
      </c>
      <c r="L29" s="175">
        <v>0</v>
      </c>
      <c r="M29" s="176">
        <v>0</v>
      </c>
      <c r="N29" s="177">
        <v>0</v>
      </c>
    </row>
    <row r="30" spans="1:14" ht="19.5">
      <c r="A30" s="219" t="s">
        <v>136</v>
      </c>
      <c r="B30" s="185">
        <v>11</v>
      </c>
      <c r="C30" s="185">
        <v>389</v>
      </c>
      <c r="D30" s="185">
        <v>434</v>
      </c>
      <c r="E30" s="185">
        <v>481</v>
      </c>
      <c r="F30" s="50">
        <f t="shared" si="0"/>
        <v>915</v>
      </c>
      <c r="G30" s="174">
        <v>1</v>
      </c>
      <c r="H30" s="175">
        <v>13</v>
      </c>
      <c r="I30" s="175">
        <v>0</v>
      </c>
      <c r="J30" s="175">
        <v>0</v>
      </c>
      <c r="K30" s="175">
        <v>1</v>
      </c>
      <c r="L30" s="175">
        <v>0</v>
      </c>
      <c r="M30" s="176">
        <v>0</v>
      </c>
      <c r="N30" s="177">
        <v>0</v>
      </c>
    </row>
    <row r="31" spans="1:14" ht="19.5">
      <c r="A31" s="219" t="s">
        <v>137</v>
      </c>
      <c r="B31" s="185">
        <v>17</v>
      </c>
      <c r="C31" s="185">
        <v>1515</v>
      </c>
      <c r="D31" s="185">
        <v>1654</v>
      </c>
      <c r="E31" s="185">
        <v>1896</v>
      </c>
      <c r="F31" s="50">
        <f t="shared" si="0"/>
        <v>3550</v>
      </c>
      <c r="G31" s="174">
        <v>24</v>
      </c>
      <c r="H31" s="175">
        <v>31</v>
      </c>
      <c r="I31" s="175">
        <v>1</v>
      </c>
      <c r="J31" s="175">
        <v>2</v>
      </c>
      <c r="K31" s="175">
        <v>2</v>
      </c>
      <c r="L31" s="175">
        <v>0</v>
      </c>
      <c r="M31" s="176">
        <v>1</v>
      </c>
      <c r="N31" s="177">
        <v>1</v>
      </c>
    </row>
    <row r="32" spans="1:14" ht="19.5">
      <c r="A32" s="219" t="s">
        <v>138</v>
      </c>
      <c r="B32" s="185">
        <v>7</v>
      </c>
      <c r="C32" s="185">
        <v>348</v>
      </c>
      <c r="D32" s="185">
        <v>395</v>
      </c>
      <c r="E32" s="185">
        <v>421</v>
      </c>
      <c r="F32" s="50">
        <f t="shared" si="0"/>
        <v>816</v>
      </c>
      <c r="G32" s="174">
        <v>7</v>
      </c>
      <c r="H32" s="175">
        <v>1</v>
      </c>
      <c r="I32" s="175">
        <v>2</v>
      </c>
      <c r="J32" s="175">
        <v>0</v>
      </c>
      <c r="K32" s="175">
        <v>1</v>
      </c>
      <c r="L32" s="175">
        <v>0</v>
      </c>
      <c r="M32" s="176">
        <v>0</v>
      </c>
      <c r="N32" s="177">
        <v>0</v>
      </c>
    </row>
    <row r="33" spans="1:14" ht="19.5">
      <c r="A33" s="219" t="s">
        <v>139</v>
      </c>
      <c r="B33" s="185">
        <v>15</v>
      </c>
      <c r="C33" s="185">
        <v>981</v>
      </c>
      <c r="D33" s="185">
        <v>1113</v>
      </c>
      <c r="E33" s="185">
        <v>1201</v>
      </c>
      <c r="F33" s="50">
        <f t="shared" si="0"/>
        <v>2314</v>
      </c>
      <c r="G33" s="174">
        <v>17</v>
      </c>
      <c r="H33" s="175">
        <v>18</v>
      </c>
      <c r="I33" s="175">
        <v>1</v>
      </c>
      <c r="J33" s="175">
        <v>5</v>
      </c>
      <c r="K33" s="175">
        <v>0</v>
      </c>
      <c r="L33" s="175">
        <v>1</v>
      </c>
      <c r="M33" s="176">
        <v>0</v>
      </c>
      <c r="N33" s="177">
        <v>0</v>
      </c>
    </row>
    <row r="34" spans="1:14" ht="19.5">
      <c r="A34" s="219" t="s">
        <v>140</v>
      </c>
      <c r="B34" s="185">
        <v>12</v>
      </c>
      <c r="C34" s="185">
        <v>445</v>
      </c>
      <c r="D34" s="185">
        <v>524</v>
      </c>
      <c r="E34" s="185">
        <v>486</v>
      </c>
      <c r="F34" s="50">
        <f t="shared" si="0"/>
        <v>1010</v>
      </c>
      <c r="G34" s="174">
        <v>5</v>
      </c>
      <c r="H34" s="175">
        <v>13</v>
      </c>
      <c r="I34" s="175">
        <v>2</v>
      </c>
      <c r="J34" s="175">
        <v>4</v>
      </c>
      <c r="K34" s="175">
        <v>1</v>
      </c>
      <c r="L34" s="175">
        <v>1</v>
      </c>
      <c r="M34" s="176">
        <v>0</v>
      </c>
      <c r="N34" s="177">
        <v>0</v>
      </c>
    </row>
    <row r="35" spans="1:14" ht="19.5">
      <c r="A35" s="219" t="s">
        <v>141</v>
      </c>
      <c r="B35" s="185">
        <v>19</v>
      </c>
      <c r="C35" s="185">
        <v>861</v>
      </c>
      <c r="D35" s="185">
        <v>1030</v>
      </c>
      <c r="E35" s="185">
        <v>1146</v>
      </c>
      <c r="F35" s="50">
        <f t="shared" si="0"/>
        <v>2176</v>
      </c>
      <c r="G35" s="174">
        <v>8</v>
      </c>
      <c r="H35" s="175">
        <v>14</v>
      </c>
      <c r="I35" s="175">
        <v>0</v>
      </c>
      <c r="J35" s="175">
        <v>2</v>
      </c>
      <c r="K35" s="175">
        <v>1</v>
      </c>
      <c r="L35" s="175">
        <v>1</v>
      </c>
      <c r="M35" s="176">
        <v>1</v>
      </c>
      <c r="N35" s="177">
        <v>0</v>
      </c>
    </row>
    <row r="36" spans="1:14" ht="19.5">
      <c r="A36" s="219" t="s">
        <v>142</v>
      </c>
      <c r="B36" s="185">
        <v>8</v>
      </c>
      <c r="C36" s="185">
        <v>367</v>
      </c>
      <c r="D36" s="185">
        <v>463</v>
      </c>
      <c r="E36" s="185">
        <v>422</v>
      </c>
      <c r="F36" s="50">
        <f t="shared" si="0"/>
        <v>885</v>
      </c>
      <c r="G36" s="174">
        <v>7</v>
      </c>
      <c r="H36" s="175">
        <v>7</v>
      </c>
      <c r="I36" s="175">
        <v>0</v>
      </c>
      <c r="J36" s="175">
        <v>0</v>
      </c>
      <c r="K36" s="175">
        <v>0</v>
      </c>
      <c r="L36" s="175">
        <v>1</v>
      </c>
      <c r="M36" s="176">
        <v>1</v>
      </c>
      <c r="N36" s="177">
        <v>0</v>
      </c>
    </row>
    <row r="37" spans="1:14" ht="19.5">
      <c r="A37" s="220" t="s">
        <v>110</v>
      </c>
      <c r="B37" s="50">
        <f t="shared" ref="B37:N37" si="1">SUM(B5:B36)</f>
        <v>456</v>
      </c>
      <c r="C37" s="50">
        <f t="shared" si="1"/>
        <v>22844</v>
      </c>
      <c r="D37" s="50">
        <f t="shared" si="1"/>
        <v>26078</v>
      </c>
      <c r="E37" s="50">
        <f t="shared" si="1"/>
        <v>27793</v>
      </c>
      <c r="F37" s="50">
        <f t="shared" si="1"/>
        <v>53871</v>
      </c>
      <c r="G37" s="50">
        <f t="shared" si="1"/>
        <v>316</v>
      </c>
      <c r="H37" s="50">
        <f t="shared" si="1"/>
        <v>436</v>
      </c>
      <c r="I37" s="50">
        <f t="shared" si="1"/>
        <v>70</v>
      </c>
      <c r="J37" s="50">
        <f t="shared" si="1"/>
        <v>70</v>
      </c>
      <c r="K37" s="50">
        <f t="shared" si="1"/>
        <v>27</v>
      </c>
      <c r="L37" s="50">
        <f t="shared" si="1"/>
        <v>31</v>
      </c>
      <c r="M37" s="51">
        <f t="shared" si="1"/>
        <v>14</v>
      </c>
      <c r="N37" s="53">
        <f t="shared" si="1"/>
        <v>3</v>
      </c>
    </row>
    <row r="38" spans="1:14" s="3" customFormat="1" ht="26.25" customHeight="1">
      <c r="A38" s="267" t="s">
        <v>58</v>
      </c>
      <c r="B38" s="268"/>
      <c r="C38" s="92">
        <f>C37</f>
        <v>22844</v>
      </c>
      <c r="D38" s="92" t="s">
        <v>59</v>
      </c>
      <c r="E38" s="92" t="s">
        <v>60</v>
      </c>
      <c r="F38" s="92"/>
      <c r="G38" s="92">
        <f>F37</f>
        <v>53871</v>
      </c>
      <c r="H38" s="92" t="s">
        <v>61</v>
      </c>
      <c r="I38" s="92"/>
      <c r="J38" s="92"/>
      <c r="K38" s="92" t="s">
        <v>105</v>
      </c>
      <c r="L38" s="92"/>
      <c r="M38" s="93"/>
      <c r="N38" s="94"/>
    </row>
    <row r="39" spans="1:14" s="3" customFormat="1" ht="26.25" customHeight="1">
      <c r="A39" s="230" t="s">
        <v>108</v>
      </c>
      <c r="B39" s="231"/>
      <c r="C39" s="61" t="str">
        <f ca="1">INDIRECT(H39,TRUE)</f>
        <v>開平</v>
      </c>
      <c r="D39" s="143" t="s">
        <v>91</v>
      </c>
      <c r="E39" s="144">
        <f>MAX(C5:C36)</f>
        <v>1563</v>
      </c>
      <c r="F39" s="145">
        <f>MAX(F5:F36)</f>
        <v>4157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30" t="s">
        <v>109</v>
      </c>
      <c r="B40" s="231"/>
      <c r="C40" s="178" t="str">
        <f ca="1">INDIRECT(H40,TRUE)</f>
        <v>明莊</v>
      </c>
      <c r="D40" s="179" t="s">
        <v>91</v>
      </c>
      <c r="E40" s="146">
        <v>372</v>
      </c>
      <c r="F40" s="147">
        <f>MIN(F5:F36)</f>
        <v>797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49" t="s">
        <v>11</v>
      </c>
      <c r="B41" s="250"/>
      <c r="C41" s="253">
        <f>SUM(G41:G42)</f>
        <v>171</v>
      </c>
      <c r="D41" s="255" t="s">
        <v>10</v>
      </c>
      <c r="E41" s="79" t="s">
        <v>12</v>
      </c>
      <c r="F41" s="79"/>
      <c r="G41" s="79">
        <v>81</v>
      </c>
      <c r="H41" s="79" t="s">
        <v>10</v>
      </c>
      <c r="I41" s="79"/>
      <c r="J41" s="79"/>
      <c r="K41" s="80"/>
      <c r="L41" s="80"/>
      <c r="M41" s="81"/>
      <c r="N41" s="82"/>
    </row>
    <row r="42" spans="1:14" s="5" customFormat="1" ht="24.95" customHeight="1">
      <c r="A42" s="251"/>
      <c r="B42" s="252"/>
      <c r="C42" s="254"/>
      <c r="D42" s="256"/>
      <c r="E42" s="83" t="s">
        <v>13</v>
      </c>
      <c r="F42" s="83"/>
      <c r="G42" s="83">
        <v>90</v>
      </c>
      <c r="H42" s="83" t="s">
        <v>10</v>
      </c>
      <c r="I42" s="83"/>
      <c r="J42" s="83"/>
      <c r="K42" s="84"/>
      <c r="L42" s="84"/>
      <c r="M42" s="85"/>
      <c r="N42" s="86"/>
    </row>
    <row r="43" spans="1:14" s="5" customFormat="1" ht="26.25" customHeight="1">
      <c r="A43" s="232" t="s">
        <v>18</v>
      </c>
      <c r="B43" s="236"/>
      <c r="C43" s="216">
        <f>K37</f>
        <v>27</v>
      </c>
      <c r="D43" s="216" t="s">
        <v>10</v>
      </c>
      <c r="E43" s="199" t="s">
        <v>179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6" customFormat="1" ht="26.25" customHeight="1">
      <c r="A44" s="282" t="s">
        <v>62</v>
      </c>
      <c r="B44" s="283"/>
      <c r="C44" s="92">
        <f>L37</f>
        <v>31</v>
      </c>
      <c r="D44" s="92" t="s">
        <v>61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67" t="s">
        <v>14</v>
      </c>
      <c r="B45" s="268"/>
      <c r="C45" s="92">
        <f>M37</f>
        <v>14</v>
      </c>
      <c r="D45" s="92" t="s">
        <v>63</v>
      </c>
      <c r="E45" s="92" t="s">
        <v>167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67" t="s">
        <v>15</v>
      </c>
      <c r="B46" s="268"/>
      <c r="C46" s="92">
        <f>N37</f>
        <v>3</v>
      </c>
      <c r="D46" s="92" t="s">
        <v>63</v>
      </c>
      <c r="E46" s="92" t="s">
        <v>175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30" t="s">
        <v>107</v>
      </c>
      <c r="B47" s="231"/>
      <c r="C47" s="92">
        <f>G37</f>
        <v>316</v>
      </c>
      <c r="D47" s="106" t="s">
        <v>61</v>
      </c>
      <c r="E47" s="92" t="s">
        <v>64</v>
      </c>
      <c r="F47" s="92"/>
      <c r="G47" s="92">
        <f>H37</f>
        <v>436</v>
      </c>
      <c r="H47" s="106" t="s">
        <v>61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65" t="str">
        <f>IF(C48&gt;0," 本月戶數增加","本月戶數減少")</f>
        <v xml:space="preserve"> 本月戶數增加</v>
      </c>
      <c r="B48" s="266"/>
      <c r="C48" s="140">
        <f>C37-'10108'!C37</f>
        <v>7</v>
      </c>
      <c r="D48" s="180" t="str">
        <f>IF(E48&gt;0,"男增加","男減少")</f>
        <v>男減少</v>
      </c>
      <c r="E48" s="109">
        <f>D37-'10108'!D37</f>
        <v>-68</v>
      </c>
      <c r="F48" s="110" t="str">
        <f>IF(G48&gt;0,"女增加","女減少")</f>
        <v>女減少</v>
      </c>
      <c r="G48" s="109">
        <f>E37-'10108'!E37</f>
        <v>-56</v>
      </c>
      <c r="H48" s="111"/>
      <c r="I48" s="266" t="str">
        <f>IF(K48&gt;0,"總人口數增加","總人口數減少")</f>
        <v>總人口數減少</v>
      </c>
      <c r="J48" s="266"/>
      <c r="K48" s="109">
        <f>F37-'10108'!F37</f>
        <v>-124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A47:B47"/>
    <mergeCell ref="A1:L1"/>
    <mergeCell ref="K3:K4"/>
    <mergeCell ref="L3:L4"/>
    <mergeCell ref="A48:B48"/>
    <mergeCell ref="I48:J48"/>
    <mergeCell ref="I3:I4"/>
    <mergeCell ref="B3:B4"/>
    <mergeCell ref="C3:C4"/>
    <mergeCell ref="G3:G4"/>
    <mergeCell ref="H3:H4"/>
    <mergeCell ref="A46:B46"/>
    <mergeCell ref="A44:B44"/>
    <mergeCell ref="A45:B45"/>
    <mergeCell ref="A39:B39"/>
    <mergeCell ref="A40:B40"/>
    <mergeCell ref="A38:B38"/>
    <mergeCell ref="A3:A4"/>
    <mergeCell ref="A41:B42"/>
    <mergeCell ref="A43:B43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10101</vt:lpstr>
      <vt:lpstr>10102</vt:lpstr>
      <vt:lpstr>10103</vt:lpstr>
      <vt:lpstr>10104</vt:lpstr>
      <vt:lpstr>10105</vt:lpstr>
      <vt:lpstr>10106</vt:lpstr>
      <vt:lpstr>10107</vt:lpstr>
      <vt:lpstr>10108</vt:lpstr>
      <vt:lpstr>10109</vt:lpstr>
      <vt:lpstr>10110</vt:lpstr>
      <vt:lpstr>10111</vt:lpstr>
      <vt:lpstr>10112</vt:lpstr>
      <vt:lpstr>'10101'!Print_Titles</vt:lpstr>
      <vt:lpstr>'10102'!Print_Titles</vt:lpstr>
      <vt:lpstr>'10103'!Print_Titles</vt:lpstr>
      <vt:lpstr>'10104'!Print_Titles</vt:lpstr>
      <vt:lpstr>'10105'!Print_Titles</vt:lpstr>
      <vt:lpstr>'10106'!Print_Titles</vt:lpstr>
      <vt:lpstr>'10107'!Print_Titles</vt:lpstr>
      <vt:lpstr>'10108'!Print_Titles</vt:lpstr>
      <vt:lpstr>'10109'!Print_Titles</vt:lpstr>
      <vt:lpstr>'10110'!Print_Titles</vt:lpstr>
      <vt:lpstr>'10111'!Print_Titles</vt:lpstr>
      <vt:lpstr>'10112'!Print_Titles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2017-12-16T08:33:16Z</cp:lastPrinted>
  <dcterms:created xsi:type="dcterms:W3CDTF">1999-11-05T01:57:00Z</dcterms:created>
  <dcterms:modified xsi:type="dcterms:W3CDTF">2017-12-30T09:45:27Z</dcterms:modified>
</cp:coreProperties>
</file>