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480" yWindow="90" windowWidth="8505" windowHeight="4530"/>
  </bookViews>
  <sheets>
    <sheet name="10001" sheetId="6" r:id="rId1"/>
    <sheet name="10002" sheetId="28" r:id="rId2"/>
    <sheet name="10003" sheetId="29" r:id="rId3"/>
    <sheet name="10004" sheetId="11" r:id="rId4"/>
    <sheet name="10005" sheetId="12" r:id="rId5"/>
    <sheet name="10006" sheetId="13" r:id="rId6"/>
    <sheet name="10007" sheetId="15" r:id="rId7"/>
    <sheet name="10008" sheetId="16" r:id="rId8"/>
    <sheet name="10009" sheetId="17" r:id="rId9"/>
    <sheet name="10010" sheetId="21" r:id="rId10"/>
    <sheet name="10011" sheetId="24" r:id="rId11"/>
    <sheet name="10012" sheetId="30" r:id="rId12"/>
  </sheets>
  <definedNames>
    <definedName name="_xlnm.Print_Titles" localSheetId="0">'10001'!$1:$4</definedName>
    <definedName name="_xlnm.Print_Titles" localSheetId="1">'10002'!$1:$4</definedName>
    <definedName name="_xlnm.Print_Titles" localSheetId="2">'10003'!$1:$4</definedName>
    <definedName name="_xlnm.Print_Titles" localSheetId="3">'10004'!$1:$4</definedName>
    <definedName name="_xlnm.Print_Titles" localSheetId="4">'10005'!$1:$4</definedName>
    <definedName name="_xlnm.Print_Titles" localSheetId="5">'10006'!$1:$4</definedName>
    <definedName name="_xlnm.Print_Titles" localSheetId="6">'10007'!$1:$4</definedName>
    <definedName name="_xlnm.Print_Titles" localSheetId="7">'10008'!$1:$4</definedName>
    <definedName name="_xlnm.Print_Titles" localSheetId="8">'10009'!$1:$4</definedName>
    <definedName name="_xlnm.Print_Titles" localSheetId="9">'10010'!$1:$4</definedName>
    <definedName name="_xlnm.Print_Titles" localSheetId="10">'10011'!$1:$4</definedName>
    <definedName name="_xlnm.Print_Titles" localSheetId="11">'10012'!$1:$4</definedName>
  </definedNames>
  <calcPr calcId="125725"/>
</workbook>
</file>

<file path=xl/calcChain.xml><?xml version="1.0" encoding="utf-8"?>
<calcChain xmlns="http://schemas.openxmlformats.org/spreadsheetml/2006/main">
  <c r="C41" i="30"/>
  <c r="E39"/>
  <c r="N37"/>
  <c r="C46" s="1"/>
  <c r="M37"/>
  <c r="C45" s="1"/>
  <c r="L37"/>
  <c r="C44" s="1"/>
  <c r="K37"/>
  <c r="C43" s="1"/>
  <c r="J37"/>
  <c r="I37"/>
  <c r="H37"/>
  <c r="G47" s="1"/>
  <c r="G37"/>
  <c r="C47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0" l="1"/>
  <c r="H40"/>
  <c r="H39"/>
  <c r="F39"/>
  <c r="C38"/>
  <c r="F37"/>
  <c r="C39"/>
  <c r="C40"/>
  <c r="G38" l="1"/>
  <c r="C41" i="29" l="1"/>
  <c r="N37"/>
  <c r="C46" s="1"/>
  <c r="M37"/>
  <c r="C45" s="1"/>
  <c r="L37"/>
  <c r="C44" s="1"/>
  <c r="K37"/>
  <c r="C43" s="1"/>
  <c r="J37"/>
  <c r="I37"/>
  <c r="H37"/>
  <c r="G47" s="1"/>
  <c r="G37"/>
  <c r="C47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41" i="28"/>
  <c r="N37"/>
  <c r="C46" s="1"/>
  <c r="M37"/>
  <c r="C45" s="1"/>
  <c r="L37"/>
  <c r="C44" s="1"/>
  <c r="K37"/>
  <c r="C43" s="1"/>
  <c r="J37"/>
  <c r="I37"/>
  <c r="H37"/>
  <c r="G47" s="1"/>
  <c r="G37"/>
  <c r="C47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41" i="13"/>
  <c r="E48" i="29" l="1"/>
  <c r="D48" s="1"/>
  <c r="C48"/>
  <c r="A48" s="1"/>
  <c r="G48"/>
  <c r="F48" s="1"/>
  <c r="F40"/>
  <c r="H40"/>
  <c r="H39"/>
  <c r="F39"/>
  <c r="C38"/>
  <c r="F37"/>
  <c r="F40" i="28"/>
  <c r="H40"/>
  <c r="H39"/>
  <c r="F39"/>
  <c r="C38"/>
  <c r="F37"/>
  <c r="C41" i="17"/>
  <c r="C40" i="29"/>
  <c r="C39" i="28"/>
  <c r="C40"/>
  <c r="C39" i="29"/>
  <c r="K48" l="1"/>
  <c r="I48" s="1"/>
  <c r="G38"/>
  <c r="G38" i="28"/>
  <c r="F12" i="16"/>
  <c r="F13"/>
  <c r="F20" i="15" l="1"/>
  <c r="C41" i="6" l="1"/>
  <c r="B37" i="24" l="1"/>
  <c r="B37" i="21"/>
  <c r="C41" l="1"/>
  <c r="I37" i="16" l="1"/>
  <c r="J37"/>
  <c r="K37"/>
  <c r="L37"/>
  <c r="M37"/>
  <c r="N37"/>
  <c r="F16" l="1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C41" i="24" l="1"/>
  <c r="C41" i="16"/>
  <c r="C41" i="15"/>
  <c r="F6" l="1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F5"/>
  <c r="C41" i="11" l="1"/>
  <c r="E39" i="24" l="1"/>
  <c r="E39" i="21"/>
  <c r="H40" i="15"/>
  <c r="F40"/>
  <c r="H39"/>
  <c r="F39"/>
  <c r="C40"/>
  <c r="C39"/>
  <c r="C41" i="12" l="1"/>
  <c r="F5" i="6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15" i="16"/>
  <c r="C37" i="15"/>
  <c r="C38" s="1"/>
  <c r="D37"/>
  <c r="E37"/>
  <c r="G37"/>
  <c r="C47" s="1"/>
  <c r="H37"/>
  <c r="G47" s="1"/>
  <c r="I37"/>
  <c r="J37"/>
  <c r="K37"/>
  <c r="C43" s="1"/>
  <c r="L37"/>
  <c r="C44" s="1"/>
  <c r="M37"/>
  <c r="C45" s="1"/>
  <c r="N37"/>
  <c r="C46" s="1"/>
  <c r="H37" i="13"/>
  <c r="G47" s="1"/>
  <c r="N37" i="6"/>
  <c r="C46" s="1"/>
  <c r="M37"/>
  <c r="C45" s="1"/>
  <c r="E37"/>
  <c r="G48" i="28" s="1"/>
  <c r="F48" s="1"/>
  <c r="F29" i="11"/>
  <c r="F30"/>
  <c r="F31"/>
  <c r="F32"/>
  <c r="F33"/>
  <c r="F34"/>
  <c r="F35"/>
  <c r="F36"/>
  <c r="F5" i="2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G48" i="30" s="1"/>
  <c r="F48" s="1"/>
  <c r="D37" i="24"/>
  <c r="E48" i="30" s="1"/>
  <c r="D48" s="1"/>
  <c r="C37" i="24"/>
  <c r="C48" i="30" s="1"/>
  <c r="A48" s="1"/>
  <c r="F5" i="2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C38" s="1"/>
  <c r="G37" i="24"/>
  <c r="C47" s="1"/>
  <c r="H37"/>
  <c r="G47" s="1"/>
  <c r="I37"/>
  <c r="J37"/>
  <c r="K37"/>
  <c r="C43" s="1"/>
  <c r="L37"/>
  <c r="C44" s="1"/>
  <c r="M37"/>
  <c r="C45" s="1"/>
  <c r="N37"/>
  <c r="C46" s="1"/>
  <c r="F5" i="1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N37" i="21"/>
  <c r="C46" s="1"/>
  <c r="M37"/>
  <c r="C45" s="1"/>
  <c r="C37" i="16"/>
  <c r="D37"/>
  <c r="E37"/>
  <c r="F5"/>
  <c r="F6"/>
  <c r="F7"/>
  <c r="F8"/>
  <c r="F9"/>
  <c r="F10"/>
  <c r="F11"/>
  <c r="F14"/>
  <c r="G37" i="21"/>
  <c r="C47" s="1"/>
  <c r="H37"/>
  <c r="G47" s="1"/>
  <c r="I37"/>
  <c r="J37"/>
  <c r="K37"/>
  <c r="C43" s="1"/>
  <c r="L37"/>
  <c r="C44" s="1"/>
  <c r="C46" i="16"/>
  <c r="C45"/>
  <c r="N37" i="13"/>
  <c r="C46" s="1"/>
  <c r="M37"/>
  <c r="C45" s="1"/>
  <c r="N37" i="12"/>
  <c r="C46" s="1"/>
  <c r="M37"/>
  <c r="C45" s="1"/>
  <c r="N37" i="11"/>
  <c r="C46" s="1"/>
  <c r="M37"/>
  <c r="C45" s="1"/>
  <c r="N37" i="17"/>
  <c r="C46" s="1"/>
  <c r="M37"/>
  <c r="C45" s="1"/>
  <c r="F20" i="13"/>
  <c r="F8" i="12"/>
  <c r="H37" i="17"/>
  <c r="G47" s="1"/>
  <c r="G37"/>
  <c r="C47" s="1"/>
  <c r="L37"/>
  <c r="C44" s="1"/>
  <c r="K37"/>
  <c r="C43" s="1"/>
  <c r="H37" i="16"/>
  <c r="G47" s="1"/>
  <c r="G37"/>
  <c r="C47" s="1"/>
  <c r="C44"/>
  <c r="G37" i="13"/>
  <c r="C47" s="1"/>
  <c r="L37"/>
  <c r="C44" s="1"/>
  <c r="K37"/>
  <c r="C43" s="1"/>
  <c r="H37" i="12"/>
  <c r="G47" s="1"/>
  <c r="G37"/>
  <c r="C47" s="1"/>
  <c r="L37"/>
  <c r="C44" s="1"/>
  <c r="K37"/>
  <c r="C43" s="1"/>
  <c r="H37" i="11"/>
  <c r="G47" s="1"/>
  <c r="G37"/>
  <c r="C47" s="1"/>
  <c r="L37"/>
  <c r="C44" s="1"/>
  <c r="K37"/>
  <c r="C43" s="1"/>
  <c r="H37" i="6"/>
  <c r="G47" s="1"/>
  <c r="G37"/>
  <c r="C47" s="1"/>
  <c r="L37"/>
  <c r="C44" s="1"/>
  <c r="K37"/>
  <c r="C43" s="1"/>
  <c r="B37" i="17"/>
  <c r="I37"/>
  <c r="J37"/>
  <c r="F37" i="15"/>
  <c r="B37" i="16"/>
  <c r="F5" i="13"/>
  <c r="F6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B37" i="15"/>
  <c r="F5" i="12"/>
  <c r="F6"/>
  <c r="F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B37" i="13"/>
  <c r="I37"/>
  <c r="J37"/>
  <c r="F5" i="1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E37"/>
  <c r="G48" s="1"/>
  <c r="F48" s="1"/>
  <c r="D37"/>
  <c r="E48" s="1"/>
  <c r="D48" s="1"/>
  <c r="C37"/>
  <c r="C48" s="1"/>
  <c r="A48" s="1"/>
  <c r="B37" i="12"/>
  <c r="I37"/>
  <c r="J37"/>
  <c r="B37" i="11"/>
  <c r="I37"/>
  <c r="J37"/>
  <c r="C37" i="6"/>
  <c r="D37"/>
  <c r="E48" i="28" s="1"/>
  <c r="D48" s="1"/>
  <c r="I37" i="6"/>
  <c r="J37"/>
  <c r="B37"/>
  <c r="C38" l="1"/>
  <c r="C48" i="28"/>
  <c r="A48" s="1"/>
  <c r="G48" i="24"/>
  <c r="F48" s="1"/>
  <c r="C48" i="13"/>
  <c r="A48" s="1"/>
  <c r="G48"/>
  <c r="F48" s="1"/>
  <c r="C38" i="12"/>
  <c r="H39" i="6"/>
  <c r="H40"/>
  <c r="F39"/>
  <c r="F40"/>
  <c r="E48" i="17"/>
  <c r="D48" s="1"/>
  <c r="G48"/>
  <c r="F48" s="1"/>
  <c r="F37" i="6"/>
  <c r="F37" i="24"/>
  <c r="K48" i="30" s="1"/>
  <c r="I48" s="1"/>
  <c r="H40" i="24"/>
  <c r="H39"/>
  <c r="F39"/>
  <c r="F40"/>
  <c r="C48"/>
  <c r="A48" s="1"/>
  <c r="F37" i="21"/>
  <c r="F40"/>
  <c r="H39"/>
  <c r="H40"/>
  <c r="F39"/>
  <c r="E48"/>
  <c r="D48" s="1"/>
  <c r="E48" i="24"/>
  <c r="D48" s="1"/>
  <c r="C48" i="21"/>
  <c r="A48" s="1"/>
  <c r="F37" i="17"/>
  <c r="C48"/>
  <c r="A48" s="1"/>
  <c r="G48" i="21"/>
  <c r="F48" s="1"/>
  <c r="H39" i="17"/>
  <c r="H40"/>
  <c r="F39"/>
  <c r="F40"/>
  <c r="C38"/>
  <c r="G48" i="16"/>
  <c r="F48" s="1"/>
  <c r="E48"/>
  <c r="D48" s="1"/>
  <c r="G48" i="15"/>
  <c r="F48" s="1"/>
  <c r="E48"/>
  <c r="D48" s="1"/>
  <c r="C48"/>
  <c r="A48" s="1"/>
  <c r="C38" i="13"/>
  <c r="E48"/>
  <c r="D48" s="1"/>
  <c r="H40" i="16"/>
  <c r="F39"/>
  <c r="F40"/>
  <c r="H39"/>
  <c r="F37"/>
  <c r="C48"/>
  <c r="A48" s="1"/>
  <c r="F37" i="13"/>
  <c r="G38" s="1"/>
  <c r="H39"/>
  <c r="H40"/>
  <c r="F39"/>
  <c r="F40"/>
  <c r="F37" i="12"/>
  <c r="G38" s="1"/>
  <c r="H39"/>
  <c r="H40"/>
  <c r="F40"/>
  <c r="F39"/>
  <c r="G48"/>
  <c r="F48" s="1"/>
  <c r="C38" i="11"/>
  <c r="C48" i="12"/>
  <c r="A48" s="1"/>
  <c r="H39" i="11"/>
  <c r="F40"/>
  <c r="F39"/>
  <c r="H40"/>
  <c r="E48" i="12"/>
  <c r="D48" s="1"/>
  <c r="F37" i="11"/>
  <c r="K48" s="1"/>
  <c r="I48" s="1"/>
  <c r="G38" i="15"/>
  <c r="C38" i="16"/>
  <c r="C38" i="24"/>
  <c r="C39" i="16"/>
  <c r="C39" i="24"/>
  <c r="C40"/>
  <c r="C39" i="11"/>
  <c r="C39" i="17"/>
  <c r="C39" i="13"/>
  <c r="C40" i="6"/>
  <c r="C40" i="13"/>
  <c r="C39" i="6"/>
  <c r="C39" i="21"/>
  <c r="C39" i="12"/>
  <c r="C40" i="16"/>
  <c r="C40" i="21"/>
  <c r="C40" i="12"/>
  <c r="C40" i="11"/>
  <c r="C40" i="17"/>
  <c r="G38" i="6" l="1"/>
  <c r="K48" i="28"/>
  <c r="I48" s="1"/>
  <c r="K48" i="24"/>
  <c r="I48" s="1"/>
  <c r="K48" i="21"/>
  <c r="I48" s="1"/>
  <c r="G38" i="17"/>
  <c r="G38" i="24"/>
  <c r="G38" i="21"/>
  <c r="K48" i="17"/>
  <c r="I48" s="1"/>
  <c r="K48" i="15"/>
  <c r="I48" s="1"/>
  <c r="K48" i="16"/>
  <c r="I48" s="1"/>
  <c r="G38"/>
  <c r="K48" i="13"/>
  <c r="I48" s="1"/>
  <c r="K48" i="12"/>
  <c r="I48" s="1"/>
  <c r="G38" i="11"/>
  <c r="C43" i="16"/>
</calcChain>
</file>

<file path=xl/sharedStrings.xml><?xml version="1.0" encoding="utf-8"?>
<sst xmlns="http://schemas.openxmlformats.org/spreadsheetml/2006/main" count="988" uniqueCount="183">
  <si>
    <t>戶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</si>
  <si>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</si>
  <si>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</si>
  <si>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</si>
  <si>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遷出數</t>
    <phoneticPr fontId="1" type="noConversion"/>
  </si>
  <si>
    <t>遷入數</t>
    <phoneticPr fontId="1" type="noConversion"/>
  </si>
  <si>
    <t>住變入</t>
    <phoneticPr fontId="1" type="noConversion"/>
  </si>
  <si>
    <t>住變出</t>
    <phoneticPr fontId="1" type="noConversion"/>
  </si>
  <si>
    <t>全區總戶數：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</si>
  <si>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</si>
  <si>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</si>
  <si>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</si>
  <si>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</si>
  <si>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</si>
  <si>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結婚對數：</t>
  </si>
  <si>
    <t>離婚對數：</t>
  </si>
  <si>
    <t>死亡人數：</t>
    <phoneticPr fontId="1" type="noConversion"/>
  </si>
  <si>
    <t>遷出本區人數：</t>
    <phoneticPr fontId="1" type="noConversion"/>
  </si>
  <si>
    <t>出生人數：</t>
  </si>
  <si>
    <t>人</t>
    <phoneticPr fontId="1" type="noConversion"/>
  </si>
  <si>
    <t>里別</t>
    <phoneticPr fontId="1" type="noConversion"/>
  </si>
  <si>
    <t>鄰數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</si>
  <si>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</si>
  <si>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</si>
  <si>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</si>
  <si>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</si>
  <si>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</si>
  <si>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</si>
  <si>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</si>
  <si>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</si>
  <si>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</si>
  <si>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</si>
  <si>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</si>
  <si>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</si>
  <si>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</si>
  <si>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</si>
  <si>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</si>
  <si>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</si>
  <si>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</si>
  <si>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</si>
  <si>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</si>
  <si>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</si>
  <si>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</si>
  <si>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</si>
  <si>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</si>
  <si>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</si>
  <si>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</si>
  <si>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</si>
  <si>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</si>
  <si>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</si>
  <si>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</si>
  <si>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</si>
  <si>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</si>
  <si>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</si>
  <si>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</si>
  <si>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</si>
  <si>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</si>
  <si>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</si>
  <si>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</si>
  <si>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</si>
  <si>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</si>
  <si>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</si>
  <si>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</si>
  <si>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</si>
  <si>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</si>
  <si>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</si>
  <si>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</si>
  <si>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</si>
  <si>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</si>
  <si>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</si>
  <si>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</si>
  <si>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</si>
  <si>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</si>
  <si>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</si>
  <si>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</si>
  <si>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</si>
  <si>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</si>
  <si>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</si>
  <si>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</si>
  <si>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</si>
  <si>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</si>
  <si>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男減少</t>
    <phoneticPr fontId="1" type="noConversion"/>
  </si>
  <si>
    <t>總人口數減少</t>
    <phoneticPr fontId="1" type="noConversion"/>
  </si>
  <si>
    <t>里別</t>
    <phoneticPr fontId="1" type="noConversion"/>
  </si>
  <si>
    <t>鄰數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</si>
  <si>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</si>
  <si>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</si>
  <si>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</si>
  <si>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</si>
  <si>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</si>
  <si>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</si>
  <si>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t>里</t>
    <phoneticPr fontId="1" type="noConversion"/>
  </si>
  <si>
    <t xml:space="preserve"> 本月戶數減少</t>
    <phoneticPr fontId="1" type="noConversion"/>
  </si>
  <si>
    <t>共32里</t>
    <phoneticPr fontId="1" type="noConversion"/>
  </si>
  <si>
    <t>共32里</t>
    <phoneticPr fontId="1" type="noConversion"/>
  </si>
  <si>
    <t>結婚
對數</t>
    <phoneticPr fontId="1" type="noConversion"/>
  </si>
  <si>
    <t>離婚
對數</t>
    <phoneticPr fontId="1" type="noConversion"/>
  </si>
  <si>
    <t>結婚
對數</t>
    <phoneticPr fontId="1" type="noConversion"/>
  </si>
  <si>
    <t>離婚
對數</t>
    <phoneticPr fontId="1" type="noConversion"/>
  </si>
  <si>
    <t>人</t>
    <phoneticPr fontId="1" type="noConversion"/>
  </si>
  <si>
    <t>口</t>
    <phoneticPr fontId="1" type="noConversion"/>
  </si>
  <si>
    <t>數</t>
    <phoneticPr fontId="1" type="noConversion"/>
  </si>
  <si>
    <t>共32里</t>
    <phoneticPr fontId="1" type="noConversion"/>
  </si>
  <si>
    <t>高雄市新興區各里人口異動概況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</si>
  <si>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</si>
  <si>
    <t>共32里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</si>
  <si>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</si>
  <si>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本月遷入本區人數：</t>
    <phoneticPr fontId="1" type="noConversion"/>
  </si>
  <si>
    <t>本區最大里：</t>
    <phoneticPr fontId="1" type="noConversion"/>
  </si>
  <si>
    <t>本區最小里：</t>
    <phoneticPr fontId="1" type="noConversion"/>
  </si>
  <si>
    <t>總計</t>
    <phoneticPr fontId="1" type="noConversion"/>
  </si>
  <si>
    <t>（配偶國籍：大陸港澳地區1人；外國籍0人）</t>
    <phoneticPr fontId="1" type="noConversion"/>
  </si>
  <si>
    <t>大明</t>
    <phoneticPr fontId="7" type="noConversion"/>
  </si>
  <si>
    <t>中東</t>
    <phoneticPr fontId="7" type="noConversion"/>
  </si>
  <si>
    <t>仁聲</t>
    <phoneticPr fontId="7" type="noConversion"/>
  </si>
  <si>
    <t>文昌</t>
    <phoneticPr fontId="7" type="noConversion"/>
  </si>
  <si>
    <t>正氣</t>
    <phoneticPr fontId="7" type="noConversion"/>
  </si>
  <si>
    <t>永寧</t>
    <phoneticPr fontId="7" type="noConversion"/>
  </si>
  <si>
    <t>玉衡</t>
    <phoneticPr fontId="7" type="noConversion"/>
  </si>
  <si>
    <t>光耀</t>
    <phoneticPr fontId="7" type="noConversion"/>
  </si>
  <si>
    <t>成功</t>
    <phoneticPr fontId="7" type="noConversion"/>
  </si>
  <si>
    <t>明莊</t>
    <phoneticPr fontId="7" type="noConversion"/>
  </si>
  <si>
    <t>東坡</t>
    <phoneticPr fontId="7" type="noConversion"/>
  </si>
  <si>
    <t>長驛</t>
    <phoneticPr fontId="7" type="noConversion"/>
  </si>
  <si>
    <t>南港</t>
    <phoneticPr fontId="7" type="noConversion"/>
  </si>
  <si>
    <t>建華</t>
    <phoneticPr fontId="7" type="noConversion"/>
  </si>
  <si>
    <t>建興</t>
    <phoneticPr fontId="7" type="noConversion"/>
  </si>
  <si>
    <t>秋山</t>
    <phoneticPr fontId="7" type="noConversion"/>
  </si>
  <si>
    <t>振成</t>
    <phoneticPr fontId="7" type="noConversion"/>
  </si>
  <si>
    <t>振華</t>
    <phoneticPr fontId="7" type="noConversion"/>
  </si>
  <si>
    <t>浩然</t>
    <phoneticPr fontId="7" type="noConversion"/>
  </si>
  <si>
    <t>華聲</t>
    <phoneticPr fontId="7" type="noConversion"/>
  </si>
  <si>
    <t>開平</t>
    <phoneticPr fontId="7" type="noConversion"/>
  </si>
  <si>
    <t>順昌</t>
    <phoneticPr fontId="7" type="noConversion"/>
  </si>
  <si>
    <t>愛平</t>
    <phoneticPr fontId="7" type="noConversion"/>
  </si>
  <si>
    <t>新江</t>
    <phoneticPr fontId="7" type="noConversion"/>
  </si>
  <si>
    <t>榮治</t>
    <phoneticPr fontId="7" type="noConversion"/>
  </si>
  <si>
    <t>漢民</t>
    <phoneticPr fontId="7" type="noConversion"/>
  </si>
  <si>
    <t>德生</t>
    <phoneticPr fontId="7" type="noConversion"/>
  </si>
  <si>
    <t>德政</t>
    <phoneticPr fontId="7" type="noConversion"/>
  </si>
  <si>
    <t>德望</t>
    <phoneticPr fontId="7" type="noConversion"/>
  </si>
  <si>
    <t>黎明</t>
    <phoneticPr fontId="7" type="noConversion"/>
  </si>
  <si>
    <t>興昌</t>
    <phoneticPr fontId="7" type="noConversion"/>
  </si>
  <si>
    <t>蕉園</t>
    <phoneticPr fontId="7" type="noConversion"/>
  </si>
  <si>
    <r>
      <t>民國</t>
    </r>
    <r>
      <rPr>
        <sz val="14"/>
        <rFont val="Times New Roman"/>
        <family val="1"/>
      </rPr>
      <t>100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</si>
  <si>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</si>
  <si>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</si>
  <si>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</si>
  <si>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</si>
  <si>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</si>
  <si>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100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</si>
  <si>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100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</si>
  <si>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100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</si>
  <si>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100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</si>
  <si>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100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</si>
  <si>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100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</si>
  <si>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</si>
  <si>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（配偶國籍：大陸港澳地區4人；外國籍2人）</t>
    <phoneticPr fontId="1" type="noConversion"/>
  </si>
  <si>
    <t>（配偶國籍：大陸港澳地區0人；外國籍2人）</t>
    <phoneticPr fontId="1" type="noConversion"/>
  </si>
  <si>
    <t>女減少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</si>
  <si>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</si>
  <si>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t>（配偶國籍：大陸港澳地區6人；外國籍0人）</t>
    <phoneticPr fontId="1" type="noConversion"/>
  </si>
  <si>
    <t>（配偶國籍：大陸港澳地區0人；外國籍2人）</t>
    <phoneticPr fontId="1" type="noConversion"/>
  </si>
  <si>
    <r>
      <t>（生母國籍：大陸港澳地區0人；外國籍2人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</si>
  <si>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t>（配偶國籍：大陸港澳地區3人；外國籍4人）</t>
    <phoneticPr fontId="1" type="noConversion"/>
  </si>
  <si>
    <t>（配偶國籍：大陸港澳地區4人；外國籍0人）</t>
    <phoneticPr fontId="1" type="noConversion"/>
  </si>
  <si>
    <r>
      <t>（生母國籍：大陸港澳地區2人；外國籍0人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</si>
  <si>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（配偶國籍：大陸港澳地區1人；外國籍0人）</t>
    <phoneticPr fontId="1" type="noConversion"/>
  </si>
  <si>
    <r>
      <t>（生母國籍：大陸港澳地區1人；外國籍1人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</si>
  <si>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（配偶國籍：大陸港澳地區2人；外國籍2人）</t>
    <phoneticPr fontId="1" type="noConversion"/>
  </si>
  <si>
    <r>
      <t>（生母國籍：大陸港澳地區2人；外國籍1人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</si>
  <si>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（配偶國籍：大陸港澳地區4人；外國籍1人）</t>
    <phoneticPr fontId="1" type="noConversion"/>
  </si>
  <si>
    <t>（配偶國籍：大陸港澳地區3人；外國籍2人）</t>
    <phoneticPr fontId="1" type="noConversion"/>
  </si>
  <si>
    <r>
      <t>（生母國籍：大陸港澳地區0人；外國籍1人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</si>
  <si>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（配偶國籍：大陸港澳地區2人；外國籍1人）</t>
    <phoneticPr fontId="1" type="noConversion"/>
  </si>
  <si>
    <t>（配偶國籍：大陸港澳地區2人；外國籍0人）</t>
    <phoneticPr fontId="1" type="noConversion"/>
  </si>
  <si>
    <t>（配偶國籍：大陸港澳地區0人；外國籍1人）</t>
    <phoneticPr fontId="1" type="noConversion"/>
  </si>
  <si>
    <r>
      <t>（生母國籍：大陸港澳地區2人；外國籍1人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</si>
  <si>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（配偶國籍：大陸港澳地區3人；外國籍3人）</t>
    <phoneticPr fontId="1" type="noConversion"/>
  </si>
  <si>
    <r>
      <t>（生母國籍：大陸港澳地區1人；外國籍2人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</si>
  <si>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（配偶國籍：大陸港澳地區2人；外國籍3人）</t>
    <phoneticPr fontId="1" type="noConversion"/>
  </si>
  <si>
    <r>
      <t>（生母國籍：大陸港澳地區1人；外國籍0人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</si>
  <si>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t>（配偶國籍：大陸港澳地區1人；外國籍3人）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</si>
</sst>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&quot;人&quot;"/>
    <numFmt numFmtId="177" formatCode="0&quot;戶&quot;"/>
    <numFmt numFmtId="178" formatCode="0&quot;戶&quot;;0&quot;戶&quot;"/>
    <numFmt numFmtId="179" formatCode="0&quot;人&quot;;0&quot;人&quot;"/>
    <numFmt numFmtId="180" formatCode="#,##0;&quot;–&quot;#,##0;&quot;—&quot;"/>
  </numFmts>
  <fonts count="23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b/>
      <sz val="14"/>
      <color indexed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4"/>
      <color indexed="8"/>
      <name val="Times New Roman"/>
      <family val="1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0"/>
      <name val="標楷體"/>
      <family val="4"/>
      <charset val="136"/>
    </font>
    <font>
      <sz val="22"/>
      <name val="標楷體"/>
      <family val="4"/>
      <charset val="136"/>
    </font>
    <font>
      <sz val="2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Border="1"/>
    <xf numFmtId="179" fontId="0" fillId="0" borderId="0" xfId="0" applyNumberFormat="1"/>
    <xf numFmtId="0" fontId="0" fillId="0" borderId="0" xfId="0" applyAlignment="1">
      <alignment wrapText="1"/>
    </xf>
    <xf numFmtId="179" fontId="0" fillId="0" borderId="0" xfId="0" applyNumberFormat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/>
    <xf numFmtId="0" fontId="2" fillId="0" borderId="2" xfId="0" applyFont="1" applyFill="1" applyBorder="1"/>
    <xf numFmtId="0" fontId="2" fillId="0" borderId="6" xfId="0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80" fontId="2" fillId="0" borderId="1" xfId="0" applyNumberFormat="1" applyFont="1" applyFill="1" applyBorder="1" applyAlignment="1">
      <alignment horizontal="right"/>
    </xf>
    <xf numFmtId="180" fontId="2" fillId="0" borderId="1" xfId="0" applyNumberFormat="1" applyFont="1" applyFill="1" applyBorder="1"/>
    <xf numFmtId="180" fontId="2" fillId="0" borderId="1" xfId="0" applyNumberFormat="1" applyFont="1" applyFill="1" applyBorder="1" applyAlignment="1">
      <alignment wrapText="1"/>
    </xf>
    <xf numFmtId="180" fontId="2" fillId="0" borderId="4" xfId="0" applyNumberFormat="1" applyFont="1" applyFill="1" applyBorder="1" applyAlignment="1">
      <alignment wrapText="1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Border="1"/>
    <xf numFmtId="0" fontId="16" fillId="0" borderId="19" xfId="0" applyFont="1" applyFill="1" applyBorder="1" applyAlignment="1">
      <alignment horizontal="center"/>
    </xf>
    <xf numFmtId="0" fontId="16" fillId="0" borderId="19" xfId="0" applyFont="1" applyFill="1" applyBorder="1"/>
    <xf numFmtId="0" fontId="16" fillId="0" borderId="19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/>
    <xf numFmtId="180" fontId="2" fillId="0" borderId="19" xfId="0" applyNumberFormat="1" applyFont="1" applyFill="1" applyBorder="1" applyAlignment="1">
      <alignment horizontal="right"/>
    </xf>
    <xf numFmtId="180" fontId="2" fillId="0" borderId="19" xfId="0" applyNumberFormat="1" applyFont="1" applyFill="1" applyBorder="1"/>
    <xf numFmtId="180" fontId="2" fillId="0" borderId="19" xfId="0" applyNumberFormat="1" applyFont="1" applyFill="1" applyBorder="1" applyAlignment="1">
      <alignment wrapText="1"/>
    </xf>
    <xf numFmtId="180" fontId="2" fillId="0" borderId="21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horizontal="right" vertical="center"/>
    </xf>
    <xf numFmtId="0" fontId="18" fillId="0" borderId="28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vertical="center" wrapText="1"/>
    </xf>
    <xf numFmtId="0" fontId="16" fillId="0" borderId="28" xfId="0" applyNumberFormat="1" applyFont="1" applyFill="1" applyBorder="1" applyAlignment="1">
      <alignment vertical="center"/>
    </xf>
    <xf numFmtId="178" fontId="16" fillId="0" borderId="32" xfId="0" applyNumberFormat="1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right" vertical="center"/>
    </xf>
    <xf numFmtId="179" fontId="16" fillId="0" borderId="32" xfId="0" applyNumberFormat="1" applyFont="1" applyFill="1" applyBorder="1" applyAlignment="1">
      <alignment horizontal="left" vertical="center"/>
    </xf>
    <xf numFmtId="0" fontId="16" fillId="0" borderId="32" xfId="0" applyNumberFormat="1" applyFont="1" applyFill="1" applyBorder="1" applyAlignment="1">
      <alignment horizontal="right" vertical="center"/>
    </xf>
    <xf numFmtId="176" fontId="16" fillId="0" borderId="32" xfId="0" applyNumberFormat="1" applyFont="1" applyFill="1" applyBorder="1" applyAlignment="1">
      <alignment horizontal="left" vertical="center"/>
    </xf>
    <xf numFmtId="179" fontId="16" fillId="0" borderId="32" xfId="0" applyNumberFormat="1" applyFont="1" applyFill="1" applyBorder="1" applyAlignment="1">
      <alignment horizontal="left" vertical="center" wrapText="1"/>
    </xf>
    <xf numFmtId="176" fontId="16" fillId="0" borderId="33" xfId="0" applyNumberFormat="1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2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177" fontId="12" fillId="0" borderId="32" xfId="0" applyNumberFormat="1" applyFont="1" applyFill="1" applyBorder="1" applyAlignment="1">
      <alignment horizontal="left" vertical="center"/>
    </xf>
    <xf numFmtId="179" fontId="12" fillId="0" borderId="32" xfId="0" applyNumberFormat="1" applyFont="1" applyFill="1" applyBorder="1" applyAlignment="1">
      <alignment horizontal="left" vertical="center"/>
    </xf>
    <xf numFmtId="0" fontId="12" fillId="0" borderId="32" xfId="0" applyNumberFormat="1" applyFont="1" applyFill="1" applyBorder="1" applyAlignment="1">
      <alignment horizontal="right" vertical="center"/>
    </xf>
    <xf numFmtId="176" fontId="12" fillId="0" borderId="32" xfId="0" applyNumberFormat="1" applyFont="1" applyFill="1" applyBorder="1" applyAlignment="1">
      <alignment horizontal="left" vertical="center"/>
    </xf>
    <xf numFmtId="176" fontId="2" fillId="0" borderId="32" xfId="0" applyNumberFormat="1" applyFont="1" applyFill="1" applyBorder="1" applyAlignment="1">
      <alignment horizontal="left" vertical="center"/>
    </xf>
    <xf numFmtId="179" fontId="12" fillId="0" borderId="32" xfId="0" applyNumberFormat="1" applyFont="1" applyFill="1" applyBorder="1" applyAlignment="1">
      <alignment horizontal="left" vertical="center" wrapText="1"/>
    </xf>
    <xf numFmtId="176" fontId="2" fillId="0" borderId="33" xfId="0" applyNumberFormat="1" applyFont="1" applyFill="1" applyBorder="1" applyAlignment="1">
      <alignment horizontal="left" vertical="center" wrapText="1"/>
    </xf>
    <xf numFmtId="177" fontId="16" fillId="0" borderId="3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/>
    </xf>
    <xf numFmtId="178" fontId="2" fillId="0" borderId="8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0" fontId="20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right" vertical="center"/>
    </xf>
    <xf numFmtId="180" fontId="16" fillId="0" borderId="19" xfId="0" applyNumberFormat="1" applyFont="1" applyFill="1" applyBorder="1" applyAlignment="1">
      <alignment horizontal="right"/>
    </xf>
    <xf numFmtId="180" fontId="16" fillId="0" borderId="19" xfId="0" applyNumberFormat="1" applyFont="1" applyFill="1" applyBorder="1"/>
    <xf numFmtId="180" fontId="16" fillId="0" borderId="19" xfId="0" applyNumberFormat="1" applyFont="1" applyFill="1" applyBorder="1" applyAlignment="1">
      <alignment wrapText="1"/>
    </xf>
    <xf numFmtId="180" fontId="16" fillId="0" borderId="2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/>
    <xf numFmtId="0" fontId="2" fillId="0" borderId="36" xfId="0" applyFont="1" applyFill="1" applyBorder="1" applyAlignment="1">
      <alignment horizontal="right" vertical="center"/>
    </xf>
    <xf numFmtId="0" fontId="2" fillId="0" borderId="21" xfId="0" applyFont="1" applyFill="1" applyBorder="1"/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42" xfId="0" applyFont="1" applyFill="1" applyBorder="1" applyAlignment="1">
      <alignment vertical="center" wrapText="1"/>
    </xf>
    <xf numFmtId="0" fontId="19" fillId="0" borderId="4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right" vertical="center"/>
    </xf>
    <xf numFmtId="0" fontId="16" fillId="0" borderId="32" xfId="0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distributed" vertical="center"/>
    </xf>
    <xf numFmtId="0" fontId="16" fillId="0" borderId="28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distributed" vertical="center"/>
    </xf>
    <xf numFmtId="0" fontId="12" fillId="0" borderId="2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distributed" vertical="center"/>
    </xf>
    <xf numFmtId="0" fontId="16" fillId="0" borderId="35" xfId="0" applyFont="1" applyFill="1" applyBorder="1" applyAlignment="1">
      <alignment horizontal="distributed" vertical="center"/>
    </xf>
    <xf numFmtId="0" fontId="16" fillId="0" borderId="25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horizontal="distributed" vertical="center"/>
    </xf>
    <xf numFmtId="0" fontId="16" fillId="0" borderId="15" xfId="0" applyFont="1" applyFill="1" applyBorder="1" applyAlignment="1">
      <alignment horizontal="distributed" vertical="center"/>
    </xf>
    <xf numFmtId="0" fontId="16" fillId="0" borderId="6" xfId="0" applyFont="1" applyFill="1" applyBorder="1" applyAlignment="1">
      <alignment horizontal="distributed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4" width="7.625" customWidth="1"/>
  </cols>
  <sheetData>
    <row r="1" spans="1:14" ht="44.25" customHeight="1">
      <c r="A1" s="221" t="s">
        <v>103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37"/>
      <c r="N1" s="37"/>
    </row>
    <row r="2" spans="1:14" ht="28.5" customHeight="1" thickBot="1">
      <c r="A2" s="186"/>
      <c r="B2" s="187"/>
      <c r="C2" s="187"/>
      <c r="D2" s="187"/>
      <c r="E2" s="187"/>
      <c r="F2" s="187"/>
      <c r="G2" s="187"/>
      <c r="H2" s="187"/>
      <c r="I2" s="187"/>
      <c r="J2" s="188"/>
      <c r="K2" s="244" t="s">
        <v>144</v>
      </c>
      <c r="L2" s="244"/>
      <c r="M2" s="244"/>
      <c r="N2" s="244"/>
    </row>
    <row r="3" spans="1:14" ht="19.5">
      <c r="A3" s="231" t="s">
        <v>20</v>
      </c>
      <c r="B3" s="223" t="s">
        <v>21</v>
      </c>
      <c r="C3" s="223" t="s">
        <v>22</v>
      </c>
      <c r="D3" s="190" t="s">
        <v>99</v>
      </c>
      <c r="E3" s="191" t="s">
        <v>100</v>
      </c>
      <c r="F3" s="192" t="s">
        <v>101</v>
      </c>
      <c r="G3" s="223" t="s">
        <v>5</v>
      </c>
      <c r="H3" s="223" t="s">
        <v>4</v>
      </c>
      <c r="I3" s="223" t="s">
        <v>6</v>
      </c>
      <c r="J3" s="223" t="s">
        <v>7</v>
      </c>
      <c r="K3" s="223" t="s">
        <v>23</v>
      </c>
      <c r="L3" s="223" t="s">
        <v>24</v>
      </c>
      <c r="M3" s="240" t="s">
        <v>95</v>
      </c>
      <c r="N3" s="242" t="s">
        <v>96</v>
      </c>
    </row>
    <row r="4" spans="1:14" s="1" customFormat="1" ht="19.5">
      <c r="A4" s="232"/>
      <c r="B4" s="224"/>
      <c r="C4" s="224"/>
      <c r="D4" s="20" t="s">
        <v>1</v>
      </c>
      <c r="E4" s="20" t="s">
        <v>2</v>
      </c>
      <c r="F4" s="20" t="s">
        <v>106</v>
      </c>
      <c r="G4" s="224"/>
      <c r="H4" s="224"/>
      <c r="I4" s="224"/>
      <c r="J4" s="224"/>
      <c r="K4" s="224"/>
      <c r="L4" s="224"/>
      <c r="M4" s="241"/>
      <c r="N4" s="243"/>
    </row>
    <row r="5" spans="1:14" ht="19.5">
      <c r="A5" s="218" t="s">
        <v>112</v>
      </c>
      <c r="B5" s="185">
        <v>13</v>
      </c>
      <c r="C5" s="185">
        <v>543</v>
      </c>
      <c r="D5" s="185">
        <v>621</v>
      </c>
      <c r="E5" s="185">
        <v>656</v>
      </c>
      <c r="F5" s="21">
        <f>SUM(D5:E5)</f>
        <v>1277</v>
      </c>
      <c r="G5" s="42">
        <v>7</v>
      </c>
      <c r="H5" s="43">
        <v>6</v>
      </c>
      <c r="I5" s="43">
        <v>0</v>
      </c>
      <c r="J5" s="43">
        <v>0</v>
      </c>
      <c r="K5" s="43">
        <v>0</v>
      </c>
      <c r="L5" s="43">
        <v>0</v>
      </c>
      <c r="M5" s="44">
        <v>1</v>
      </c>
      <c r="N5" s="45">
        <v>1</v>
      </c>
    </row>
    <row r="6" spans="1:14" ht="19.5">
      <c r="A6" s="218" t="s">
        <v>113</v>
      </c>
      <c r="B6" s="185">
        <v>27</v>
      </c>
      <c r="C6" s="185">
        <v>1596</v>
      </c>
      <c r="D6" s="185">
        <v>1704</v>
      </c>
      <c r="E6" s="185">
        <v>1784</v>
      </c>
      <c r="F6" s="21">
        <f t="shared" ref="F6:F36" si="0">SUM(D6:E6)</f>
        <v>3488</v>
      </c>
      <c r="G6" s="42">
        <v>19</v>
      </c>
      <c r="H6" s="43">
        <v>44</v>
      </c>
      <c r="I6" s="43">
        <v>21</v>
      </c>
      <c r="J6" s="43">
        <v>6</v>
      </c>
      <c r="K6" s="43">
        <v>1</v>
      </c>
      <c r="L6" s="43">
        <v>1</v>
      </c>
      <c r="M6" s="44">
        <v>1</v>
      </c>
      <c r="N6" s="45">
        <v>0</v>
      </c>
    </row>
    <row r="7" spans="1:14" ht="19.5">
      <c r="A7" s="218" t="s">
        <v>114</v>
      </c>
      <c r="B7" s="185">
        <v>7</v>
      </c>
      <c r="C7" s="185">
        <v>567</v>
      </c>
      <c r="D7" s="185">
        <v>534</v>
      </c>
      <c r="E7" s="185">
        <v>626</v>
      </c>
      <c r="F7" s="21">
        <f t="shared" si="0"/>
        <v>1160</v>
      </c>
      <c r="G7" s="42">
        <v>19</v>
      </c>
      <c r="H7" s="43">
        <v>5</v>
      </c>
      <c r="I7" s="43">
        <v>1</v>
      </c>
      <c r="J7" s="43">
        <v>1</v>
      </c>
      <c r="K7" s="43">
        <v>1</v>
      </c>
      <c r="L7" s="43">
        <v>1</v>
      </c>
      <c r="M7" s="44">
        <v>1</v>
      </c>
      <c r="N7" s="45">
        <v>2</v>
      </c>
    </row>
    <row r="8" spans="1:14" ht="19.5">
      <c r="A8" s="218" t="s">
        <v>115</v>
      </c>
      <c r="B8" s="185">
        <v>20</v>
      </c>
      <c r="C8" s="185">
        <v>1293</v>
      </c>
      <c r="D8" s="185">
        <v>1613</v>
      </c>
      <c r="E8" s="185">
        <v>1806</v>
      </c>
      <c r="F8" s="21">
        <f t="shared" si="0"/>
        <v>3419</v>
      </c>
      <c r="G8" s="42">
        <v>25</v>
      </c>
      <c r="H8" s="43">
        <v>16</v>
      </c>
      <c r="I8" s="43">
        <v>8</v>
      </c>
      <c r="J8" s="43">
        <v>4</v>
      </c>
      <c r="K8" s="43">
        <v>1</v>
      </c>
      <c r="L8" s="43">
        <v>3</v>
      </c>
      <c r="M8" s="44">
        <v>1</v>
      </c>
      <c r="N8" s="45">
        <v>0</v>
      </c>
    </row>
    <row r="9" spans="1:14" ht="19.5">
      <c r="A9" s="218" t="s">
        <v>116</v>
      </c>
      <c r="B9" s="185">
        <v>17</v>
      </c>
      <c r="C9" s="185">
        <v>725</v>
      </c>
      <c r="D9" s="185">
        <v>816</v>
      </c>
      <c r="E9" s="185">
        <v>919</v>
      </c>
      <c r="F9" s="21">
        <f t="shared" si="0"/>
        <v>1735</v>
      </c>
      <c r="G9" s="42">
        <v>8</v>
      </c>
      <c r="H9" s="43">
        <v>7</v>
      </c>
      <c r="I9" s="43">
        <v>0</v>
      </c>
      <c r="J9" s="43">
        <v>1</v>
      </c>
      <c r="K9" s="43">
        <v>1</v>
      </c>
      <c r="L9" s="43">
        <v>1</v>
      </c>
      <c r="M9" s="44">
        <v>2</v>
      </c>
      <c r="N9" s="45">
        <v>0</v>
      </c>
    </row>
    <row r="10" spans="1:14" ht="19.5">
      <c r="A10" s="218" t="s">
        <v>117</v>
      </c>
      <c r="B10" s="185">
        <v>17</v>
      </c>
      <c r="C10" s="185">
        <v>678</v>
      </c>
      <c r="D10" s="185">
        <v>815</v>
      </c>
      <c r="E10" s="185">
        <v>790</v>
      </c>
      <c r="F10" s="21">
        <f t="shared" si="0"/>
        <v>1605</v>
      </c>
      <c r="G10" s="42">
        <v>5</v>
      </c>
      <c r="H10" s="43">
        <v>15</v>
      </c>
      <c r="I10" s="43">
        <v>0</v>
      </c>
      <c r="J10" s="43">
        <v>5</v>
      </c>
      <c r="K10" s="43">
        <v>1</v>
      </c>
      <c r="L10" s="43">
        <v>0</v>
      </c>
      <c r="M10" s="44">
        <v>2</v>
      </c>
      <c r="N10" s="45">
        <v>1</v>
      </c>
    </row>
    <row r="11" spans="1:14" ht="19.5">
      <c r="A11" s="218" t="s">
        <v>118</v>
      </c>
      <c r="B11" s="185">
        <v>14</v>
      </c>
      <c r="C11" s="185">
        <v>492</v>
      </c>
      <c r="D11" s="185">
        <v>593</v>
      </c>
      <c r="E11" s="185">
        <v>540</v>
      </c>
      <c r="F11" s="21">
        <f t="shared" si="0"/>
        <v>1133</v>
      </c>
      <c r="G11" s="42">
        <v>4</v>
      </c>
      <c r="H11" s="43">
        <v>4</v>
      </c>
      <c r="I11" s="43">
        <v>0</v>
      </c>
      <c r="J11" s="43">
        <v>0</v>
      </c>
      <c r="K11" s="43">
        <v>0</v>
      </c>
      <c r="L11" s="43">
        <v>1</v>
      </c>
      <c r="M11" s="44">
        <v>0</v>
      </c>
      <c r="N11" s="45">
        <v>0</v>
      </c>
    </row>
    <row r="12" spans="1:14" ht="19.5">
      <c r="A12" s="218" t="s">
        <v>119</v>
      </c>
      <c r="B12" s="185">
        <v>22</v>
      </c>
      <c r="C12" s="185">
        <v>1152</v>
      </c>
      <c r="D12" s="185">
        <v>1419</v>
      </c>
      <c r="E12" s="185">
        <v>1564</v>
      </c>
      <c r="F12" s="21">
        <f t="shared" si="0"/>
        <v>2983</v>
      </c>
      <c r="G12" s="42">
        <v>13</v>
      </c>
      <c r="H12" s="43">
        <v>7</v>
      </c>
      <c r="I12" s="43">
        <v>1</v>
      </c>
      <c r="J12" s="43">
        <v>1</v>
      </c>
      <c r="K12" s="43">
        <v>0</v>
      </c>
      <c r="L12" s="43">
        <v>2</v>
      </c>
      <c r="M12" s="44">
        <v>1</v>
      </c>
      <c r="N12" s="45">
        <v>0</v>
      </c>
    </row>
    <row r="13" spans="1:14" ht="19.5">
      <c r="A13" s="218" t="s">
        <v>120</v>
      </c>
      <c r="B13" s="185">
        <v>11</v>
      </c>
      <c r="C13" s="185">
        <v>569</v>
      </c>
      <c r="D13" s="185">
        <v>617</v>
      </c>
      <c r="E13" s="185">
        <v>700</v>
      </c>
      <c r="F13" s="21">
        <f t="shared" si="0"/>
        <v>1317</v>
      </c>
      <c r="G13" s="42">
        <v>8</v>
      </c>
      <c r="H13" s="43">
        <v>5</v>
      </c>
      <c r="I13" s="43">
        <v>0</v>
      </c>
      <c r="J13" s="43">
        <v>0</v>
      </c>
      <c r="K13" s="43">
        <v>0</v>
      </c>
      <c r="L13" s="43">
        <v>2</v>
      </c>
      <c r="M13" s="44">
        <v>0</v>
      </c>
      <c r="N13" s="45">
        <v>0</v>
      </c>
    </row>
    <row r="14" spans="1:14" ht="19.5">
      <c r="A14" s="218" t="s">
        <v>121</v>
      </c>
      <c r="B14" s="185">
        <v>10</v>
      </c>
      <c r="C14" s="185">
        <v>393</v>
      </c>
      <c r="D14" s="185">
        <v>460</v>
      </c>
      <c r="E14" s="185">
        <v>399</v>
      </c>
      <c r="F14" s="21">
        <f t="shared" si="0"/>
        <v>859</v>
      </c>
      <c r="G14" s="42">
        <v>3</v>
      </c>
      <c r="H14" s="43">
        <v>3</v>
      </c>
      <c r="I14" s="43">
        <v>0</v>
      </c>
      <c r="J14" s="43">
        <v>0</v>
      </c>
      <c r="K14" s="43">
        <v>0</v>
      </c>
      <c r="L14" s="43">
        <v>0</v>
      </c>
      <c r="M14" s="44">
        <v>1</v>
      </c>
      <c r="N14" s="45">
        <v>0</v>
      </c>
    </row>
    <row r="15" spans="1:14" ht="19.5">
      <c r="A15" s="218" t="s">
        <v>122</v>
      </c>
      <c r="B15" s="185">
        <v>16</v>
      </c>
      <c r="C15" s="185">
        <v>623</v>
      </c>
      <c r="D15" s="185">
        <v>739</v>
      </c>
      <c r="E15" s="185">
        <v>698</v>
      </c>
      <c r="F15" s="21">
        <f t="shared" si="0"/>
        <v>1437</v>
      </c>
      <c r="G15" s="42">
        <v>6</v>
      </c>
      <c r="H15" s="43">
        <v>9</v>
      </c>
      <c r="I15" s="43">
        <v>0</v>
      </c>
      <c r="J15" s="43">
        <v>0</v>
      </c>
      <c r="K15" s="43">
        <v>1</v>
      </c>
      <c r="L15" s="43">
        <v>0</v>
      </c>
      <c r="M15" s="44">
        <v>2</v>
      </c>
      <c r="N15" s="45">
        <v>1</v>
      </c>
    </row>
    <row r="16" spans="1:14" ht="19.5">
      <c r="A16" s="218" t="s">
        <v>123</v>
      </c>
      <c r="B16" s="185">
        <v>10</v>
      </c>
      <c r="C16" s="185">
        <v>516</v>
      </c>
      <c r="D16" s="185">
        <v>556</v>
      </c>
      <c r="E16" s="185">
        <v>611</v>
      </c>
      <c r="F16" s="21">
        <f t="shared" si="0"/>
        <v>1167</v>
      </c>
      <c r="G16" s="42">
        <v>9</v>
      </c>
      <c r="H16" s="43">
        <v>9</v>
      </c>
      <c r="I16" s="43">
        <v>1</v>
      </c>
      <c r="J16" s="43">
        <v>0</v>
      </c>
      <c r="K16" s="43">
        <v>0</v>
      </c>
      <c r="L16" s="43">
        <v>0</v>
      </c>
      <c r="M16" s="44">
        <v>2</v>
      </c>
      <c r="N16" s="45">
        <v>0</v>
      </c>
    </row>
    <row r="17" spans="1:14" ht="19.5">
      <c r="A17" s="218" t="s">
        <v>124</v>
      </c>
      <c r="B17" s="185">
        <v>22</v>
      </c>
      <c r="C17" s="185">
        <v>946</v>
      </c>
      <c r="D17" s="185">
        <v>1216</v>
      </c>
      <c r="E17" s="185">
        <v>1181</v>
      </c>
      <c r="F17" s="21">
        <f t="shared" si="0"/>
        <v>2397</v>
      </c>
      <c r="G17" s="42">
        <v>11</v>
      </c>
      <c r="H17" s="43">
        <v>20</v>
      </c>
      <c r="I17" s="43">
        <v>7</v>
      </c>
      <c r="J17" s="43">
        <v>3</v>
      </c>
      <c r="K17" s="43">
        <v>0</v>
      </c>
      <c r="L17" s="43">
        <v>4</v>
      </c>
      <c r="M17" s="44">
        <v>1</v>
      </c>
      <c r="N17" s="45">
        <v>0</v>
      </c>
    </row>
    <row r="18" spans="1:14" ht="19.5">
      <c r="A18" s="218" t="s">
        <v>125</v>
      </c>
      <c r="B18" s="185">
        <v>13</v>
      </c>
      <c r="C18" s="185">
        <v>467</v>
      </c>
      <c r="D18" s="185">
        <v>515</v>
      </c>
      <c r="E18" s="185">
        <v>530</v>
      </c>
      <c r="F18" s="21">
        <f t="shared" si="0"/>
        <v>1045</v>
      </c>
      <c r="G18" s="42">
        <v>8</v>
      </c>
      <c r="H18" s="43">
        <v>2</v>
      </c>
      <c r="I18" s="43">
        <v>0</v>
      </c>
      <c r="J18" s="43">
        <v>1</v>
      </c>
      <c r="K18" s="43">
        <v>0</v>
      </c>
      <c r="L18" s="43">
        <v>1</v>
      </c>
      <c r="M18" s="44">
        <v>1</v>
      </c>
      <c r="N18" s="45">
        <v>1</v>
      </c>
    </row>
    <row r="19" spans="1:14" ht="19.5">
      <c r="A19" s="218" t="s">
        <v>126</v>
      </c>
      <c r="B19" s="185">
        <v>12</v>
      </c>
      <c r="C19" s="185">
        <v>437</v>
      </c>
      <c r="D19" s="185">
        <v>509</v>
      </c>
      <c r="E19" s="185">
        <v>457</v>
      </c>
      <c r="F19" s="21">
        <f t="shared" si="0"/>
        <v>966</v>
      </c>
      <c r="G19" s="42">
        <v>5</v>
      </c>
      <c r="H19" s="43">
        <v>5</v>
      </c>
      <c r="I19" s="43">
        <v>5</v>
      </c>
      <c r="J19" s="43">
        <v>1</v>
      </c>
      <c r="K19" s="43">
        <v>0</v>
      </c>
      <c r="L19" s="43">
        <v>1</v>
      </c>
      <c r="M19" s="44">
        <v>0</v>
      </c>
      <c r="N19" s="45">
        <v>0</v>
      </c>
    </row>
    <row r="20" spans="1:14" ht="19.5">
      <c r="A20" s="218" t="s">
        <v>127</v>
      </c>
      <c r="B20" s="185">
        <v>10</v>
      </c>
      <c r="C20" s="185">
        <v>455</v>
      </c>
      <c r="D20" s="185">
        <v>506</v>
      </c>
      <c r="E20" s="185">
        <v>490</v>
      </c>
      <c r="F20" s="21">
        <f t="shared" si="0"/>
        <v>996</v>
      </c>
      <c r="G20" s="42">
        <v>3</v>
      </c>
      <c r="H20" s="43">
        <v>14</v>
      </c>
      <c r="I20" s="43">
        <v>2</v>
      </c>
      <c r="J20" s="43">
        <v>0</v>
      </c>
      <c r="K20" s="43">
        <v>1</v>
      </c>
      <c r="L20" s="43">
        <v>2</v>
      </c>
      <c r="M20" s="44">
        <v>1</v>
      </c>
      <c r="N20" s="45">
        <v>0</v>
      </c>
    </row>
    <row r="21" spans="1:14" ht="19.5">
      <c r="A21" s="218" t="s">
        <v>128</v>
      </c>
      <c r="B21" s="185">
        <v>11</v>
      </c>
      <c r="C21" s="185">
        <v>646</v>
      </c>
      <c r="D21" s="185">
        <v>704</v>
      </c>
      <c r="E21" s="185">
        <v>749</v>
      </c>
      <c r="F21" s="21">
        <f t="shared" si="0"/>
        <v>1453</v>
      </c>
      <c r="G21" s="42">
        <v>3</v>
      </c>
      <c r="H21" s="43">
        <v>10</v>
      </c>
      <c r="I21" s="43">
        <v>1</v>
      </c>
      <c r="J21" s="43">
        <v>0</v>
      </c>
      <c r="K21" s="43">
        <v>0</v>
      </c>
      <c r="L21" s="43">
        <v>1</v>
      </c>
      <c r="M21" s="44">
        <v>1</v>
      </c>
      <c r="N21" s="45">
        <v>0</v>
      </c>
    </row>
    <row r="22" spans="1:14" ht="19.5">
      <c r="A22" s="218" t="s">
        <v>129</v>
      </c>
      <c r="B22" s="185">
        <v>16</v>
      </c>
      <c r="C22" s="185">
        <v>576</v>
      </c>
      <c r="D22" s="185">
        <v>687</v>
      </c>
      <c r="E22" s="185">
        <v>734</v>
      </c>
      <c r="F22" s="21">
        <f t="shared" si="0"/>
        <v>1421</v>
      </c>
      <c r="G22" s="42">
        <v>3</v>
      </c>
      <c r="H22" s="43">
        <v>6</v>
      </c>
      <c r="I22" s="43">
        <v>0</v>
      </c>
      <c r="J22" s="43">
        <v>0</v>
      </c>
      <c r="K22" s="43">
        <v>0</v>
      </c>
      <c r="L22" s="43">
        <v>1</v>
      </c>
      <c r="M22" s="44">
        <v>1</v>
      </c>
      <c r="N22" s="45">
        <v>0</v>
      </c>
    </row>
    <row r="23" spans="1:14" ht="19.5">
      <c r="A23" s="218" t="s">
        <v>130</v>
      </c>
      <c r="B23" s="185">
        <v>15</v>
      </c>
      <c r="C23" s="185">
        <v>984</v>
      </c>
      <c r="D23" s="185">
        <v>1057</v>
      </c>
      <c r="E23" s="185">
        <v>1191</v>
      </c>
      <c r="F23" s="21">
        <f t="shared" si="0"/>
        <v>2248</v>
      </c>
      <c r="G23" s="42">
        <v>9</v>
      </c>
      <c r="H23" s="43">
        <v>14</v>
      </c>
      <c r="I23" s="43">
        <v>1</v>
      </c>
      <c r="J23" s="43">
        <v>5</v>
      </c>
      <c r="K23" s="43">
        <v>1</v>
      </c>
      <c r="L23" s="43">
        <v>2</v>
      </c>
      <c r="M23" s="44">
        <v>1</v>
      </c>
      <c r="N23" s="45">
        <v>0</v>
      </c>
    </row>
    <row r="24" spans="1:14" ht="19.5">
      <c r="A24" s="218" t="s">
        <v>131</v>
      </c>
      <c r="B24" s="185">
        <v>12</v>
      </c>
      <c r="C24" s="185">
        <v>460</v>
      </c>
      <c r="D24" s="185">
        <v>578</v>
      </c>
      <c r="E24" s="185">
        <v>592</v>
      </c>
      <c r="F24" s="21">
        <f t="shared" si="0"/>
        <v>1170</v>
      </c>
      <c r="G24" s="42">
        <v>2</v>
      </c>
      <c r="H24" s="43">
        <v>6</v>
      </c>
      <c r="I24" s="43">
        <v>0</v>
      </c>
      <c r="J24" s="43">
        <v>1</v>
      </c>
      <c r="K24" s="43">
        <v>0</v>
      </c>
      <c r="L24" s="43">
        <v>1</v>
      </c>
      <c r="M24" s="44">
        <v>2</v>
      </c>
      <c r="N24" s="45">
        <v>1</v>
      </c>
    </row>
    <row r="25" spans="1:14" ht="19.5">
      <c r="A25" s="218" t="s">
        <v>132</v>
      </c>
      <c r="B25" s="185">
        <v>21</v>
      </c>
      <c r="C25" s="185">
        <v>1539</v>
      </c>
      <c r="D25" s="185">
        <v>1979</v>
      </c>
      <c r="E25" s="185">
        <v>2179</v>
      </c>
      <c r="F25" s="21">
        <f t="shared" si="0"/>
        <v>4158</v>
      </c>
      <c r="G25" s="42">
        <v>26</v>
      </c>
      <c r="H25" s="43">
        <v>12</v>
      </c>
      <c r="I25" s="43">
        <v>5</v>
      </c>
      <c r="J25" s="43">
        <v>15</v>
      </c>
      <c r="K25" s="43">
        <v>1</v>
      </c>
      <c r="L25" s="43">
        <v>1</v>
      </c>
      <c r="M25" s="44">
        <v>6</v>
      </c>
      <c r="N25" s="45">
        <v>1</v>
      </c>
    </row>
    <row r="26" spans="1:14" ht="19.5">
      <c r="A26" s="218" t="s">
        <v>133</v>
      </c>
      <c r="B26" s="185">
        <v>23</v>
      </c>
      <c r="C26" s="185">
        <v>921</v>
      </c>
      <c r="D26" s="185">
        <v>1221</v>
      </c>
      <c r="E26" s="185">
        <v>1243</v>
      </c>
      <c r="F26" s="21">
        <f t="shared" si="0"/>
        <v>2464</v>
      </c>
      <c r="G26" s="42">
        <v>15</v>
      </c>
      <c r="H26" s="43">
        <v>20</v>
      </c>
      <c r="I26" s="43">
        <v>0</v>
      </c>
      <c r="J26" s="43">
        <v>5</v>
      </c>
      <c r="K26" s="43">
        <v>1</v>
      </c>
      <c r="L26" s="43">
        <v>4</v>
      </c>
      <c r="M26" s="44">
        <v>1</v>
      </c>
      <c r="N26" s="45">
        <v>0</v>
      </c>
    </row>
    <row r="27" spans="1:14" ht="19.5">
      <c r="A27" s="218" t="s">
        <v>134</v>
      </c>
      <c r="B27" s="185">
        <v>12</v>
      </c>
      <c r="C27" s="185">
        <v>518</v>
      </c>
      <c r="D27" s="185">
        <v>544</v>
      </c>
      <c r="E27" s="185">
        <v>605</v>
      </c>
      <c r="F27" s="21">
        <f t="shared" si="0"/>
        <v>1149</v>
      </c>
      <c r="G27" s="42">
        <v>5</v>
      </c>
      <c r="H27" s="43">
        <v>4</v>
      </c>
      <c r="I27" s="43">
        <v>3</v>
      </c>
      <c r="J27" s="43">
        <v>3</v>
      </c>
      <c r="K27" s="43">
        <v>0</v>
      </c>
      <c r="L27" s="43">
        <v>0</v>
      </c>
      <c r="M27" s="44">
        <v>0</v>
      </c>
      <c r="N27" s="45">
        <v>1</v>
      </c>
    </row>
    <row r="28" spans="1:14" ht="19.5">
      <c r="A28" s="218" t="s">
        <v>135</v>
      </c>
      <c r="B28" s="185">
        <v>12</v>
      </c>
      <c r="C28" s="185">
        <v>545</v>
      </c>
      <c r="D28" s="185">
        <v>666</v>
      </c>
      <c r="E28" s="185">
        <v>680</v>
      </c>
      <c r="F28" s="21">
        <f t="shared" si="0"/>
        <v>1346</v>
      </c>
      <c r="G28" s="42">
        <v>7</v>
      </c>
      <c r="H28" s="43">
        <v>9</v>
      </c>
      <c r="I28" s="43">
        <v>0</v>
      </c>
      <c r="J28" s="43">
        <v>8</v>
      </c>
      <c r="K28" s="43">
        <v>0</v>
      </c>
      <c r="L28" s="43">
        <v>2</v>
      </c>
      <c r="M28" s="44">
        <v>1</v>
      </c>
      <c r="N28" s="45">
        <v>0</v>
      </c>
    </row>
    <row r="29" spans="1:14" ht="19.5">
      <c r="A29" s="218" t="s">
        <v>136</v>
      </c>
      <c r="B29" s="185">
        <v>6</v>
      </c>
      <c r="C29" s="185">
        <v>376</v>
      </c>
      <c r="D29" s="185">
        <v>468</v>
      </c>
      <c r="E29" s="185">
        <v>479</v>
      </c>
      <c r="F29" s="21">
        <f t="shared" si="0"/>
        <v>947</v>
      </c>
      <c r="G29" s="42">
        <v>2</v>
      </c>
      <c r="H29" s="43">
        <v>9</v>
      </c>
      <c r="I29" s="43">
        <v>1</v>
      </c>
      <c r="J29" s="43">
        <v>1</v>
      </c>
      <c r="K29" s="43">
        <v>0</v>
      </c>
      <c r="L29" s="43">
        <v>0</v>
      </c>
      <c r="M29" s="44">
        <v>0</v>
      </c>
      <c r="N29" s="45">
        <v>0</v>
      </c>
    </row>
    <row r="30" spans="1:14" ht="19.5">
      <c r="A30" s="218" t="s">
        <v>137</v>
      </c>
      <c r="B30" s="185">
        <v>11</v>
      </c>
      <c r="C30" s="185">
        <v>398</v>
      </c>
      <c r="D30" s="185">
        <v>447</v>
      </c>
      <c r="E30" s="185">
        <v>497</v>
      </c>
      <c r="F30" s="21">
        <f t="shared" si="0"/>
        <v>944</v>
      </c>
      <c r="G30" s="42">
        <v>5</v>
      </c>
      <c r="H30" s="43">
        <v>2</v>
      </c>
      <c r="I30" s="43">
        <v>0</v>
      </c>
      <c r="J30" s="43">
        <v>1</v>
      </c>
      <c r="K30" s="43">
        <v>1</v>
      </c>
      <c r="L30" s="43">
        <v>1</v>
      </c>
      <c r="M30" s="44">
        <v>1</v>
      </c>
      <c r="N30" s="45">
        <v>0</v>
      </c>
    </row>
    <row r="31" spans="1:14" ht="19.5">
      <c r="A31" s="218" t="s">
        <v>138</v>
      </c>
      <c r="B31" s="185">
        <v>17</v>
      </c>
      <c r="C31" s="185">
        <v>1478</v>
      </c>
      <c r="D31" s="185">
        <v>1651</v>
      </c>
      <c r="E31" s="185">
        <v>1871</v>
      </c>
      <c r="F31" s="21">
        <f t="shared" si="0"/>
        <v>3522</v>
      </c>
      <c r="G31" s="42">
        <v>26</v>
      </c>
      <c r="H31" s="43">
        <v>9</v>
      </c>
      <c r="I31" s="43">
        <v>6</v>
      </c>
      <c r="J31" s="43">
        <v>2</v>
      </c>
      <c r="K31" s="43">
        <v>0</v>
      </c>
      <c r="L31" s="43">
        <v>5</v>
      </c>
      <c r="M31" s="44">
        <v>3</v>
      </c>
      <c r="N31" s="45">
        <v>0</v>
      </c>
    </row>
    <row r="32" spans="1:14" ht="19.5">
      <c r="A32" s="218" t="s">
        <v>139</v>
      </c>
      <c r="B32" s="185">
        <v>8</v>
      </c>
      <c r="C32" s="185">
        <v>358</v>
      </c>
      <c r="D32" s="185">
        <v>420</v>
      </c>
      <c r="E32" s="185">
        <v>446</v>
      </c>
      <c r="F32" s="21">
        <f t="shared" si="0"/>
        <v>866</v>
      </c>
      <c r="G32" s="42">
        <v>1</v>
      </c>
      <c r="H32" s="43">
        <v>5</v>
      </c>
      <c r="I32" s="43">
        <v>0</v>
      </c>
      <c r="J32" s="43">
        <v>0</v>
      </c>
      <c r="K32" s="43">
        <v>1</v>
      </c>
      <c r="L32" s="43">
        <v>2</v>
      </c>
      <c r="M32" s="44">
        <v>1</v>
      </c>
      <c r="N32" s="45">
        <v>0</v>
      </c>
    </row>
    <row r="33" spans="1:14" ht="19.5">
      <c r="A33" s="218" t="s">
        <v>140</v>
      </c>
      <c r="B33" s="185">
        <v>15</v>
      </c>
      <c r="C33" s="185">
        <v>1011</v>
      </c>
      <c r="D33" s="185">
        <v>1153</v>
      </c>
      <c r="E33" s="185">
        <v>1239</v>
      </c>
      <c r="F33" s="21">
        <f t="shared" si="0"/>
        <v>2392</v>
      </c>
      <c r="G33" s="42">
        <v>7</v>
      </c>
      <c r="H33" s="43">
        <v>19</v>
      </c>
      <c r="I33" s="43">
        <v>4</v>
      </c>
      <c r="J33" s="43">
        <v>1</v>
      </c>
      <c r="K33" s="43">
        <v>1</v>
      </c>
      <c r="L33" s="43">
        <v>2</v>
      </c>
      <c r="M33" s="44">
        <v>3</v>
      </c>
      <c r="N33" s="45">
        <v>0</v>
      </c>
    </row>
    <row r="34" spans="1:14" ht="19.5">
      <c r="A34" s="218" t="s">
        <v>141</v>
      </c>
      <c r="B34" s="185">
        <v>12</v>
      </c>
      <c r="C34" s="185">
        <v>460</v>
      </c>
      <c r="D34" s="185">
        <v>576</v>
      </c>
      <c r="E34" s="185">
        <v>514</v>
      </c>
      <c r="F34" s="21">
        <f t="shared" si="0"/>
        <v>1090</v>
      </c>
      <c r="G34" s="42">
        <v>9</v>
      </c>
      <c r="H34" s="43">
        <v>0</v>
      </c>
      <c r="I34" s="43">
        <v>0</v>
      </c>
      <c r="J34" s="43">
        <v>1</v>
      </c>
      <c r="K34" s="43">
        <v>0</v>
      </c>
      <c r="L34" s="43">
        <v>1</v>
      </c>
      <c r="M34" s="44">
        <v>3</v>
      </c>
      <c r="N34" s="45">
        <v>0</v>
      </c>
    </row>
    <row r="35" spans="1:14" ht="19.5">
      <c r="A35" s="218" t="s">
        <v>142</v>
      </c>
      <c r="B35" s="185">
        <v>19</v>
      </c>
      <c r="C35" s="185">
        <v>842</v>
      </c>
      <c r="D35" s="185">
        <v>1040</v>
      </c>
      <c r="E35" s="185">
        <v>1150</v>
      </c>
      <c r="F35" s="21">
        <f t="shared" si="0"/>
        <v>2190</v>
      </c>
      <c r="G35" s="42">
        <v>24</v>
      </c>
      <c r="H35" s="43">
        <v>14</v>
      </c>
      <c r="I35" s="43">
        <v>2</v>
      </c>
      <c r="J35" s="43">
        <v>2</v>
      </c>
      <c r="K35" s="43">
        <v>3</v>
      </c>
      <c r="L35" s="43">
        <v>0</v>
      </c>
      <c r="M35" s="44">
        <v>3</v>
      </c>
      <c r="N35" s="45">
        <v>0</v>
      </c>
    </row>
    <row r="36" spans="1:14" ht="19.5">
      <c r="A36" s="218" t="s">
        <v>143</v>
      </c>
      <c r="B36" s="185">
        <v>8</v>
      </c>
      <c r="C36" s="185">
        <v>371</v>
      </c>
      <c r="D36" s="185">
        <v>468</v>
      </c>
      <c r="E36" s="185">
        <v>435</v>
      </c>
      <c r="F36" s="21">
        <f t="shared" si="0"/>
        <v>903</v>
      </c>
      <c r="G36" s="42">
        <v>9</v>
      </c>
      <c r="H36" s="43">
        <v>10</v>
      </c>
      <c r="I36" s="43">
        <v>0</v>
      </c>
      <c r="J36" s="43">
        <v>1</v>
      </c>
      <c r="K36" s="43">
        <v>1</v>
      </c>
      <c r="L36" s="43">
        <v>1</v>
      </c>
      <c r="M36" s="44">
        <v>1</v>
      </c>
      <c r="N36" s="45">
        <v>0</v>
      </c>
    </row>
    <row r="37" spans="1:14" ht="19.5">
      <c r="A37" s="217" t="s">
        <v>110</v>
      </c>
      <c r="B37" s="21">
        <f t="shared" ref="B37:N37" si="1">SUM(B5:B36)</f>
        <v>459</v>
      </c>
      <c r="C37" s="21">
        <f t="shared" si="1"/>
        <v>22935</v>
      </c>
      <c r="D37" s="21">
        <f t="shared" si="1"/>
        <v>26892</v>
      </c>
      <c r="E37" s="21">
        <f t="shared" si="1"/>
        <v>28355</v>
      </c>
      <c r="F37" s="21">
        <f t="shared" si="1"/>
        <v>55247</v>
      </c>
      <c r="G37" s="21">
        <f t="shared" si="1"/>
        <v>306</v>
      </c>
      <c r="H37" s="21">
        <f t="shared" si="1"/>
        <v>320</v>
      </c>
      <c r="I37" s="21">
        <f t="shared" si="1"/>
        <v>69</v>
      </c>
      <c r="J37" s="21">
        <f t="shared" si="1"/>
        <v>69</v>
      </c>
      <c r="K37" s="21">
        <f t="shared" si="1"/>
        <v>17</v>
      </c>
      <c r="L37" s="21">
        <f t="shared" si="1"/>
        <v>43</v>
      </c>
      <c r="M37" s="22">
        <f t="shared" si="1"/>
        <v>45</v>
      </c>
      <c r="N37" s="25">
        <f t="shared" si="1"/>
        <v>9</v>
      </c>
    </row>
    <row r="38" spans="1:14" s="69" customFormat="1" ht="26.25" customHeight="1">
      <c r="A38" s="229" t="s">
        <v>8</v>
      </c>
      <c r="B38" s="230"/>
      <c r="C38" s="60">
        <f>C37</f>
        <v>22935</v>
      </c>
      <c r="D38" s="60" t="s">
        <v>0</v>
      </c>
      <c r="E38" s="60" t="s">
        <v>9</v>
      </c>
      <c r="F38" s="60"/>
      <c r="G38" s="60">
        <f>F37</f>
        <v>55247</v>
      </c>
      <c r="H38" s="60" t="s">
        <v>10</v>
      </c>
      <c r="I38" s="60"/>
      <c r="J38" s="60"/>
      <c r="K38" s="60" t="s">
        <v>102</v>
      </c>
      <c r="L38" s="60"/>
      <c r="M38" s="67"/>
      <c r="N38" s="68"/>
    </row>
    <row r="39" spans="1:14" s="3" customFormat="1" ht="26.25" customHeight="1">
      <c r="A39" s="229" t="s">
        <v>108</v>
      </c>
      <c r="B39" s="230"/>
      <c r="C39" s="61" t="str">
        <f ca="1">INDIRECT(H39,TRUE)</f>
        <v>開平</v>
      </c>
      <c r="D39" s="143" t="s">
        <v>91</v>
      </c>
      <c r="E39" s="144">
        <v>1539</v>
      </c>
      <c r="F39" s="145">
        <f>MAX(F5:F36)</f>
        <v>4158</v>
      </c>
      <c r="G39" s="87"/>
      <c r="H39" s="148" t="str">
        <f>ADDRESS(MATCH(MAX(F5:F36),F5:F36,0)+4,1)</f>
        <v>$A$25</v>
      </c>
      <c r="I39" s="87"/>
      <c r="J39" s="87"/>
      <c r="K39" s="87"/>
      <c r="L39" s="87"/>
      <c r="M39" s="141"/>
      <c r="N39" s="142"/>
    </row>
    <row r="40" spans="1:14" s="3" customFormat="1" ht="26.25" customHeight="1">
      <c r="A40" s="229" t="s">
        <v>109</v>
      </c>
      <c r="B40" s="230"/>
      <c r="C40" s="182" t="str">
        <f ca="1">INDIRECT(H40,TRUE)</f>
        <v>明莊</v>
      </c>
      <c r="D40" s="183" t="s">
        <v>91</v>
      </c>
      <c r="E40" s="146">
        <v>393</v>
      </c>
      <c r="F40" s="147">
        <f>MIN(F5:F36)</f>
        <v>859</v>
      </c>
      <c r="G40" s="87"/>
      <c r="H40" s="148" t="str">
        <f>ADDRESS(MATCH(MIN(F5:F36),F5:F36,0)+4,1)</f>
        <v>$A$14</v>
      </c>
      <c r="I40" s="87"/>
      <c r="J40" s="87"/>
      <c r="K40" s="87"/>
      <c r="L40" s="87"/>
      <c r="M40" s="141"/>
      <c r="N40" s="142"/>
    </row>
    <row r="41" spans="1:14" s="4" customFormat="1" ht="24.95" customHeight="1">
      <c r="A41" s="235" t="s">
        <v>11</v>
      </c>
      <c r="B41" s="236"/>
      <c r="C41" s="225">
        <f>SUM(G41:G42)</f>
        <v>154</v>
      </c>
      <c r="D41" s="227" t="s">
        <v>10</v>
      </c>
      <c r="E41" s="87" t="s">
        <v>12</v>
      </c>
      <c r="F41" s="195"/>
      <c r="G41" s="87">
        <v>77</v>
      </c>
      <c r="H41" s="87" t="s">
        <v>10</v>
      </c>
      <c r="I41" s="29"/>
      <c r="J41" s="29"/>
      <c r="K41" s="23"/>
      <c r="L41" s="23"/>
      <c r="M41" s="24"/>
      <c r="N41" s="26"/>
    </row>
    <row r="42" spans="1:14" s="5" customFormat="1" ht="24.95" customHeight="1">
      <c r="A42" s="237"/>
      <c r="B42" s="238"/>
      <c r="C42" s="226"/>
      <c r="D42" s="228"/>
      <c r="E42" s="88" t="s">
        <v>13</v>
      </c>
      <c r="F42" s="88"/>
      <c r="G42" s="88">
        <v>77</v>
      </c>
      <c r="H42" s="88" t="s">
        <v>10</v>
      </c>
      <c r="I42" s="30"/>
      <c r="J42" s="30"/>
      <c r="K42" s="31"/>
      <c r="L42" s="31"/>
      <c r="M42" s="32"/>
      <c r="N42" s="33"/>
    </row>
    <row r="43" spans="1:14" s="5" customFormat="1" ht="26.25" customHeight="1">
      <c r="A43" s="235" t="s">
        <v>18</v>
      </c>
      <c r="B43" s="239"/>
      <c r="C43" s="216">
        <f>K37</f>
        <v>17</v>
      </c>
      <c r="D43" s="216" t="s">
        <v>19</v>
      </c>
      <c r="E43" s="199" t="s">
        <v>156</v>
      </c>
      <c r="F43" s="87"/>
      <c r="G43" s="87"/>
      <c r="H43" s="87"/>
      <c r="I43" s="29"/>
      <c r="J43" s="29"/>
      <c r="K43" s="196"/>
      <c r="L43" s="196"/>
      <c r="M43" s="197"/>
      <c r="N43" s="198"/>
    </row>
    <row r="44" spans="1:14" s="65" customFormat="1" ht="26.25" customHeight="1">
      <c r="A44" s="229" t="s">
        <v>16</v>
      </c>
      <c r="B44" s="230"/>
      <c r="C44" s="60">
        <f>L37</f>
        <v>43</v>
      </c>
      <c r="D44" s="60" t="s">
        <v>10</v>
      </c>
      <c r="E44" s="60"/>
      <c r="F44" s="60"/>
      <c r="G44" s="61"/>
      <c r="H44" s="60"/>
      <c r="I44" s="60"/>
      <c r="J44" s="60"/>
      <c r="K44" s="62"/>
      <c r="L44" s="62"/>
      <c r="M44" s="63"/>
      <c r="N44" s="64"/>
    </row>
    <row r="45" spans="1:14" s="66" customFormat="1" ht="26.25" customHeight="1">
      <c r="A45" s="229" t="s">
        <v>14</v>
      </c>
      <c r="B45" s="230"/>
      <c r="C45" s="60">
        <f>M37</f>
        <v>45</v>
      </c>
      <c r="D45" s="60" t="s">
        <v>25</v>
      </c>
      <c r="E45" s="60" t="s">
        <v>157</v>
      </c>
      <c r="F45" s="60"/>
      <c r="G45" s="60"/>
      <c r="H45" s="60"/>
      <c r="I45" s="60"/>
      <c r="J45" s="60"/>
      <c r="K45" s="62"/>
      <c r="L45" s="62"/>
      <c r="M45" s="63"/>
      <c r="N45" s="64"/>
    </row>
    <row r="46" spans="1:14" s="70" customFormat="1" ht="26.25" customHeight="1">
      <c r="A46" s="229" t="s">
        <v>15</v>
      </c>
      <c r="B46" s="230"/>
      <c r="C46" s="60">
        <f>N37</f>
        <v>9</v>
      </c>
      <c r="D46" s="60" t="s">
        <v>25</v>
      </c>
      <c r="E46" s="60" t="s">
        <v>158</v>
      </c>
      <c r="F46" s="60"/>
      <c r="G46" s="60"/>
      <c r="H46" s="60"/>
      <c r="I46" s="60"/>
      <c r="J46" s="60"/>
      <c r="K46" s="62"/>
      <c r="L46" s="62"/>
      <c r="M46" s="63"/>
      <c r="N46" s="64"/>
    </row>
    <row r="47" spans="1:14" s="65" customFormat="1" ht="26.25" customHeight="1">
      <c r="A47" s="229" t="s">
        <v>107</v>
      </c>
      <c r="B47" s="230"/>
      <c r="C47" s="60">
        <f>G37</f>
        <v>306</v>
      </c>
      <c r="D47" s="71" t="s">
        <v>10</v>
      </c>
      <c r="E47" s="60" t="s">
        <v>17</v>
      </c>
      <c r="F47" s="60"/>
      <c r="G47" s="60">
        <f>H37</f>
        <v>320</v>
      </c>
      <c r="H47" s="71" t="s">
        <v>10</v>
      </c>
      <c r="I47" s="60"/>
      <c r="J47" s="60"/>
      <c r="K47" s="62"/>
      <c r="L47" s="62"/>
      <c r="M47" s="63"/>
      <c r="N47" s="64"/>
    </row>
    <row r="48" spans="1:14" s="78" customFormat="1" ht="26.25" customHeight="1" thickBot="1">
      <c r="A48" s="233" t="s">
        <v>92</v>
      </c>
      <c r="B48" s="234"/>
      <c r="C48" s="72">
        <v>0</v>
      </c>
      <c r="D48" s="181" t="s">
        <v>81</v>
      </c>
      <c r="E48" s="73">
        <v>34</v>
      </c>
      <c r="F48" s="74" t="s">
        <v>159</v>
      </c>
      <c r="G48" s="73">
        <v>6</v>
      </c>
      <c r="H48" s="75"/>
      <c r="I48" s="234" t="s">
        <v>82</v>
      </c>
      <c r="J48" s="234"/>
      <c r="K48" s="73">
        <v>40</v>
      </c>
      <c r="L48" s="75"/>
      <c r="M48" s="76"/>
      <c r="N48" s="77"/>
    </row>
    <row r="49" spans="3:3">
      <c r="C49" s="2"/>
    </row>
  </sheetData>
  <mergeCells count="26">
    <mergeCell ref="M3:M4"/>
    <mergeCell ref="N3:N4"/>
    <mergeCell ref="K2:N2"/>
    <mergeCell ref="J3:J4"/>
    <mergeCell ref="K3:K4"/>
    <mergeCell ref="L3:L4"/>
    <mergeCell ref="A48:B48"/>
    <mergeCell ref="I48:J48"/>
    <mergeCell ref="A46:B46"/>
    <mergeCell ref="A41:B42"/>
    <mergeCell ref="A44:B44"/>
    <mergeCell ref="A45:B45"/>
    <mergeCell ref="A43:B43"/>
    <mergeCell ref="A47:B47"/>
    <mergeCell ref="A1:L1"/>
    <mergeCell ref="I3:I4"/>
    <mergeCell ref="C41:C42"/>
    <mergeCell ref="D41:D42"/>
    <mergeCell ref="B3:B4"/>
    <mergeCell ref="C3:C4"/>
    <mergeCell ref="G3:G4"/>
    <mergeCell ref="H3:H4"/>
    <mergeCell ref="A38:B38"/>
    <mergeCell ref="A3:A4"/>
    <mergeCell ref="A39:B39"/>
    <mergeCell ref="A40:B40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2" width="7.625" customWidth="1"/>
    <col min="13" max="14" width="7.625" style="11" customWidth="1"/>
  </cols>
  <sheetData>
    <row r="1" spans="1:14" ht="44.25" customHeight="1">
      <c r="A1" s="221" t="s">
        <v>103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184"/>
      <c r="N1" s="184"/>
    </row>
    <row r="2" spans="1:14" ht="28.5" customHeight="1" thickBot="1">
      <c r="A2" s="47"/>
      <c r="B2" s="48"/>
      <c r="C2" s="46"/>
      <c r="D2" s="48"/>
      <c r="E2" s="48"/>
      <c r="F2" s="48"/>
      <c r="G2" s="48"/>
      <c r="H2" s="48"/>
      <c r="I2" s="48"/>
      <c r="J2" s="52"/>
      <c r="K2" s="255" t="s">
        <v>153</v>
      </c>
      <c r="L2" s="255"/>
      <c r="M2" s="255"/>
      <c r="N2" s="255"/>
    </row>
    <row r="3" spans="1:14" ht="19.5">
      <c r="A3" s="256" t="s">
        <v>83</v>
      </c>
      <c r="B3" s="251" t="s">
        <v>84</v>
      </c>
      <c r="C3" s="251" t="s">
        <v>45</v>
      </c>
      <c r="D3" s="190" t="s">
        <v>10</v>
      </c>
      <c r="E3" s="191" t="s">
        <v>100</v>
      </c>
      <c r="F3" s="192" t="s">
        <v>101</v>
      </c>
      <c r="G3" s="251" t="s">
        <v>5</v>
      </c>
      <c r="H3" s="251" t="s">
        <v>4</v>
      </c>
      <c r="I3" s="251" t="s">
        <v>6</v>
      </c>
      <c r="J3" s="251" t="s">
        <v>7</v>
      </c>
      <c r="K3" s="251" t="s">
        <v>46</v>
      </c>
      <c r="L3" s="251" t="s">
        <v>47</v>
      </c>
      <c r="M3" s="258" t="s">
        <v>97</v>
      </c>
      <c r="N3" s="260" t="s">
        <v>98</v>
      </c>
    </row>
    <row r="4" spans="1:14" s="1" customFormat="1" ht="19.5">
      <c r="A4" s="257"/>
      <c r="B4" s="252"/>
      <c r="C4" s="252"/>
      <c r="D4" s="49" t="s">
        <v>1</v>
      </c>
      <c r="E4" s="49" t="s">
        <v>2</v>
      </c>
      <c r="F4" s="49" t="s">
        <v>90</v>
      </c>
      <c r="G4" s="252"/>
      <c r="H4" s="252"/>
      <c r="I4" s="252"/>
      <c r="J4" s="252"/>
      <c r="K4" s="252"/>
      <c r="L4" s="252"/>
      <c r="M4" s="259"/>
      <c r="N4" s="261"/>
    </row>
    <row r="5" spans="1:14" ht="19.5">
      <c r="A5" s="219" t="s">
        <v>112</v>
      </c>
      <c r="B5" s="185">
        <v>13</v>
      </c>
      <c r="C5" s="185">
        <v>536</v>
      </c>
      <c r="D5" s="185">
        <v>609</v>
      </c>
      <c r="E5" s="185">
        <v>654</v>
      </c>
      <c r="F5" s="50">
        <f t="shared" ref="F5:F26" si="0">SUM(D5:E5)</f>
        <v>1263</v>
      </c>
      <c r="G5" s="174">
        <v>9</v>
      </c>
      <c r="H5" s="175">
        <v>5</v>
      </c>
      <c r="I5" s="175">
        <v>0</v>
      </c>
      <c r="J5" s="175">
        <v>0</v>
      </c>
      <c r="K5" s="175">
        <v>0</v>
      </c>
      <c r="L5" s="175">
        <v>4</v>
      </c>
      <c r="M5" s="176">
        <v>2</v>
      </c>
      <c r="N5" s="177">
        <v>1</v>
      </c>
    </row>
    <row r="6" spans="1:14" ht="19.5">
      <c r="A6" s="219" t="s">
        <v>113</v>
      </c>
      <c r="B6" s="185">
        <v>26</v>
      </c>
      <c r="C6" s="185">
        <v>1547</v>
      </c>
      <c r="D6" s="185">
        <v>1636</v>
      </c>
      <c r="E6" s="185">
        <v>1738</v>
      </c>
      <c r="F6" s="50">
        <f t="shared" si="0"/>
        <v>3374</v>
      </c>
      <c r="G6" s="174">
        <v>14</v>
      </c>
      <c r="H6" s="175">
        <v>35</v>
      </c>
      <c r="I6" s="175">
        <v>3</v>
      </c>
      <c r="J6" s="175">
        <v>1</v>
      </c>
      <c r="K6" s="175">
        <v>1</v>
      </c>
      <c r="L6" s="175">
        <v>5</v>
      </c>
      <c r="M6" s="176">
        <v>3</v>
      </c>
      <c r="N6" s="177">
        <v>1</v>
      </c>
    </row>
    <row r="7" spans="1:14" ht="19.5">
      <c r="A7" s="219" t="s">
        <v>114</v>
      </c>
      <c r="B7" s="185">
        <v>7</v>
      </c>
      <c r="C7" s="185">
        <v>572</v>
      </c>
      <c r="D7" s="185">
        <v>534</v>
      </c>
      <c r="E7" s="185">
        <v>624</v>
      </c>
      <c r="F7" s="50">
        <f t="shared" si="0"/>
        <v>1158</v>
      </c>
      <c r="G7" s="174">
        <v>6</v>
      </c>
      <c r="H7" s="175">
        <v>7</v>
      </c>
      <c r="I7" s="175">
        <v>1</v>
      </c>
      <c r="J7" s="175">
        <v>4</v>
      </c>
      <c r="K7" s="175">
        <v>2</v>
      </c>
      <c r="L7" s="175">
        <v>2</v>
      </c>
      <c r="M7" s="176">
        <v>2</v>
      </c>
      <c r="N7" s="177">
        <v>0</v>
      </c>
    </row>
    <row r="8" spans="1:14" ht="19.5">
      <c r="A8" s="219" t="s">
        <v>115</v>
      </c>
      <c r="B8" s="185">
        <v>20</v>
      </c>
      <c r="C8" s="185">
        <v>1287</v>
      </c>
      <c r="D8" s="185">
        <v>1592</v>
      </c>
      <c r="E8" s="185">
        <v>1747</v>
      </c>
      <c r="F8" s="50">
        <f t="shared" si="0"/>
        <v>3339</v>
      </c>
      <c r="G8" s="174">
        <v>8</v>
      </c>
      <c r="H8" s="175">
        <v>23</v>
      </c>
      <c r="I8" s="175">
        <v>2</v>
      </c>
      <c r="J8" s="175">
        <v>3</v>
      </c>
      <c r="K8" s="175">
        <v>1</v>
      </c>
      <c r="L8" s="175">
        <v>0</v>
      </c>
      <c r="M8" s="176">
        <v>1</v>
      </c>
      <c r="N8" s="177">
        <v>2</v>
      </c>
    </row>
    <row r="9" spans="1:14" ht="19.5">
      <c r="A9" s="219" t="s">
        <v>116</v>
      </c>
      <c r="B9" s="185">
        <v>17</v>
      </c>
      <c r="C9" s="185">
        <v>720</v>
      </c>
      <c r="D9" s="185">
        <v>794</v>
      </c>
      <c r="E9" s="185">
        <v>906</v>
      </c>
      <c r="F9" s="50">
        <f t="shared" si="0"/>
        <v>1700</v>
      </c>
      <c r="G9" s="174">
        <v>6</v>
      </c>
      <c r="H9" s="175">
        <v>5</v>
      </c>
      <c r="I9" s="175">
        <v>1</v>
      </c>
      <c r="J9" s="175">
        <v>0</v>
      </c>
      <c r="K9" s="175">
        <v>1</v>
      </c>
      <c r="L9" s="175">
        <v>0</v>
      </c>
      <c r="M9" s="176">
        <v>3</v>
      </c>
      <c r="N9" s="177">
        <v>0</v>
      </c>
    </row>
    <row r="10" spans="1:14" ht="19.5">
      <c r="A10" s="219" t="s">
        <v>117</v>
      </c>
      <c r="B10" s="185">
        <v>17</v>
      </c>
      <c r="C10" s="185">
        <v>673</v>
      </c>
      <c r="D10" s="185">
        <v>802</v>
      </c>
      <c r="E10" s="185">
        <v>781</v>
      </c>
      <c r="F10" s="50">
        <f t="shared" si="0"/>
        <v>1583</v>
      </c>
      <c r="G10" s="174">
        <v>1</v>
      </c>
      <c r="H10" s="175">
        <v>6</v>
      </c>
      <c r="I10" s="175">
        <v>0</v>
      </c>
      <c r="J10" s="175">
        <v>1</v>
      </c>
      <c r="K10" s="175">
        <v>1</v>
      </c>
      <c r="L10" s="175">
        <v>1</v>
      </c>
      <c r="M10" s="176">
        <v>0</v>
      </c>
      <c r="N10" s="177">
        <v>0</v>
      </c>
    </row>
    <row r="11" spans="1:14" ht="19.5">
      <c r="A11" s="219" t="s">
        <v>118</v>
      </c>
      <c r="B11" s="185">
        <v>14</v>
      </c>
      <c r="C11" s="185">
        <v>476</v>
      </c>
      <c r="D11" s="185">
        <v>552</v>
      </c>
      <c r="E11" s="185">
        <v>500</v>
      </c>
      <c r="F11" s="50">
        <f t="shared" si="0"/>
        <v>1052</v>
      </c>
      <c r="G11" s="174">
        <v>3</v>
      </c>
      <c r="H11" s="175">
        <v>7</v>
      </c>
      <c r="I11" s="175">
        <v>1</v>
      </c>
      <c r="J11" s="175">
        <v>5</v>
      </c>
      <c r="K11" s="175">
        <v>0</v>
      </c>
      <c r="L11" s="175">
        <v>0</v>
      </c>
      <c r="M11" s="176">
        <v>2</v>
      </c>
      <c r="N11" s="177">
        <v>0</v>
      </c>
    </row>
    <row r="12" spans="1:14" ht="19.5">
      <c r="A12" s="219" t="s">
        <v>119</v>
      </c>
      <c r="B12" s="185">
        <v>22</v>
      </c>
      <c r="C12" s="185">
        <v>1139</v>
      </c>
      <c r="D12" s="185">
        <v>1392</v>
      </c>
      <c r="E12" s="185">
        <v>1556</v>
      </c>
      <c r="F12" s="50">
        <f t="shared" si="0"/>
        <v>2948</v>
      </c>
      <c r="G12" s="174">
        <v>24</v>
      </c>
      <c r="H12" s="175">
        <v>19</v>
      </c>
      <c r="I12" s="175">
        <v>1</v>
      </c>
      <c r="J12" s="175">
        <v>1</v>
      </c>
      <c r="K12" s="175">
        <v>2</v>
      </c>
      <c r="L12" s="175">
        <v>4</v>
      </c>
      <c r="M12" s="176">
        <v>1</v>
      </c>
      <c r="N12" s="177">
        <v>0</v>
      </c>
    </row>
    <row r="13" spans="1:14" ht="19.5">
      <c r="A13" s="219" t="s">
        <v>120</v>
      </c>
      <c r="B13" s="185">
        <v>11</v>
      </c>
      <c r="C13" s="185">
        <v>565</v>
      </c>
      <c r="D13" s="185">
        <v>598</v>
      </c>
      <c r="E13" s="185">
        <v>698</v>
      </c>
      <c r="F13" s="50">
        <f t="shared" si="0"/>
        <v>1296</v>
      </c>
      <c r="G13" s="174">
        <v>13</v>
      </c>
      <c r="H13" s="175">
        <v>15</v>
      </c>
      <c r="I13" s="175">
        <v>1</v>
      </c>
      <c r="J13" s="175">
        <v>2</v>
      </c>
      <c r="K13" s="175">
        <v>0</v>
      </c>
      <c r="L13" s="175">
        <v>0</v>
      </c>
      <c r="M13" s="176">
        <v>4</v>
      </c>
      <c r="N13" s="177">
        <v>0</v>
      </c>
    </row>
    <row r="14" spans="1:14" ht="19.5">
      <c r="A14" s="219" t="s">
        <v>121</v>
      </c>
      <c r="B14" s="185">
        <v>10</v>
      </c>
      <c r="C14" s="185">
        <v>386</v>
      </c>
      <c r="D14" s="185">
        <v>439</v>
      </c>
      <c r="E14" s="185">
        <v>383</v>
      </c>
      <c r="F14" s="50">
        <f t="shared" si="0"/>
        <v>822</v>
      </c>
      <c r="G14" s="174">
        <v>3</v>
      </c>
      <c r="H14" s="175">
        <v>6</v>
      </c>
      <c r="I14" s="175">
        <v>0</v>
      </c>
      <c r="J14" s="175">
        <v>0</v>
      </c>
      <c r="K14" s="175">
        <v>0</v>
      </c>
      <c r="L14" s="175">
        <v>1</v>
      </c>
      <c r="M14" s="176">
        <v>0</v>
      </c>
      <c r="N14" s="177">
        <v>0</v>
      </c>
    </row>
    <row r="15" spans="1:14" ht="19.5">
      <c r="A15" s="219" t="s">
        <v>122</v>
      </c>
      <c r="B15" s="185">
        <v>16</v>
      </c>
      <c r="C15" s="185">
        <v>621</v>
      </c>
      <c r="D15" s="185">
        <v>737</v>
      </c>
      <c r="E15" s="185">
        <v>702</v>
      </c>
      <c r="F15" s="50">
        <f t="shared" si="0"/>
        <v>1439</v>
      </c>
      <c r="G15" s="174">
        <v>2</v>
      </c>
      <c r="H15" s="175">
        <v>7</v>
      </c>
      <c r="I15" s="175">
        <v>4</v>
      </c>
      <c r="J15" s="175">
        <v>1</v>
      </c>
      <c r="K15" s="175">
        <v>0</v>
      </c>
      <c r="L15" s="175">
        <v>2</v>
      </c>
      <c r="M15" s="176">
        <v>2</v>
      </c>
      <c r="N15" s="177">
        <v>0</v>
      </c>
    </row>
    <row r="16" spans="1:14" ht="19.5">
      <c r="A16" s="219" t="s">
        <v>123</v>
      </c>
      <c r="B16" s="185">
        <v>10</v>
      </c>
      <c r="C16" s="185">
        <v>517</v>
      </c>
      <c r="D16" s="185">
        <v>540</v>
      </c>
      <c r="E16" s="185">
        <v>599</v>
      </c>
      <c r="F16" s="50">
        <f t="shared" si="0"/>
        <v>1139</v>
      </c>
      <c r="G16" s="174">
        <v>3</v>
      </c>
      <c r="H16" s="175">
        <v>6</v>
      </c>
      <c r="I16" s="175">
        <v>1</v>
      </c>
      <c r="J16" s="175">
        <v>0</v>
      </c>
      <c r="K16" s="175">
        <v>1</v>
      </c>
      <c r="L16" s="175">
        <v>0</v>
      </c>
      <c r="M16" s="176">
        <v>3</v>
      </c>
      <c r="N16" s="177">
        <v>0</v>
      </c>
    </row>
    <row r="17" spans="1:14" ht="19.5">
      <c r="A17" s="219" t="s">
        <v>124</v>
      </c>
      <c r="B17" s="185">
        <v>22</v>
      </c>
      <c r="C17" s="185">
        <v>943</v>
      </c>
      <c r="D17" s="185">
        <v>1181</v>
      </c>
      <c r="E17" s="185">
        <v>1144</v>
      </c>
      <c r="F17" s="50">
        <f t="shared" si="0"/>
        <v>2325</v>
      </c>
      <c r="G17" s="174">
        <v>6</v>
      </c>
      <c r="H17" s="175">
        <v>22</v>
      </c>
      <c r="I17" s="175">
        <v>6</v>
      </c>
      <c r="J17" s="175">
        <v>5</v>
      </c>
      <c r="K17" s="175">
        <v>1</v>
      </c>
      <c r="L17" s="175">
        <v>2</v>
      </c>
      <c r="M17" s="176">
        <v>3</v>
      </c>
      <c r="N17" s="177">
        <v>1</v>
      </c>
    </row>
    <row r="18" spans="1:14" ht="19.5">
      <c r="A18" s="219" t="s">
        <v>125</v>
      </c>
      <c r="B18" s="185">
        <v>13</v>
      </c>
      <c r="C18" s="185">
        <v>460</v>
      </c>
      <c r="D18" s="185">
        <v>511</v>
      </c>
      <c r="E18" s="185">
        <v>518</v>
      </c>
      <c r="F18" s="50">
        <f t="shared" si="0"/>
        <v>1029</v>
      </c>
      <c r="G18" s="174">
        <v>5</v>
      </c>
      <c r="H18" s="175">
        <v>5</v>
      </c>
      <c r="I18" s="175">
        <v>0</v>
      </c>
      <c r="J18" s="175">
        <v>0</v>
      </c>
      <c r="K18" s="175">
        <v>2</v>
      </c>
      <c r="L18" s="175">
        <v>1</v>
      </c>
      <c r="M18" s="176">
        <v>0</v>
      </c>
      <c r="N18" s="177">
        <v>0</v>
      </c>
    </row>
    <row r="19" spans="1:14" ht="19.5">
      <c r="A19" s="219" t="s">
        <v>126</v>
      </c>
      <c r="B19" s="185">
        <v>12</v>
      </c>
      <c r="C19" s="185">
        <v>449</v>
      </c>
      <c r="D19" s="185">
        <v>506</v>
      </c>
      <c r="E19" s="185">
        <v>449</v>
      </c>
      <c r="F19" s="50">
        <f t="shared" si="0"/>
        <v>955</v>
      </c>
      <c r="G19" s="174">
        <v>4</v>
      </c>
      <c r="H19" s="175">
        <v>4</v>
      </c>
      <c r="I19" s="175">
        <v>0</v>
      </c>
      <c r="J19" s="175">
        <v>0</v>
      </c>
      <c r="K19" s="175">
        <v>1</v>
      </c>
      <c r="L19" s="175">
        <v>1</v>
      </c>
      <c r="M19" s="176">
        <v>2</v>
      </c>
      <c r="N19" s="177">
        <v>0</v>
      </c>
    </row>
    <row r="20" spans="1:14" ht="19.5">
      <c r="A20" s="219" t="s">
        <v>127</v>
      </c>
      <c r="B20" s="185">
        <v>10</v>
      </c>
      <c r="C20" s="185">
        <v>450</v>
      </c>
      <c r="D20" s="185">
        <v>504</v>
      </c>
      <c r="E20" s="185">
        <v>479</v>
      </c>
      <c r="F20" s="50">
        <f t="shared" si="0"/>
        <v>983</v>
      </c>
      <c r="G20" s="174">
        <v>2</v>
      </c>
      <c r="H20" s="175">
        <v>5</v>
      </c>
      <c r="I20" s="175">
        <v>2</v>
      </c>
      <c r="J20" s="175">
        <v>1</v>
      </c>
      <c r="K20" s="175">
        <v>0</v>
      </c>
      <c r="L20" s="175">
        <v>2</v>
      </c>
      <c r="M20" s="176">
        <v>0</v>
      </c>
      <c r="N20" s="177">
        <v>0</v>
      </c>
    </row>
    <row r="21" spans="1:14" ht="19.5">
      <c r="A21" s="219" t="s">
        <v>128</v>
      </c>
      <c r="B21" s="185">
        <v>11</v>
      </c>
      <c r="C21" s="185">
        <v>647</v>
      </c>
      <c r="D21" s="185">
        <v>700</v>
      </c>
      <c r="E21" s="185">
        <v>750</v>
      </c>
      <c r="F21" s="50">
        <f t="shared" si="0"/>
        <v>1450</v>
      </c>
      <c r="G21" s="174">
        <v>15</v>
      </c>
      <c r="H21" s="175">
        <v>6</v>
      </c>
      <c r="I21" s="175">
        <v>0</v>
      </c>
      <c r="J21" s="175">
        <v>3</v>
      </c>
      <c r="K21" s="175">
        <v>0</v>
      </c>
      <c r="L21" s="175">
        <v>1</v>
      </c>
      <c r="M21" s="176">
        <v>1</v>
      </c>
      <c r="N21" s="177">
        <v>0</v>
      </c>
    </row>
    <row r="22" spans="1:14" ht="19.5">
      <c r="A22" s="219" t="s">
        <v>129</v>
      </c>
      <c r="B22" s="185">
        <v>16</v>
      </c>
      <c r="C22" s="185">
        <v>568</v>
      </c>
      <c r="D22" s="185">
        <v>668</v>
      </c>
      <c r="E22" s="185">
        <v>738</v>
      </c>
      <c r="F22" s="50">
        <f t="shared" si="0"/>
        <v>1406</v>
      </c>
      <c r="G22" s="174">
        <v>7</v>
      </c>
      <c r="H22" s="175">
        <v>9</v>
      </c>
      <c r="I22" s="175">
        <v>2</v>
      </c>
      <c r="J22" s="175">
        <v>0</v>
      </c>
      <c r="K22" s="175">
        <v>0</v>
      </c>
      <c r="L22" s="175">
        <v>2</v>
      </c>
      <c r="M22" s="176">
        <v>0</v>
      </c>
      <c r="N22" s="177">
        <v>0</v>
      </c>
    </row>
    <row r="23" spans="1:14" ht="19.5">
      <c r="A23" s="219" t="s">
        <v>130</v>
      </c>
      <c r="B23" s="185">
        <v>15</v>
      </c>
      <c r="C23" s="185">
        <v>968</v>
      </c>
      <c r="D23" s="185">
        <v>1023</v>
      </c>
      <c r="E23" s="185">
        <v>1168</v>
      </c>
      <c r="F23" s="50">
        <f t="shared" si="0"/>
        <v>2191</v>
      </c>
      <c r="G23" s="174">
        <v>6</v>
      </c>
      <c r="H23" s="175">
        <v>9</v>
      </c>
      <c r="I23" s="175">
        <v>0</v>
      </c>
      <c r="J23" s="175">
        <v>3</v>
      </c>
      <c r="K23" s="175">
        <v>1</v>
      </c>
      <c r="L23" s="175">
        <v>1</v>
      </c>
      <c r="M23" s="176">
        <v>1</v>
      </c>
      <c r="N23" s="177">
        <v>0</v>
      </c>
    </row>
    <row r="24" spans="1:14" ht="19.5">
      <c r="A24" s="219" t="s">
        <v>131</v>
      </c>
      <c r="B24" s="185">
        <v>12</v>
      </c>
      <c r="C24" s="185">
        <v>457</v>
      </c>
      <c r="D24" s="185">
        <v>567</v>
      </c>
      <c r="E24" s="185">
        <v>600</v>
      </c>
      <c r="F24" s="50">
        <f t="shared" si="0"/>
        <v>1167</v>
      </c>
      <c r="G24" s="174">
        <v>7</v>
      </c>
      <c r="H24" s="175">
        <v>7</v>
      </c>
      <c r="I24" s="175">
        <v>2</v>
      </c>
      <c r="J24" s="175">
        <v>0</v>
      </c>
      <c r="K24" s="175">
        <v>1</v>
      </c>
      <c r="L24" s="175">
        <v>0</v>
      </c>
      <c r="M24" s="176">
        <v>3</v>
      </c>
      <c r="N24" s="177">
        <v>0</v>
      </c>
    </row>
    <row r="25" spans="1:14" ht="19.5">
      <c r="A25" s="219" t="s">
        <v>132</v>
      </c>
      <c r="B25" s="185">
        <v>21</v>
      </c>
      <c r="C25" s="185">
        <v>1554</v>
      </c>
      <c r="D25" s="185">
        <v>1986</v>
      </c>
      <c r="E25" s="185">
        <v>2156</v>
      </c>
      <c r="F25" s="50">
        <f t="shared" si="0"/>
        <v>4142</v>
      </c>
      <c r="G25" s="174">
        <v>20</v>
      </c>
      <c r="H25" s="175">
        <v>22</v>
      </c>
      <c r="I25" s="175">
        <v>8</v>
      </c>
      <c r="J25" s="175">
        <v>1</v>
      </c>
      <c r="K25" s="175">
        <v>3</v>
      </c>
      <c r="L25" s="175">
        <v>4</v>
      </c>
      <c r="M25" s="176">
        <v>2</v>
      </c>
      <c r="N25" s="177">
        <v>3</v>
      </c>
    </row>
    <row r="26" spans="1:14" ht="19.5">
      <c r="A26" s="219" t="s">
        <v>133</v>
      </c>
      <c r="B26" s="185">
        <v>22</v>
      </c>
      <c r="C26" s="185">
        <v>923</v>
      </c>
      <c r="D26" s="185">
        <v>1203</v>
      </c>
      <c r="E26" s="185">
        <v>1251</v>
      </c>
      <c r="F26" s="50">
        <f t="shared" si="0"/>
        <v>2454</v>
      </c>
      <c r="G26" s="174">
        <v>12</v>
      </c>
      <c r="H26" s="175">
        <v>12</v>
      </c>
      <c r="I26" s="175">
        <v>0</v>
      </c>
      <c r="J26" s="175">
        <v>0</v>
      </c>
      <c r="K26" s="175">
        <v>0</v>
      </c>
      <c r="L26" s="175">
        <v>1</v>
      </c>
      <c r="M26" s="176">
        <v>4</v>
      </c>
      <c r="N26" s="177">
        <v>1</v>
      </c>
    </row>
    <row r="27" spans="1:14" ht="19.5">
      <c r="A27" s="219" t="s">
        <v>134</v>
      </c>
      <c r="B27" s="185">
        <v>12</v>
      </c>
      <c r="C27" s="185">
        <v>524</v>
      </c>
      <c r="D27" s="185">
        <v>544</v>
      </c>
      <c r="E27" s="185">
        <v>613</v>
      </c>
      <c r="F27" s="50">
        <f>D27+E27</f>
        <v>1157</v>
      </c>
      <c r="G27" s="174">
        <v>8</v>
      </c>
      <c r="H27" s="175">
        <v>1</v>
      </c>
      <c r="I27" s="175">
        <v>3</v>
      </c>
      <c r="J27" s="175">
        <v>0</v>
      </c>
      <c r="K27" s="175">
        <v>1</v>
      </c>
      <c r="L27" s="175">
        <v>0</v>
      </c>
      <c r="M27" s="176">
        <v>1</v>
      </c>
      <c r="N27" s="177">
        <v>0</v>
      </c>
    </row>
    <row r="28" spans="1:14" ht="19.5">
      <c r="A28" s="219" t="s">
        <v>135</v>
      </c>
      <c r="B28" s="185">
        <v>12</v>
      </c>
      <c r="C28" s="185">
        <v>569</v>
      </c>
      <c r="D28" s="185">
        <v>671</v>
      </c>
      <c r="E28" s="185">
        <v>691</v>
      </c>
      <c r="F28" s="50">
        <f t="shared" ref="F28:F36" si="1">SUM(D28:E28)</f>
        <v>1362</v>
      </c>
      <c r="G28" s="174">
        <v>10</v>
      </c>
      <c r="H28" s="175">
        <v>6</v>
      </c>
      <c r="I28" s="175">
        <v>1</v>
      </c>
      <c r="J28" s="175">
        <v>5</v>
      </c>
      <c r="K28" s="175">
        <v>2</v>
      </c>
      <c r="L28" s="175">
        <v>1</v>
      </c>
      <c r="M28" s="176">
        <v>2</v>
      </c>
      <c r="N28" s="177">
        <v>0</v>
      </c>
    </row>
    <row r="29" spans="1:14" ht="19.5">
      <c r="A29" s="219" t="s">
        <v>136</v>
      </c>
      <c r="B29" s="185">
        <v>6</v>
      </c>
      <c r="C29" s="185">
        <v>366</v>
      </c>
      <c r="D29" s="185">
        <v>447</v>
      </c>
      <c r="E29" s="185">
        <v>472</v>
      </c>
      <c r="F29" s="50">
        <f t="shared" si="1"/>
        <v>919</v>
      </c>
      <c r="G29" s="174">
        <v>3</v>
      </c>
      <c r="H29" s="175">
        <v>4</v>
      </c>
      <c r="I29" s="175">
        <v>1</v>
      </c>
      <c r="J29" s="175">
        <v>0</v>
      </c>
      <c r="K29" s="175">
        <v>0</v>
      </c>
      <c r="L29" s="175">
        <v>1</v>
      </c>
      <c r="M29" s="176">
        <v>0</v>
      </c>
      <c r="N29" s="177">
        <v>2</v>
      </c>
    </row>
    <row r="30" spans="1:14" ht="19.5">
      <c r="A30" s="219" t="s">
        <v>137</v>
      </c>
      <c r="B30" s="185">
        <v>11</v>
      </c>
      <c r="C30" s="185">
        <v>400</v>
      </c>
      <c r="D30" s="185">
        <v>446</v>
      </c>
      <c r="E30" s="185">
        <v>493</v>
      </c>
      <c r="F30" s="50">
        <f t="shared" si="1"/>
        <v>939</v>
      </c>
      <c r="G30" s="174">
        <v>6</v>
      </c>
      <c r="H30" s="175">
        <v>8</v>
      </c>
      <c r="I30" s="175">
        <v>3</v>
      </c>
      <c r="J30" s="175">
        <v>3</v>
      </c>
      <c r="K30" s="175">
        <v>1</v>
      </c>
      <c r="L30" s="175">
        <v>2</v>
      </c>
      <c r="M30" s="176">
        <v>1</v>
      </c>
      <c r="N30" s="177">
        <v>0</v>
      </c>
    </row>
    <row r="31" spans="1:14" ht="19.5">
      <c r="A31" s="219" t="s">
        <v>138</v>
      </c>
      <c r="B31" s="185">
        <v>17</v>
      </c>
      <c r="C31" s="185">
        <v>1492</v>
      </c>
      <c r="D31" s="185">
        <v>1630</v>
      </c>
      <c r="E31" s="185">
        <v>1878</v>
      </c>
      <c r="F31" s="50">
        <f t="shared" si="1"/>
        <v>3508</v>
      </c>
      <c r="G31" s="174">
        <v>11</v>
      </c>
      <c r="H31" s="175">
        <v>15</v>
      </c>
      <c r="I31" s="175">
        <v>1</v>
      </c>
      <c r="J31" s="175">
        <v>3</v>
      </c>
      <c r="K31" s="175">
        <v>3</v>
      </c>
      <c r="L31" s="175">
        <v>3</v>
      </c>
      <c r="M31" s="176">
        <v>2</v>
      </c>
      <c r="N31" s="177">
        <v>1</v>
      </c>
    </row>
    <row r="32" spans="1:14" ht="19.5">
      <c r="A32" s="219" t="s">
        <v>139</v>
      </c>
      <c r="B32" s="185">
        <v>7</v>
      </c>
      <c r="C32" s="185">
        <v>359</v>
      </c>
      <c r="D32" s="185">
        <v>410</v>
      </c>
      <c r="E32" s="185">
        <v>438</v>
      </c>
      <c r="F32" s="50">
        <f t="shared" si="1"/>
        <v>848</v>
      </c>
      <c r="G32" s="174">
        <v>1</v>
      </c>
      <c r="H32" s="175">
        <v>6</v>
      </c>
      <c r="I32" s="175">
        <v>1</v>
      </c>
      <c r="J32" s="175">
        <v>2</v>
      </c>
      <c r="K32" s="175">
        <v>1</v>
      </c>
      <c r="L32" s="175">
        <v>0</v>
      </c>
      <c r="M32" s="176">
        <v>1</v>
      </c>
      <c r="N32" s="177">
        <v>0</v>
      </c>
    </row>
    <row r="33" spans="1:14" ht="19.5">
      <c r="A33" s="219" t="s">
        <v>140</v>
      </c>
      <c r="B33" s="185">
        <v>15</v>
      </c>
      <c r="C33" s="185">
        <v>990</v>
      </c>
      <c r="D33" s="185">
        <v>1134</v>
      </c>
      <c r="E33" s="185">
        <v>1222</v>
      </c>
      <c r="F33" s="50">
        <f t="shared" si="1"/>
        <v>2356</v>
      </c>
      <c r="G33" s="174">
        <v>9</v>
      </c>
      <c r="H33" s="175">
        <v>22</v>
      </c>
      <c r="I33" s="175">
        <v>2</v>
      </c>
      <c r="J33" s="175">
        <v>0</v>
      </c>
      <c r="K33" s="175">
        <v>2</v>
      </c>
      <c r="L33" s="175">
        <v>1</v>
      </c>
      <c r="M33" s="176">
        <v>3</v>
      </c>
      <c r="N33" s="177">
        <v>0</v>
      </c>
    </row>
    <row r="34" spans="1:14" ht="19.5">
      <c r="A34" s="219" t="s">
        <v>141</v>
      </c>
      <c r="B34" s="185">
        <v>12</v>
      </c>
      <c r="C34" s="185">
        <v>454</v>
      </c>
      <c r="D34" s="185">
        <v>550</v>
      </c>
      <c r="E34" s="185">
        <v>503</v>
      </c>
      <c r="F34" s="50">
        <f t="shared" si="1"/>
        <v>1053</v>
      </c>
      <c r="G34" s="174">
        <v>3</v>
      </c>
      <c r="H34" s="175">
        <v>4</v>
      </c>
      <c r="I34" s="175">
        <v>0</v>
      </c>
      <c r="J34" s="175">
        <v>5</v>
      </c>
      <c r="K34" s="175">
        <v>2</v>
      </c>
      <c r="L34" s="175">
        <v>2</v>
      </c>
      <c r="M34" s="176">
        <v>1</v>
      </c>
      <c r="N34" s="177">
        <v>0</v>
      </c>
    </row>
    <row r="35" spans="1:14" ht="19.5">
      <c r="A35" s="219" t="s">
        <v>142</v>
      </c>
      <c r="B35" s="185">
        <v>19</v>
      </c>
      <c r="C35" s="185">
        <v>858</v>
      </c>
      <c r="D35" s="185">
        <v>1041</v>
      </c>
      <c r="E35" s="185">
        <v>1159</v>
      </c>
      <c r="F35" s="50">
        <f t="shared" si="1"/>
        <v>2200</v>
      </c>
      <c r="G35" s="174">
        <v>9</v>
      </c>
      <c r="H35" s="175">
        <v>12</v>
      </c>
      <c r="I35" s="175">
        <v>3</v>
      </c>
      <c r="J35" s="175">
        <v>1</v>
      </c>
      <c r="K35" s="175">
        <v>0</v>
      </c>
      <c r="L35" s="175">
        <v>0</v>
      </c>
      <c r="M35" s="176">
        <v>3</v>
      </c>
      <c r="N35" s="177">
        <v>1</v>
      </c>
    </row>
    <row r="36" spans="1:14" ht="19.5">
      <c r="A36" s="219" t="s">
        <v>143</v>
      </c>
      <c r="B36" s="185">
        <v>8</v>
      </c>
      <c r="C36" s="185">
        <v>366</v>
      </c>
      <c r="D36" s="185">
        <v>459</v>
      </c>
      <c r="E36" s="185">
        <v>429</v>
      </c>
      <c r="F36" s="50">
        <f t="shared" si="1"/>
        <v>888</v>
      </c>
      <c r="G36" s="174">
        <v>4</v>
      </c>
      <c r="H36" s="175">
        <v>4</v>
      </c>
      <c r="I36" s="175">
        <v>0</v>
      </c>
      <c r="J36" s="175">
        <v>0</v>
      </c>
      <c r="K36" s="175">
        <v>0</v>
      </c>
      <c r="L36" s="175">
        <v>0</v>
      </c>
      <c r="M36" s="176">
        <v>2</v>
      </c>
      <c r="N36" s="177">
        <v>0</v>
      </c>
    </row>
    <row r="37" spans="1:14" ht="19.5">
      <c r="A37" s="220" t="s">
        <v>110</v>
      </c>
      <c r="B37" s="50">
        <f t="shared" ref="B37:N37" si="2">SUM(B5:B36)</f>
        <v>456</v>
      </c>
      <c r="C37" s="50">
        <f t="shared" si="2"/>
        <v>22836</v>
      </c>
      <c r="D37" s="50">
        <f t="shared" si="2"/>
        <v>26406</v>
      </c>
      <c r="E37" s="50">
        <f t="shared" si="2"/>
        <v>28039</v>
      </c>
      <c r="F37" s="50">
        <f t="shared" si="2"/>
        <v>54445</v>
      </c>
      <c r="G37" s="50">
        <f t="shared" si="2"/>
        <v>240</v>
      </c>
      <c r="H37" s="50">
        <f t="shared" si="2"/>
        <v>324</v>
      </c>
      <c r="I37" s="50">
        <f t="shared" si="2"/>
        <v>50</v>
      </c>
      <c r="J37" s="50">
        <f t="shared" si="2"/>
        <v>50</v>
      </c>
      <c r="K37" s="50">
        <f t="shared" si="2"/>
        <v>30</v>
      </c>
      <c r="L37" s="50">
        <f t="shared" si="2"/>
        <v>44</v>
      </c>
      <c r="M37" s="51">
        <f t="shared" si="2"/>
        <v>55</v>
      </c>
      <c r="N37" s="53">
        <f t="shared" si="2"/>
        <v>13</v>
      </c>
    </row>
    <row r="38" spans="1:14" s="3" customFormat="1" ht="26.25" customHeight="1">
      <c r="A38" s="253" t="s">
        <v>8</v>
      </c>
      <c r="B38" s="254"/>
      <c r="C38" s="92">
        <f>C37</f>
        <v>22836</v>
      </c>
      <c r="D38" s="92" t="s">
        <v>0</v>
      </c>
      <c r="E38" s="92" t="s">
        <v>9</v>
      </c>
      <c r="F38" s="92"/>
      <c r="G38" s="92">
        <f>F37</f>
        <v>54445</v>
      </c>
      <c r="H38" s="92" t="s">
        <v>10</v>
      </c>
      <c r="I38" s="92"/>
      <c r="J38" s="92"/>
      <c r="K38" s="92" t="s">
        <v>94</v>
      </c>
      <c r="L38" s="92"/>
      <c r="M38" s="93"/>
      <c r="N38" s="94"/>
    </row>
    <row r="39" spans="1:14" s="3" customFormat="1" ht="26.25" customHeight="1">
      <c r="A39" s="229" t="s">
        <v>108</v>
      </c>
      <c r="B39" s="230"/>
      <c r="C39" s="61" t="str">
        <f ca="1">INDIRECT(H39,TRUE)</f>
        <v>開平</v>
      </c>
      <c r="D39" s="143" t="s">
        <v>91</v>
      </c>
      <c r="E39" s="144">
        <f>MAX(C5:C36)</f>
        <v>1554</v>
      </c>
      <c r="F39" s="145">
        <f>MAX(F5:F36)</f>
        <v>4142</v>
      </c>
      <c r="G39" s="87"/>
      <c r="H39" s="148" t="str">
        <f>ADDRESS(MATCH(MAX(F5:F36),F5:F36,0)+4,1)</f>
        <v>$A$25</v>
      </c>
      <c r="I39" s="87"/>
      <c r="J39" s="87"/>
      <c r="K39" s="87"/>
      <c r="L39" s="87"/>
      <c r="M39" s="141"/>
      <c r="N39" s="142"/>
    </row>
    <row r="40" spans="1:14" s="3" customFormat="1" ht="26.25" customHeight="1">
      <c r="A40" s="229" t="s">
        <v>109</v>
      </c>
      <c r="B40" s="230"/>
      <c r="C40" s="149" t="str">
        <f ca="1">INDIRECT(H40,TRUE)</f>
        <v>明莊</v>
      </c>
      <c r="D40" s="150" t="s">
        <v>91</v>
      </c>
      <c r="E40" s="146">
        <v>386</v>
      </c>
      <c r="F40" s="147">
        <f>MIN(F5:F36)</f>
        <v>822</v>
      </c>
      <c r="G40" s="87"/>
      <c r="H40" s="148" t="str">
        <f>ADDRESS(MATCH(MIN(F5:F36),F5:F36,0)+4,1)</f>
        <v>$A$14</v>
      </c>
      <c r="I40" s="87"/>
      <c r="J40" s="87"/>
      <c r="K40" s="87"/>
      <c r="L40" s="87"/>
      <c r="M40" s="141"/>
      <c r="N40" s="142"/>
    </row>
    <row r="41" spans="1:14" s="4" customFormat="1" ht="24.95" customHeight="1">
      <c r="A41" s="288" t="s">
        <v>11</v>
      </c>
      <c r="B41" s="289"/>
      <c r="C41" s="284">
        <f>SUM(G41:G42)</f>
        <v>158</v>
      </c>
      <c r="D41" s="286" t="s">
        <v>10</v>
      </c>
      <c r="E41" s="95" t="s">
        <v>12</v>
      </c>
      <c r="F41" s="95"/>
      <c r="G41" s="95">
        <v>73</v>
      </c>
      <c r="H41" s="95" t="s">
        <v>10</v>
      </c>
      <c r="I41" s="95"/>
      <c r="J41" s="95"/>
      <c r="K41" s="96"/>
      <c r="L41" s="96"/>
      <c r="M41" s="97"/>
      <c r="N41" s="98"/>
    </row>
    <row r="42" spans="1:14" s="5" customFormat="1" ht="24.95" customHeight="1">
      <c r="A42" s="290"/>
      <c r="B42" s="291"/>
      <c r="C42" s="285"/>
      <c r="D42" s="287"/>
      <c r="E42" s="99" t="s">
        <v>13</v>
      </c>
      <c r="F42" s="99"/>
      <c r="G42" s="99">
        <v>85</v>
      </c>
      <c r="H42" s="99" t="s">
        <v>10</v>
      </c>
      <c r="I42" s="99"/>
      <c r="J42" s="99"/>
      <c r="K42" s="100"/>
      <c r="L42" s="100"/>
      <c r="M42" s="101"/>
      <c r="N42" s="209"/>
    </row>
    <row r="43" spans="1:14" s="5" customFormat="1" ht="26.25" customHeight="1">
      <c r="A43" s="235" t="s">
        <v>18</v>
      </c>
      <c r="B43" s="239"/>
      <c r="C43" s="216">
        <f>K37</f>
        <v>30</v>
      </c>
      <c r="D43" s="216" t="s">
        <v>10</v>
      </c>
      <c r="E43" s="199" t="s">
        <v>177</v>
      </c>
      <c r="F43" s="206"/>
      <c r="G43" s="206"/>
      <c r="H43" s="206"/>
      <c r="I43" s="206"/>
      <c r="J43" s="206"/>
      <c r="K43" s="207"/>
      <c r="L43" s="207"/>
      <c r="M43" s="208"/>
      <c r="N43" s="210"/>
    </row>
    <row r="44" spans="1:14" s="6" customFormat="1" ht="26.25" customHeight="1">
      <c r="A44" s="253" t="s">
        <v>16</v>
      </c>
      <c r="B44" s="254"/>
      <c r="C44" s="92">
        <f>L37</f>
        <v>44</v>
      </c>
      <c r="D44" s="92" t="s">
        <v>10</v>
      </c>
      <c r="E44" s="92"/>
      <c r="F44" s="92"/>
      <c r="G44" s="102"/>
      <c r="H44" s="92"/>
      <c r="I44" s="92"/>
      <c r="J44" s="92"/>
      <c r="K44" s="103"/>
      <c r="L44" s="103"/>
      <c r="M44" s="104"/>
      <c r="N44" s="105"/>
    </row>
    <row r="45" spans="1:14" s="7" customFormat="1" ht="26.25" customHeight="1">
      <c r="A45" s="253" t="s">
        <v>14</v>
      </c>
      <c r="B45" s="254"/>
      <c r="C45" s="92">
        <f>M37</f>
        <v>55</v>
      </c>
      <c r="D45" s="92" t="s">
        <v>48</v>
      </c>
      <c r="E45" s="92" t="s">
        <v>178</v>
      </c>
      <c r="F45" s="92"/>
      <c r="G45" s="92"/>
      <c r="H45" s="92"/>
      <c r="I45" s="92"/>
      <c r="J45" s="92"/>
      <c r="K45" s="103"/>
      <c r="L45" s="103"/>
      <c r="M45" s="104"/>
      <c r="N45" s="105"/>
    </row>
    <row r="46" spans="1:14" s="8" customFormat="1" ht="26.25" customHeight="1">
      <c r="A46" s="253" t="s">
        <v>15</v>
      </c>
      <c r="B46" s="254"/>
      <c r="C46" s="92">
        <f>N37</f>
        <v>13</v>
      </c>
      <c r="D46" s="92" t="s">
        <v>48</v>
      </c>
      <c r="E46" s="92" t="s">
        <v>169</v>
      </c>
      <c r="F46" s="92"/>
      <c r="G46" s="92"/>
      <c r="H46" s="92"/>
      <c r="I46" s="92"/>
      <c r="J46" s="92"/>
      <c r="K46" s="103"/>
      <c r="L46" s="103"/>
      <c r="M46" s="104"/>
      <c r="N46" s="105"/>
    </row>
    <row r="47" spans="1:14" s="6" customFormat="1" ht="26.25" customHeight="1">
      <c r="A47" s="253" t="s">
        <v>107</v>
      </c>
      <c r="B47" s="254"/>
      <c r="C47" s="92">
        <f>G37</f>
        <v>240</v>
      </c>
      <c r="D47" s="106" t="s">
        <v>10</v>
      </c>
      <c r="E47" s="92" t="s">
        <v>17</v>
      </c>
      <c r="F47" s="92"/>
      <c r="G47" s="92">
        <f>H37</f>
        <v>324</v>
      </c>
      <c r="H47" s="106" t="s">
        <v>10</v>
      </c>
      <c r="I47" s="92"/>
      <c r="J47" s="92"/>
      <c r="K47" s="103"/>
      <c r="L47" s="103"/>
      <c r="M47" s="104"/>
      <c r="N47" s="105"/>
    </row>
    <row r="48" spans="1:14" s="9" customFormat="1" ht="26.25" customHeight="1" thickBot="1">
      <c r="A48" s="249" t="str">
        <f>IF(C48&gt;0," 本月戶數增加","本月戶數減少")</f>
        <v>本月戶數減少</v>
      </c>
      <c r="B48" s="250"/>
      <c r="C48" s="107">
        <f>C37-'10009'!C37</f>
        <v>-43</v>
      </c>
      <c r="D48" s="108" t="str">
        <f>IF(E48&gt;0,"男增加","男減少")</f>
        <v>男減少</v>
      </c>
      <c r="E48" s="109">
        <f>D37-'10009'!D37</f>
        <v>-38</v>
      </c>
      <c r="F48" s="110" t="str">
        <f>IF(G48&gt;0,"女增加","女減少")</f>
        <v>女減少</v>
      </c>
      <c r="G48" s="109">
        <f>E37-'10009'!E37</f>
        <v>-60</v>
      </c>
      <c r="H48" s="111"/>
      <c r="I48" s="250" t="str">
        <f>IF(K48&gt;0,"總人口數增加","總人口數減少")</f>
        <v>總人口數減少</v>
      </c>
      <c r="J48" s="250"/>
      <c r="K48" s="109">
        <f>F37-'10009'!F37</f>
        <v>-98</v>
      </c>
      <c r="L48" s="111"/>
      <c r="M48" s="112"/>
      <c r="N48" s="113"/>
    </row>
    <row r="49" spans="3:13">
      <c r="C49" s="2"/>
      <c r="K49" s="10"/>
      <c r="M49" s="12"/>
    </row>
  </sheetData>
  <mergeCells count="26">
    <mergeCell ref="A48:B48"/>
    <mergeCell ref="I48:J48"/>
    <mergeCell ref="I3:I4"/>
    <mergeCell ref="C41:C42"/>
    <mergeCell ref="D41:D42"/>
    <mergeCell ref="B3:B4"/>
    <mergeCell ref="C3:C4"/>
    <mergeCell ref="A3:A4"/>
    <mergeCell ref="A41:B42"/>
    <mergeCell ref="A46:B46"/>
    <mergeCell ref="A44:B44"/>
    <mergeCell ref="A45:B45"/>
    <mergeCell ref="H3:H4"/>
    <mergeCell ref="A38:B38"/>
    <mergeCell ref="A39:B39"/>
    <mergeCell ref="A47:B47"/>
    <mergeCell ref="A43:B43"/>
    <mergeCell ref="A40:B40"/>
    <mergeCell ref="A1:L1"/>
    <mergeCell ref="M3:M4"/>
    <mergeCell ref="N3:N4"/>
    <mergeCell ref="K2:N2"/>
    <mergeCell ref="J3:J4"/>
    <mergeCell ref="G3:G4"/>
    <mergeCell ref="K3:K4"/>
    <mergeCell ref="L3:L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2" width="7.625" customWidth="1"/>
    <col min="13" max="14" width="7.625" style="11" customWidth="1"/>
  </cols>
  <sheetData>
    <row r="1" spans="1:14" ht="44.25" customHeight="1">
      <c r="A1" s="221" t="s">
        <v>103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184"/>
      <c r="N1" s="184"/>
    </row>
    <row r="2" spans="1:14" ht="28.5" customHeight="1" thickBot="1">
      <c r="A2" s="47"/>
      <c r="B2" s="48"/>
      <c r="C2" s="46"/>
      <c r="D2" s="48"/>
      <c r="E2" s="48"/>
      <c r="F2" s="48"/>
      <c r="G2" s="48"/>
      <c r="H2" s="48"/>
      <c r="I2" s="48"/>
      <c r="J2" s="52"/>
      <c r="K2" s="255" t="s">
        <v>154</v>
      </c>
      <c r="L2" s="255"/>
      <c r="M2" s="255"/>
      <c r="N2" s="255"/>
    </row>
    <row r="3" spans="1:14" ht="19.5">
      <c r="A3" s="256" t="s">
        <v>83</v>
      </c>
      <c r="B3" s="251" t="s">
        <v>84</v>
      </c>
      <c r="C3" s="251" t="s">
        <v>65</v>
      </c>
      <c r="D3" s="190" t="s">
        <v>10</v>
      </c>
      <c r="E3" s="191" t="s">
        <v>100</v>
      </c>
      <c r="F3" s="192" t="s">
        <v>101</v>
      </c>
      <c r="G3" s="251" t="s">
        <v>66</v>
      </c>
      <c r="H3" s="251" t="s">
        <v>67</v>
      </c>
      <c r="I3" s="251" t="s">
        <v>68</v>
      </c>
      <c r="J3" s="251" t="s">
        <v>69</v>
      </c>
      <c r="K3" s="251" t="s">
        <v>70</v>
      </c>
      <c r="L3" s="251" t="s">
        <v>71</v>
      </c>
      <c r="M3" s="258" t="s">
        <v>97</v>
      </c>
      <c r="N3" s="260" t="s">
        <v>98</v>
      </c>
    </row>
    <row r="4" spans="1:14" s="1" customFormat="1" ht="19.5">
      <c r="A4" s="257"/>
      <c r="B4" s="252"/>
      <c r="C4" s="252"/>
      <c r="D4" s="49" t="s">
        <v>72</v>
      </c>
      <c r="E4" s="49" t="s">
        <v>73</v>
      </c>
      <c r="F4" s="49" t="s">
        <v>89</v>
      </c>
      <c r="G4" s="252"/>
      <c r="H4" s="252"/>
      <c r="I4" s="252"/>
      <c r="J4" s="252"/>
      <c r="K4" s="252"/>
      <c r="L4" s="252"/>
      <c r="M4" s="259"/>
      <c r="N4" s="261"/>
    </row>
    <row r="5" spans="1:14" ht="19.5">
      <c r="A5" s="219" t="s">
        <v>112</v>
      </c>
      <c r="B5" s="185">
        <v>13</v>
      </c>
      <c r="C5" s="185">
        <v>533</v>
      </c>
      <c r="D5" s="185">
        <v>605</v>
      </c>
      <c r="E5" s="185">
        <v>649</v>
      </c>
      <c r="F5" s="50">
        <f t="shared" ref="F5:F26" si="0">SUM(D5:E5)</f>
        <v>1254</v>
      </c>
      <c r="G5" s="174">
        <v>0</v>
      </c>
      <c r="H5" s="175">
        <v>5</v>
      </c>
      <c r="I5" s="175">
        <v>0</v>
      </c>
      <c r="J5" s="175">
        <v>2</v>
      </c>
      <c r="K5" s="175">
        <v>1</v>
      </c>
      <c r="L5" s="175">
        <v>3</v>
      </c>
      <c r="M5" s="176">
        <v>0</v>
      </c>
      <c r="N5" s="177">
        <v>0</v>
      </c>
    </row>
    <row r="6" spans="1:14" ht="19.5">
      <c r="A6" s="219" t="s">
        <v>113</v>
      </c>
      <c r="B6" s="185">
        <v>26</v>
      </c>
      <c r="C6" s="185">
        <v>1530</v>
      </c>
      <c r="D6" s="185">
        <v>1620</v>
      </c>
      <c r="E6" s="185">
        <v>1719</v>
      </c>
      <c r="F6" s="50">
        <f t="shared" si="0"/>
        <v>3339</v>
      </c>
      <c r="G6" s="174">
        <v>4</v>
      </c>
      <c r="H6" s="175">
        <v>48</v>
      </c>
      <c r="I6" s="175">
        <v>15</v>
      </c>
      <c r="J6" s="175">
        <v>4</v>
      </c>
      <c r="K6" s="175">
        <v>0</v>
      </c>
      <c r="L6" s="175">
        <v>2</v>
      </c>
      <c r="M6" s="176">
        <v>2</v>
      </c>
      <c r="N6" s="177">
        <v>1</v>
      </c>
    </row>
    <row r="7" spans="1:14" ht="19.5">
      <c r="A7" s="219" t="s">
        <v>114</v>
      </c>
      <c r="B7" s="185">
        <v>7</v>
      </c>
      <c r="C7" s="185">
        <v>572</v>
      </c>
      <c r="D7" s="185">
        <v>532</v>
      </c>
      <c r="E7" s="185">
        <v>626</v>
      </c>
      <c r="F7" s="50">
        <f t="shared" si="0"/>
        <v>1158</v>
      </c>
      <c r="G7" s="174">
        <v>7</v>
      </c>
      <c r="H7" s="175">
        <v>9</v>
      </c>
      <c r="I7" s="175">
        <v>3</v>
      </c>
      <c r="J7" s="175">
        <v>1</v>
      </c>
      <c r="K7" s="175">
        <v>0</v>
      </c>
      <c r="L7" s="175">
        <v>0</v>
      </c>
      <c r="M7" s="176">
        <v>1</v>
      </c>
      <c r="N7" s="177">
        <v>1</v>
      </c>
    </row>
    <row r="8" spans="1:14" ht="19.5">
      <c r="A8" s="219" t="s">
        <v>115</v>
      </c>
      <c r="B8" s="185">
        <v>20</v>
      </c>
      <c r="C8" s="185">
        <v>1287</v>
      </c>
      <c r="D8" s="185">
        <v>1592</v>
      </c>
      <c r="E8" s="185">
        <v>1752</v>
      </c>
      <c r="F8" s="50">
        <f t="shared" si="0"/>
        <v>3344</v>
      </c>
      <c r="G8" s="174">
        <v>18</v>
      </c>
      <c r="H8" s="175">
        <v>15</v>
      </c>
      <c r="I8" s="175">
        <v>2</v>
      </c>
      <c r="J8" s="175">
        <v>0</v>
      </c>
      <c r="K8" s="175">
        <v>1</v>
      </c>
      <c r="L8" s="175">
        <v>1</v>
      </c>
      <c r="M8" s="176">
        <v>4</v>
      </c>
      <c r="N8" s="177">
        <v>0</v>
      </c>
    </row>
    <row r="9" spans="1:14" ht="19.5">
      <c r="A9" s="219" t="s">
        <v>116</v>
      </c>
      <c r="B9" s="185">
        <v>17</v>
      </c>
      <c r="C9" s="185">
        <v>724</v>
      </c>
      <c r="D9" s="185">
        <v>800</v>
      </c>
      <c r="E9" s="185">
        <v>905</v>
      </c>
      <c r="F9" s="50">
        <f t="shared" si="0"/>
        <v>1705</v>
      </c>
      <c r="G9" s="174">
        <v>14</v>
      </c>
      <c r="H9" s="175">
        <v>10</v>
      </c>
      <c r="I9" s="175">
        <v>1</v>
      </c>
      <c r="J9" s="175">
        <v>0</v>
      </c>
      <c r="K9" s="175">
        <v>0</v>
      </c>
      <c r="L9" s="175">
        <v>0</v>
      </c>
      <c r="M9" s="176">
        <v>1</v>
      </c>
      <c r="N9" s="177">
        <v>1</v>
      </c>
    </row>
    <row r="10" spans="1:14" ht="19.5">
      <c r="A10" s="219" t="s">
        <v>117</v>
      </c>
      <c r="B10" s="185">
        <v>17</v>
      </c>
      <c r="C10" s="185">
        <v>671</v>
      </c>
      <c r="D10" s="185">
        <v>797</v>
      </c>
      <c r="E10" s="185">
        <v>783</v>
      </c>
      <c r="F10" s="50">
        <f t="shared" si="0"/>
        <v>1580</v>
      </c>
      <c r="G10" s="174">
        <v>9</v>
      </c>
      <c r="H10" s="175">
        <v>9</v>
      </c>
      <c r="I10" s="175">
        <v>0</v>
      </c>
      <c r="J10" s="175">
        <v>4</v>
      </c>
      <c r="K10" s="175">
        <v>2</v>
      </c>
      <c r="L10" s="175">
        <v>1</v>
      </c>
      <c r="M10" s="176">
        <v>0</v>
      </c>
      <c r="N10" s="177">
        <v>0</v>
      </c>
    </row>
    <row r="11" spans="1:14" ht="19.5">
      <c r="A11" s="219" t="s">
        <v>118</v>
      </c>
      <c r="B11" s="185">
        <v>14</v>
      </c>
      <c r="C11" s="185">
        <v>475</v>
      </c>
      <c r="D11" s="185">
        <v>551</v>
      </c>
      <c r="E11" s="185">
        <v>499</v>
      </c>
      <c r="F11" s="50">
        <f t="shared" si="0"/>
        <v>1050</v>
      </c>
      <c r="G11" s="174">
        <v>6</v>
      </c>
      <c r="H11" s="175">
        <v>7</v>
      </c>
      <c r="I11" s="175">
        <v>0</v>
      </c>
      <c r="J11" s="175">
        <v>0</v>
      </c>
      <c r="K11" s="175">
        <v>0</v>
      </c>
      <c r="L11" s="175">
        <v>1</v>
      </c>
      <c r="M11" s="176">
        <v>0</v>
      </c>
      <c r="N11" s="177">
        <v>0</v>
      </c>
    </row>
    <row r="12" spans="1:14" ht="19.5">
      <c r="A12" s="219" t="s">
        <v>119</v>
      </c>
      <c r="B12" s="185">
        <v>22</v>
      </c>
      <c r="C12" s="185">
        <v>1143</v>
      </c>
      <c r="D12" s="185">
        <v>1388</v>
      </c>
      <c r="E12" s="185">
        <v>1558</v>
      </c>
      <c r="F12" s="50">
        <f t="shared" si="0"/>
        <v>2946</v>
      </c>
      <c r="G12" s="174">
        <v>11</v>
      </c>
      <c r="H12" s="175">
        <v>12</v>
      </c>
      <c r="I12" s="175">
        <v>6</v>
      </c>
      <c r="J12" s="175">
        <v>7</v>
      </c>
      <c r="K12" s="175">
        <v>0</v>
      </c>
      <c r="L12" s="175">
        <v>0</v>
      </c>
      <c r="M12" s="176">
        <v>0</v>
      </c>
      <c r="N12" s="177">
        <v>0</v>
      </c>
    </row>
    <row r="13" spans="1:14" ht="19.5">
      <c r="A13" s="219" t="s">
        <v>120</v>
      </c>
      <c r="B13" s="185">
        <v>11</v>
      </c>
      <c r="C13" s="185">
        <v>561</v>
      </c>
      <c r="D13" s="185">
        <v>593</v>
      </c>
      <c r="E13" s="185">
        <v>690</v>
      </c>
      <c r="F13" s="50">
        <f t="shared" si="0"/>
        <v>1283</v>
      </c>
      <c r="G13" s="175">
        <v>4</v>
      </c>
      <c r="H13" s="175">
        <v>11</v>
      </c>
      <c r="I13" s="175">
        <v>0</v>
      </c>
      <c r="J13" s="175">
        <v>5</v>
      </c>
      <c r="K13" s="175">
        <v>0</v>
      </c>
      <c r="L13" s="175">
        <v>1</v>
      </c>
      <c r="M13" s="176">
        <v>0</v>
      </c>
      <c r="N13" s="177">
        <v>2</v>
      </c>
    </row>
    <row r="14" spans="1:14" ht="19.5">
      <c r="A14" s="219" t="s">
        <v>121</v>
      </c>
      <c r="B14" s="185">
        <v>10</v>
      </c>
      <c r="C14" s="185">
        <v>386</v>
      </c>
      <c r="D14" s="185">
        <v>439</v>
      </c>
      <c r="E14" s="185">
        <v>380</v>
      </c>
      <c r="F14" s="50">
        <f t="shared" si="0"/>
        <v>819</v>
      </c>
      <c r="G14" s="175">
        <v>1</v>
      </c>
      <c r="H14" s="175">
        <v>1</v>
      </c>
      <c r="I14" s="175">
        <v>1</v>
      </c>
      <c r="J14" s="175">
        <v>1</v>
      </c>
      <c r="K14" s="175">
        <v>0</v>
      </c>
      <c r="L14" s="175">
        <v>3</v>
      </c>
      <c r="M14" s="176">
        <v>1</v>
      </c>
      <c r="N14" s="177">
        <v>0</v>
      </c>
    </row>
    <row r="15" spans="1:14" ht="19.5">
      <c r="A15" s="219" t="s">
        <v>122</v>
      </c>
      <c r="B15" s="185">
        <v>16</v>
      </c>
      <c r="C15" s="185">
        <v>619</v>
      </c>
      <c r="D15" s="185">
        <v>732</v>
      </c>
      <c r="E15" s="185">
        <v>698</v>
      </c>
      <c r="F15" s="50">
        <f t="shared" si="0"/>
        <v>1430</v>
      </c>
      <c r="G15" s="175">
        <v>2</v>
      </c>
      <c r="H15" s="175">
        <v>10</v>
      </c>
      <c r="I15" s="175">
        <v>0</v>
      </c>
      <c r="J15" s="175">
        <v>0</v>
      </c>
      <c r="K15" s="175">
        <v>1</v>
      </c>
      <c r="L15" s="175">
        <v>2</v>
      </c>
      <c r="M15" s="176">
        <v>2</v>
      </c>
      <c r="N15" s="177">
        <v>1</v>
      </c>
    </row>
    <row r="16" spans="1:14" ht="19.5">
      <c r="A16" s="219" t="s">
        <v>123</v>
      </c>
      <c r="B16" s="185">
        <v>10</v>
      </c>
      <c r="C16" s="185">
        <v>513</v>
      </c>
      <c r="D16" s="185">
        <v>536</v>
      </c>
      <c r="E16" s="185">
        <v>600</v>
      </c>
      <c r="F16" s="50">
        <f t="shared" si="0"/>
        <v>1136</v>
      </c>
      <c r="G16" s="175">
        <v>3</v>
      </c>
      <c r="H16" s="175">
        <v>5</v>
      </c>
      <c r="I16" s="175">
        <v>2</v>
      </c>
      <c r="J16" s="175">
        <v>2</v>
      </c>
      <c r="K16" s="175">
        <v>1</v>
      </c>
      <c r="L16" s="175">
        <v>2</v>
      </c>
      <c r="M16" s="176">
        <v>1</v>
      </c>
      <c r="N16" s="177">
        <v>0</v>
      </c>
    </row>
    <row r="17" spans="1:14" ht="19.5">
      <c r="A17" s="219" t="s">
        <v>124</v>
      </c>
      <c r="B17" s="185">
        <v>22</v>
      </c>
      <c r="C17" s="185">
        <v>947</v>
      </c>
      <c r="D17" s="185">
        <v>1180</v>
      </c>
      <c r="E17" s="185">
        <v>1143</v>
      </c>
      <c r="F17" s="50">
        <f t="shared" si="0"/>
        <v>2323</v>
      </c>
      <c r="G17" s="175">
        <v>13</v>
      </c>
      <c r="H17" s="175">
        <v>18</v>
      </c>
      <c r="I17" s="175">
        <v>5</v>
      </c>
      <c r="J17" s="175">
        <v>2</v>
      </c>
      <c r="K17" s="175">
        <v>2</v>
      </c>
      <c r="L17" s="175">
        <v>2</v>
      </c>
      <c r="M17" s="176">
        <v>4</v>
      </c>
      <c r="N17" s="177">
        <v>0</v>
      </c>
    </row>
    <row r="18" spans="1:14" ht="19.5">
      <c r="A18" s="219" t="s">
        <v>125</v>
      </c>
      <c r="B18" s="185">
        <v>13</v>
      </c>
      <c r="C18" s="185">
        <v>460</v>
      </c>
      <c r="D18" s="185">
        <v>509</v>
      </c>
      <c r="E18" s="185">
        <v>515</v>
      </c>
      <c r="F18" s="50">
        <f t="shared" si="0"/>
        <v>1024</v>
      </c>
      <c r="G18" s="175">
        <v>6</v>
      </c>
      <c r="H18" s="175">
        <v>6</v>
      </c>
      <c r="I18" s="175">
        <v>2</v>
      </c>
      <c r="J18" s="175">
        <v>5</v>
      </c>
      <c r="K18" s="175">
        <v>1</v>
      </c>
      <c r="L18" s="175">
        <v>3</v>
      </c>
      <c r="M18" s="176">
        <v>2</v>
      </c>
      <c r="N18" s="177">
        <v>0</v>
      </c>
    </row>
    <row r="19" spans="1:14" ht="19.5">
      <c r="A19" s="219" t="s">
        <v>126</v>
      </c>
      <c r="B19" s="185">
        <v>12</v>
      </c>
      <c r="C19" s="185">
        <v>450</v>
      </c>
      <c r="D19" s="185">
        <v>509</v>
      </c>
      <c r="E19" s="185">
        <v>450</v>
      </c>
      <c r="F19" s="50">
        <f t="shared" si="0"/>
        <v>959</v>
      </c>
      <c r="G19" s="175">
        <v>5</v>
      </c>
      <c r="H19" s="175">
        <v>2</v>
      </c>
      <c r="I19" s="175">
        <v>2</v>
      </c>
      <c r="J19" s="175">
        <v>0</v>
      </c>
      <c r="K19" s="175">
        <v>0</v>
      </c>
      <c r="L19" s="175">
        <v>1</v>
      </c>
      <c r="M19" s="176">
        <v>0</v>
      </c>
      <c r="N19" s="177">
        <v>0</v>
      </c>
    </row>
    <row r="20" spans="1:14" ht="19.5">
      <c r="A20" s="219" t="s">
        <v>127</v>
      </c>
      <c r="B20" s="185">
        <v>10</v>
      </c>
      <c r="C20" s="185">
        <v>449</v>
      </c>
      <c r="D20" s="185">
        <v>498</v>
      </c>
      <c r="E20" s="185">
        <v>478</v>
      </c>
      <c r="F20" s="50">
        <f t="shared" si="0"/>
        <v>976</v>
      </c>
      <c r="G20" s="175">
        <v>3</v>
      </c>
      <c r="H20" s="175">
        <v>7</v>
      </c>
      <c r="I20" s="175">
        <v>0</v>
      </c>
      <c r="J20" s="175">
        <v>1</v>
      </c>
      <c r="K20" s="175">
        <v>0</v>
      </c>
      <c r="L20" s="175">
        <v>2</v>
      </c>
      <c r="M20" s="176">
        <v>0</v>
      </c>
      <c r="N20" s="177">
        <v>0</v>
      </c>
    </row>
    <row r="21" spans="1:14" ht="19.5">
      <c r="A21" s="219" t="s">
        <v>128</v>
      </c>
      <c r="B21" s="185">
        <v>11</v>
      </c>
      <c r="C21" s="185">
        <v>649</v>
      </c>
      <c r="D21" s="185">
        <v>704</v>
      </c>
      <c r="E21" s="185">
        <v>757</v>
      </c>
      <c r="F21" s="50">
        <f t="shared" si="0"/>
        <v>1461</v>
      </c>
      <c r="G21" s="175">
        <v>11</v>
      </c>
      <c r="H21" s="175">
        <v>3</v>
      </c>
      <c r="I21" s="175">
        <v>4</v>
      </c>
      <c r="J21" s="175">
        <v>1</v>
      </c>
      <c r="K21" s="175">
        <v>0</v>
      </c>
      <c r="L21" s="175">
        <v>0</v>
      </c>
      <c r="M21" s="176">
        <v>0</v>
      </c>
      <c r="N21" s="177">
        <v>0</v>
      </c>
    </row>
    <row r="22" spans="1:14" ht="19.5">
      <c r="A22" s="219" t="s">
        <v>129</v>
      </c>
      <c r="B22" s="185">
        <v>16</v>
      </c>
      <c r="C22" s="185">
        <v>569</v>
      </c>
      <c r="D22" s="185">
        <v>666</v>
      </c>
      <c r="E22" s="185">
        <v>739</v>
      </c>
      <c r="F22" s="50">
        <f t="shared" si="0"/>
        <v>1405</v>
      </c>
      <c r="G22" s="174">
        <v>3</v>
      </c>
      <c r="H22" s="175">
        <v>1</v>
      </c>
      <c r="I22" s="175">
        <v>0</v>
      </c>
      <c r="J22" s="175">
        <v>0</v>
      </c>
      <c r="K22" s="175">
        <v>0</v>
      </c>
      <c r="L22" s="175">
        <v>3</v>
      </c>
      <c r="M22" s="176">
        <v>0</v>
      </c>
      <c r="N22" s="177">
        <v>1</v>
      </c>
    </row>
    <row r="23" spans="1:14" ht="19.5">
      <c r="A23" s="219" t="s">
        <v>130</v>
      </c>
      <c r="B23" s="185">
        <v>15</v>
      </c>
      <c r="C23" s="185">
        <v>970</v>
      </c>
      <c r="D23" s="185">
        <v>1025</v>
      </c>
      <c r="E23" s="185">
        <v>1169</v>
      </c>
      <c r="F23" s="50">
        <f t="shared" si="0"/>
        <v>2194</v>
      </c>
      <c r="G23" s="174">
        <v>17</v>
      </c>
      <c r="H23" s="175">
        <v>13</v>
      </c>
      <c r="I23" s="175">
        <v>0</v>
      </c>
      <c r="J23" s="175">
        <v>0</v>
      </c>
      <c r="K23" s="175">
        <v>1</v>
      </c>
      <c r="L23" s="175">
        <v>2</v>
      </c>
      <c r="M23" s="176">
        <v>1</v>
      </c>
      <c r="N23" s="177">
        <v>1</v>
      </c>
    </row>
    <row r="24" spans="1:14" ht="19.5">
      <c r="A24" s="219" t="s">
        <v>131</v>
      </c>
      <c r="B24" s="185">
        <v>12</v>
      </c>
      <c r="C24" s="185">
        <v>457</v>
      </c>
      <c r="D24" s="185">
        <v>566</v>
      </c>
      <c r="E24" s="185">
        <v>601</v>
      </c>
      <c r="F24" s="50">
        <f t="shared" si="0"/>
        <v>1167</v>
      </c>
      <c r="G24" s="174">
        <v>3</v>
      </c>
      <c r="H24" s="175">
        <v>2</v>
      </c>
      <c r="I24" s="175">
        <v>4</v>
      </c>
      <c r="J24" s="175">
        <v>4</v>
      </c>
      <c r="K24" s="175">
        <v>1</v>
      </c>
      <c r="L24" s="175">
        <v>2</v>
      </c>
      <c r="M24" s="176">
        <v>0</v>
      </c>
      <c r="N24" s="177">
        <v>1</v>
      </c>
    </row>
    <row r="25" spans="1:14" ht="19.5">
      <c r="A25" s="219" t="s">
        <v>132</v>
      </c>
      <c r="B25" s="185">
        <v>21</v>
      </c>
      <c r="C25" s="185">
        <v>1558</v>
      </c>
      <c r="D25" s="185">
        <v>1978</v>
      </c>
      <c r="E25" s="185">
        <v>2164</v>
      </c>
      <c r="F25" s="50">
        <f t="shared" si="0"/>
        <v>4142</v>
      </c>
      <c r="G25" s="174">
        <v>22</v>
      </c>
      <c r="H25" s="175">
        <v>18</v>
      </c>
      <c r="I25" s="175">
        <v>0</v>
      </c>
      <c r="J25" s="175">
        <v>3</v>
      </c>
      <c r="K25" s="175">
        <v>2</v>
      </c>
      <c r="L25" s="175">
        <v>3</v>
      </c>
      <c r="M25" s="176">
        <v>5</v>
      </c>
      <c r="N25" s="177">
        <v>1</v>
      </c>
    </row>
    <row r="26" spans="1:14" ht="19.5">
      <c r="A26" s="219" t="s">
        <v>133</v>
      </c>
      <c r="B26" s="185">
        <v>22</v>
      </c>
      <c r="C26" s="185">
        <v>924</v>
      </c>
      <c r="D26" s="185">
        <v>1202</v>
      </c>
      <c r="E26" s="185">
        <v>1250</v>
      </c>
      <c r="F26" s="50">
        <f t="shared" si="0"/>
        <v>2452</v>
      </c>
      <c r="G26" s="174">
        <v>4</v>
      </c>
      <c r="H26" s="175">
        <v>3</v>
      </c>
      <c r="I26" s="175">
        <v>0</v>
      </c>
      <c r="J26" s="175">
        <v>2</v>
      </c>
      <c r="K26" s="175">
        <v>0</v>
      </c>
      <c r="L26" s="175">
        <v>1</v>
      </c>
      <c r="M26" s="176">
        <v>2</v>
      </c>
      <c r="N26" s="177">
        <v>1</v>
      </c>
    </row>
    <row r="27" spans="1:14" ht="19.5">
      <c r="A27" s="219" t="s">
        <v>134</v>
      </c>
      <c r="B27" s="185">
        <v>12</v>
      </c>
      <c r="C27" s="185">
        <v>522</v>
      </c>
      <c r="D27" s="185">
        <v>547</v>
      </c>
      <c r="E27" s="185">
        <v>611</v>
      </c>
      <c r="F27" s="50">
        <f>D27+E27</f>
        <v>1158</v>
      </c>
      <c r="G27" s="174">
        <v>4</v>
      </c>
      <c r="H27" s="175">
        <v>4</v>
      </c>
      <c r="I27" s="175">
        <v>0</v>
      </c>
      <c r="J27" s="175">
        <v>0</v>
      </c>
      <c r="K27" s="175">
        <v>2</v>
      </c>
      <c r="L27" s="175">
        <v>1</v>
      </c>
      <c r="M27" s="176">
        <v>2</v>
      </c>
      <c r="N27" s="177">
        <v>0</v>
      </c>
    </row>
    <row r="28" spans="1:14" ht="19.5">
      <c r="A28" s="219" t="s">
        <v>135</v>
      </c>
      <c r="B28" s="185">
        <v>12</v>
      </c>
      <c r="C28" s="185">
        <v>571</v>
      </c>
      <c r="D28" s="185">
        <v>672</v>
      </c>
      <c r="E28" s="185">
        <v>690</v>
      </c>
      <c r="F28" s="50">
        <f t="shared" ref="F28:F36" si="1">SUM(D28:E28)</f>
        <v>1362</v>
      </c>
      <c r="G28" s="174">
        <v>7</v>
      </c>
      <c r="H28" s="175">
        <v>5</v>
      </c>
      <c r="I28" s="175">
        <v>0</v>
      </c>
      <c r="J28" s="175">
        <v>0</v>
      </c>
      <c r="K28" s="175">
        <v>0</v>
      </c>
      <c r="L28" s="175">
        <v>2</v>
      </c>
      <c r="M28" s="176">
        <v>0</v>
      </c>
      <c r="N28" s="177">
        <v>0</v>
      </c>
    </row>
    <row r="29" spans="1:14" ht="19.5">
      <c r="A29" s="219" t="s">
        <v>136</v>
      </c>
      <c r="B29" s="185">
        <v>6</v>
      </c>
      <c r="C29" s="185">
        <v>364</v>
      </c>
      <c r="D29" s="185">
        <v>444</v>
      </c>
      <c r="E29" s="185">
        <v>475</v>
      </c>
      <c r="F29" s="50">
        <f t="shared" si="1"/>
        <v>919</v>
      </c>
      <c r="G29" s="174">
        <v>5</v>
      </c>
      <c r="H29" s="175">
        <v>6</v>
      </c>
      <c r="I29" s="175">
        <v>0</v>
      </c>
      <c r="J29" s="175">
        <v>0</v>
      </c>
      <c r="K29" s="175">
        <v>1</v>
      </c>
      <c r="L29" s="175">
        <v>0</v>
      </c>
      <c r="M29" s="176">
        <v>1</v>
      </c>
      <c r="N29" s="177">
        <v>0</v>
      </c>
    </row>
    <row r="30" spans="1:14" ht="19.5">
      <c r="A30" s="219" t="s">
        <v>137</v>
      </c>
      <c r="B30" s="185">
        <v>11</v>
      </c>
      <c r="C30" s="185">
        <v>399</v>
      </c>
      <c r="D30" s="185">
        <v>445</v>
      </c>
      <c r="E30" s="185">
        <v>490</v>
      </c>
      <c r="F30" s="50">
        <f t="shared" si="1"/>
        <v>935</v>
      </c>
      <c r="G30" s="174">
        <v>1</v>
      </c>
      <c r="H30" s="175">
        <v>2</v>
      </c>
      <c r="I30" s="175">
        <v>1</v>
      </c>
      <c r="J30" s="175">
        <v>4</v>
      </c>
      <c r="K30" s="175">
        <v>1</v>
      </c>
      <c r="L30" s="175">
        <v>1</v>
      </c>
      <c r="M30" s="176">
        <v>0</v>
      </c>
      <c r="N30" s="177">
        <v>0</v>
      </c>
    </row>
    <row r="31" spans="1:14" ht="19.5">
      <c r="A31" s="219" t="s">
        <v>138</v>
      </c>
      <c r="B31" s="185">
        <v>17</v>
      </c>
      <c r="C31" s="185">
        <v>1490</v>
      </c>
      <c r="D31" s="185">
        <v>1632</v>
      </c>
      <c r="E31" s="185">
        <v>1878</v>
      </c>
      <c r="F31" s="50">
        <f t="shared" si="1"/>
        <v>3510</v>
      </c>
      <c r="G31" s="174">
        <v>19</v>
      </c>
      <c r="H31" s="175">
        <v>18</v>
      </c>
      <c r="I31" s="175">
        <v>1</v>
      </c>
      <c r="J31" s="175">
        <v>3</v>
      </c>
      <c r="K31" s="175">
        <v>3</v>
      </c>
      <c r="L31" s="175">
        <v>0</v>
      </c>
      <c r="M31" s="176">
        <v>4</v>
      </c>
      <c r="N31" s="177">
        <v>0</v>
      </c>
    </row>
    <row r="32" spans="1:14" ht="19.5">
      <c r="A32" s="219" t="s">
        <v>139</v>
      </c>
      <c r="B32" s="185">
        <v>7</v>
      </c>
      <c r="C32" s="185">
        <v>358</v>
      </c>
      <c r="D32" s="185">
        <v>407</v>
      </c>
      <c r="E32" s="185">
        <v>442</v>
      </c>
      <c r="F32" s="50">
        <f t="shared" si="1"/>
        <v>849</v>
      </c>
      <c r="G32" s="174">
        <v>9</v>
      </c>
      <c r="H32" s="175">
        <v>6</v>
      </c>
      <c r="I32" s="175">
        <v>1</v>
      </c>
      <c r="J32" s="175">
        <v>2</v>
      </c>
      <c r="K32" s="175">
        <v>0</v>
      </c>
      <c r="L32" s="175">
        <v>1</v>
      </c>
      <c r="M32" s="176">
        <v>1</v>
      </c>
      <c r="N32" s="177">
        <v>0</v>
      </c>
    </row>
    <row r="33" spans="1:14" ht="19.5">
      <c r="A33" s="219" t="s">
        <v>140</v>
      </c>
      <c r="B33" s="185">
        <v>15</v>
      </c>
      <c r="C33" s="185">
        <v>993</v>
      </c>
      <c r="D33" s="185">
        <v>1141</v>
      </c>
      <c r="E33" s="185">
        <v>1227</v>
      </c>
      <c r="F33" s="50">
        <f t="shared" si="1"/>
        <v>2368</v>
      </c>
      <c r="G33" s="174">
        <v>15</v>
      </c>
      <c r="H33" s="175">
        <v>9</v>
      </c>
      <c r="I33" s="175">
        <v>3</v>
      </c>
      <c r="J33" s="175">
        <v>0</v>
      </c>
      <c r="K33" s="175">
        <v>3</v>
      </c>
      <c r="L33" s="175">
        <v>0</v>
      </c>
      <c r="M33" s="176">
        <v>3</v>
      </c>
      <c r="N33" s="177">
        <v>1</v>
      </c>
    </row>
    <row r="34" spans="1:14" ht="19.5">
      <c r="A34" s="219" t="s">
        <v>141</v>
      </c>
      <c r="B34" s="185">
        <v>12</v>
      </c>
      <c r="C34" s="185">
        <v>454</v>
      </c>
      <c r="D34" s="185">
        <v>551</v>
      </c>
      <c r="E34" s="185">
        <v>506</v>
      </c>
      <c r="F34" s="50">
        <f t="shared" si="1"/>
        <v>1057</v>
      </c>
      <c r="G34" s="174">
        <v>8</v>
      </c>
      <c r="H34" s="175">
        <v>4</v>
      </c>
      <c r="I34" s="175">
        <v>1</v>
      </c>
      <c r="J34" s="175">
        <v>0</v>
      </c>
      <c r="K34" s="175">
        <v>0</v>
      </c>
      <c r="L34" s="175">
        <v>1</v>
      </c>
      <c r="M34" s="176">
        <v>0</v>
      </c>
      <c r="N34" s="177">
        <v>0</v>
      </c>
    </row>
    <row r="35" spans="1:14" ht="19.5">
      <c r="A35" s="219" t="s">
        <v>142</v>
      </c>
      <c r="B35" s="185">
        <v>19</v>
      </c>
      <c r="C35" s="185">
        <v>859</v>
      </c>
      <c r="D35" s="185">
        <v>1045</v>
      </c>
      <c r="E35" s="185">
        <v>1157</v>
      </c>
      <c r="F35" s="50">
        <f t="shared" si="1"/>
        <v>2202</v>
      </c>
      <c r="G35" s="174">
        <v>7</v>
      </c>
      <c r="H35" s="175">
        <v>5</v>
      </c>
      <c r="I35" s="175">
        <v>2</v>
      </c>
      <c r="J35" s="175">
        <v>1</v>
      </c>
      <c r="K35" s="175">
        <v>2</v>
      </c>
      <c r="L35" s="175">
        <v>3</v>
      </c>
      <c r="M35" s="176">
        <v>3</v>
      </c>
      <c r="N35" s="177">
        <v>1</v>
      </c>
    </row>
    <row r="36" spans="1:14" ht="19.5">
      <c r="A36" s="219" t="s">
        <v>143</v>
      </c>
      <c r="B36" s="185">
        <v>8</v>
      </c>
      <c r="C36" s="185">
        <v>364</v>
      </c>
      <c r="D36" s="185">
        <v>460</v>
      </c>
      <c r="E36" s="185">
        <v>428</v>
      </c>
      <c r="F36" s="50">
        <f t="shared" si="1"/>
        <v>888</v>
      </c>
      <c r="G36" s="174">
        <v>3</v>
      </c>
      <c r="H36" s="175">
        <v>2</v>
      </c>
      <c r="I36" s="175">
        <v>4</v>
      </c>
      <c r="J36" s="175">
        <v>6</v>
      </c>
      <c r="K36" s="175">
        <v>1</v>
      </c>
      <c r="L36" s="175">
        <v>0</v>
      </c>
      <c r="M36" s="176">
        <v>2</v>
      </c>
      <c r="N36" s="177">
        <v>0</v>
      </c>
    </row>
    <row r="37" spans="1:14" ht="19.5">
      <c r="A37" s="220" t="s">
        <v>110</v>
      </c>
      <c r="B37" s="50">
        <f t="shared" ref="B37:N37" si="2">SUM(B5:B36)</f>
        <v>456</v>
      </c>
      <c r="C37" s="50">
        <f t="shared" si="2"/>
        <v>22821</v>
      </c>
      <c r="D37" s="50">
        <f t="shared" si="2"/>
        <v>26366</v>
      </c>
      <c r="E37" s="50">
        <f t="shared" si="2"/>
        <v>28029</v>
      </c>
      <c r="F37" s="50">
        <f t="shared" si="2"/>
        <v>54395</v>
      </c>
      <c r="G37" s="175">
        <f t="shared" si="2"/>
        <v>244</v>
      </c>
      <c r="H37" s="175">
        <f t="shared" si="2"/>
        <v>276</v>
      </c>
      <c r="I37" s="175">
        <f t="shared" si="2"/>
        <v>60</v>
      </c>
      <c r="J37" s="175">
        <f t="shared" si="2"/>
        <v>60</v>
      </c>
      <c r="K37" s="175">
        <f t="shared" si="2"/>
        <v>26</v>
      </c>
      <c r="L37" s="175">
        <f t="shared" si="2"/>
        <v>44</v>
      </c>
      <c r="M37" s="176">
        <f t="shared" si="2"/>
        <v>42</v>
      </c>
      <c r="N37" s="177">
        <f t="shared" si="2"/>
        <v>13</v>
      </c>
    </row>
    <row r="38" spans="1:14" s="3" customFormat="1" ht="26.25" customHeight="1">
      <c r="A38" s="253" t="s">
        <v>74</v>
      </c>
      <c r="B38" s="254"/>
      <c r="C38" s="92">
        <f>C37</f>
        <v>22821</v>
      </c>
      <c r="D38" s="92" t="s">
        <v>75</v>
      </c>
      <c r="E38" s="92" t="s">
        <v>76</v>
      </c>
      <c r="F38" s="92"/>
      <c r="G38" s="92">
        <f>F37</f>
        <v>54395</v>
      </c>
      <c r="H38" s="92" t="s">
        <v>77</v>
      </c>
      <c r="I38" s="92"/>
      <c r="J38" s="92"/>
      <c r="K38" s="92" t="s">
        <v>105</v>
      </c>
      <c r="L38" s="92"/>
      <c r="M38" s="93"/>
      <c r="N38" s="94"/>
    </row>
    <row r="39" spans="1:14" s="3" customFormat="1" ht="26.25" customHeight="1">
      <c r="A39" s="229" t="s">
        <v>108</v>
      </c>
      <c r="B39" s="230"/>
      <c r="C39" s="61" t="str">
        <f ca="1">INDIRECT(H39,TRUE)</f>
        <v>開平</v>
      </c>
      <c r="D39" s="143" t="s">
        <v>91</v>
      </c>
      <c r="E39" s="144">
        <f>MAX(C5:C36)</f>
        <v>1558</v>
      </c>
      <c r="F39" s="145">
        <f>MAX(F5:F36)</f>
        <v>4142</v>
      </c>
      <c r="G39" s="87"/>
      <c r="H39" s="148" t="str">
        <f>ADDRESS(MATCH(MAX(F5:F36),F5:F36,0)+4,1)</f>
        <v>$A$25</v>
      </c>
      <c r="I39" s="87"/>
      <c r="J39" s="87"/>
      <c r="K39" s="87"/>
      <c r="L39" s="87"/>
      <c r="M39" s="141"/>
      <c r="N39" s="142"/>
    </row>
    <row r="40" spans="1:14" s="3" customFormat="1" ht="26.25" customHeight="1">
      <c r="A40" s="229" t="s">
        <v>109</v>
      </c>
      <c r="B40" s="230"/>
      <c r="C40" s="149" t="str">
        <f ca="1">INDIRECT(H40,TRUE)</f>
        <v>明莊</v>
      </c>
      <c r="D40" s="150" t="s">
        <v>91</v>
      </c>
      <c r="E40" s="146">
        <v>386</v>
      </c>
      <c r="F40" s="147">
        <f>MIN(F5:F36)</f>
        <v>819</v>
      </c>
      <c r="G40" s="87"/>
      <c r="H40" s="148" t="str">
        <f>ADDRESS(MATCH(MIN(F5:F36),F5:F36,0)+4,1)</f>
        <v>$A$14</v>
      </c>
      <c r="I40" s="87"/>
      <c r="J40" s="87"/>
      <c r="K40" s="87"/>
      <c r="L40" s="87"/>
      <c r="M40" s="141"/>
      <c r="N40" s="142"/>
    </row>
    <row r="41" spans="1:14" s="4" customFormat="1" ht="24.95" customHeight="1">
      <c r="A41" s="262" t="s">
        <v>11</v>
      </c>
      <c r="B41" s="263"/>
      <c r="C41" s="266">
        <f>SUM(G41,G42)</f>
        <v>162</v>
      </c>
      <c r="D41" s="268" t="s">
        <v>10</v>
      </c>
      <c r="E41" s="79" t="s">
        <v>12</v>
      </c>
      <c r="F41" s="79"/>
      <c r="G41" s="79">
        <v>76</v>
      </c>
      <c r="H41" s="79" t="s">
        <v>10</v>
      </c>
      <c r="I41" s="79"/>
      <c r="J41" s="79"/>
      <c r="K41" s="80"/>
      <c r="L41" s="80"/>
      <c r="M41" s="81"/>
      <c r="N41" s="82"/>
    </row>
    <row r="42" spans="1:14" s="5" customFormat="1" ht="24.95" customHeight="1">
      <c r="A42" s="264"/>
      <c r="B42" s="265"/>
      <c r="C42" s="267"/>
      <c r="D42" s="269"/>
      <c r="E42" s="83" t="s">
        <v>13</v>
      </c>
      <c r="F42" s="83"/>
      <c r="G42" s="83">
        <v>86</v>
      </c>
      <c r="H42" s="83" t="s">
        <v>10</v>
      </c>
      <c r="I42" s="83"/>
      <c r="J42" s="83"/>
      <c r="K42" s="84"/>
      <c r="L42" s="84"/>
      <c r="M42" s="85"/>
      <c r="N42" s="86"/>
    </row>
    <row r="43" spans="1:14" s="5" customFormat="1" ht="26.25" customHeight="1">
      <c r="A43" s="235" t="s">
        <v>18</v>
      </c>
      <c r="B43" s="239"/>
      <c r="C43" s="216">
        <f>K37</f>
        <v>26</v>
      </c>
      <c r="D43" s="216" t="s">
        <v>10</v>
      </c>
      <c r="E43" s="199" t="s">
        <v>179</v>
      </c>
      <c r="F43" s="79"/>
      <c r="G43" s="79"/>
      <c r="H43" s="79"/>
      <c r="I43" s="79"/>
      <c r="J43" s="79"/>
      <c r="K43" s="203"/>
      <c r="L43" s="203"/>
      <c r="M43" s="204"/>
      <c r="N43" s="205"/>
    </row>
    <row r="44" spans="1:14" s="6" customFormat="1" ht="26.25" customHeight="1">
      <c r="A44" s="282" t="s">
        <v>78</v>
      </c>
      <c r="B44" s="283"/>
      <c r="C44" s="92">
        <f>L37</f>
        <v>44</v>
      </c>
      <c r="D44" s="92" t="s">
        <v>77</v>
      </c>
      <c r="E44" s="92"/>
      <c r="F44" s="92"/>
      <c r="G44" s="102"/>
      <c r="H44" s="92"/>
      <c r="I44" s="92"/>
      <c r="J44" s="92"/>
      <c r="K44" s="103"/>
      <c r="L44" s="103"/>
      <c r="M44" s="104"/>
      <c r="N44" s="105"/>
    </row>
    <row r="45" spans="1:14" s="7" customFormat="1" ht="26.25" customHeight="1">
      <c r="A45" s="253" t="s">
        <v>14</v>
      </c>
      <c r="B45" s="254"/>
      <c r="C45" s="92">
        <f>M37</f>
        <v>42</v>
      </c>
      <c r="D45" s="92" t="s">
        <v>79</v>
      </c>
      <c r="E45" s="92" t="s">
        <v>180</v>
      </c>
      <c r="F45" s="92"/>
      <c r="G45" s="92"/>
      <c r="H45" s="92"/>
      <c r="I45" s="92"/>
      <c r="J45" s="92"/>
      <c r="K45" s="103"/>
      <c r="L45" s="103"/>
      <c r="M45" s="104"/>
      <c r="N45" s="105"/>
    </row>
    <row r="46" spans="1:14" s="8" customFormat="1" ht="26.25" customHeight="1">
      <c r="A46" s="253" t="s">
        <v>15</v>
      </c>
      <c r="B46" s="254"/>
      <c r="C46" s="92">
        <f>N37</f>
        <v>13</v>
      </c>
      <c r="D46" s="92" t="s">
        <v>79</v>
      </c>
      <c r="E46" s="92" t="s">
        <v>175</v>
      </c>
      <c r="F46" s="92"/>
      <c r="G46" s="92"/>
      <c r="H46" s="92"/>
      <c r="I46" s="92"/>
      <c r="J46" s="92"/>
      <c r="K46" s="103"/>
      <c r="L46" s="103"/>
      <c r="M46" s="104"/>
      <c r="N46" s="105"/>
    </row>
    <row r="47" spans="1:14" s="6" customFormat="1" ht="26.25" customHeight="1">
      <c r="A47" s="229" t="s">
        <v>107</v>
      </c>
      <c r="B47" s="230"/>
      <c r="C47" s="92">
        <f>G37</f>
        <v>244</v>
      </c>
      <c r="D47" s="106" t="s">
        <v>77</v>
      </c>
      <c r="E47" s="92" t="s">
        <v>80</v>
      </c>
      <c r="F47" s="92"/>
      <c r="G47" s="92">
        <f>H37</f>
        <v>276</v>
      </c>
      <c r="H47" s="106" t="s">
        <v>77</v>
      </c>
      <c r="I47" s="92"/>
      <c r="J47" s="92"/>
      <c r="K47" s="103"/>
      <c r="L47" s="103"/>
      <c r="M47" s="104"/>
      <c r="N47" s="105"/>
    </row>
    <row r="48" spans="1:14" s="9" customFormat="1" ht="26.25" customHeight="1" thickBot="1">
      <c r="A48" s="249" t="str">
        <f>IF(C48&gt;0," 本月戶數增加","本月戶數減少")</f>
        <v>本月戶數減少</v>
      </c>
      <c r="B48" s="250"/>
      <c r="C48" s="107">
        <f>C37-'10010'!C37</f>
        <v>-15</v>
      </c>
      <c r="D48" s="108" t="str">
        <f>IF(E48&gt;0,"男增加","男減少")</f>
        <v>男減少</v>
      </c>
      <c r="E48" s="109">
        <f>D37-'10010'!D37</f>
        <v>-40</v>
      </c>
      <c r="F48" s="110" t="str">
        <f>IF(G48&gt;0,"女增加","女減少")</f>
        <v>女減少</v>
      </c>
      <c r="G48" s="109">
        <f>E37-'10010'!E37</f>
        <v>-10</v>
      </c>
      <c r="H48" s="111"/>
      <c r="I48" s="250" t="str">
        <f>IF(K48&gt;0,"總人口數增加","總人口數減少")</f>
        <v>總人口數減少</v>
      </c>
      <c r="J48" s="250"/>
      <c r="K48" s="109">
        <f>F37-'10010'!F37</f>
        <v>-50</v>
      </c>
      <c r="L48" s="111"/>
      <c r="M48" s="112"/>
      <c r="N48" s="113"/>
    </row>
    <row r="49" spans="3:13">
      <c r="C49" s="2"/>
      <c r="K49" s="10"/>
      <c r="M49" s="12"/>
    </row>
  </sheetData>
  <mergeCells count="26">
    <mergeCell ref="N3:N4"/>
    <mergeCell ref="K2:N2"/>
    <mergeCell ref="C41:C42"/>
    <mergeCell ref="D41:D42"/>
    <mergeCell ref="J3:J4"/>
    <mergeCell ref="A38:B38"/>
    <mergeCell ref="A3:A4"/>
    <mergeCell ref="A41:B42"/>
    <mergeCell ref="A43:B43"/>
    <mergeCell ref="M3:M4"/>
    <mergeCell ref="A47:B47"/>
    <mergeCell ref="A1:L1"/>
    <mergeCell ref="K3:K4"/>
    <mergeCell ref="L3:L4"/>
    <mergeCell ref="A48:B48"/>
    <mergeCell ref="I48:J48"/>
    <mergeCell ref="I3:I4"/>
    <mergeCell ref="B3:B4"/>
    <mergeCell ref="C3:C4"/>
    <mergeCell ref="G3:G4"/>
    <mergeCell ref="H3:H4"/>
    <mergeCell ref="A46:B46"/>
    <mergeCell ref="A44:B44"/>
    <mergeCell ref="A45:B45"/>
    <mergeCell ref="A39:B39"/>
    <mergeCell ref="A40:B40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2" width="7.625" customWidth="1"/>
    <col min="13" max="14" width="7.625" style="11" customWidth="1"/>
  </cols>
  <sheetData>
    <row r="1" spans="1:14" ht="44.25" customHeight="1">
      <c r="A1" s="221" t="s">
        <v>103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184"/>
      <c r="N1" s="184"/>
    </row>
    <row r="2" spans="1:14" ht="28.5" customHeight="1" thickBot="1">
      <c r="A2" s="47"/>
      <c r="B2" s="48"/>
      <c r="C2" s="46"/>
      <c r="D2" s="48"/>
      <c r="E2" s="48"/>
      <c r="F2" s="48"/>
      <c r="G2" s="48"/>
      <c r="H2" s="48"/>
      <c r="I2" s="48"/>
      <c r="J2" s="52"/>
      <c r="K2" s="255" t="s">
        <v>155</v>
      </c>
      <c r="L2" s="255"/>
      <c r="M2" s="255"/>
      <c r="N2" s="255"/>
    </row>
    <row r="3" spans="1:14" ht="19.5">
      <c r="A3" s="256" t="s">
        <v>20</v>
      </c>
      <c r="B3" s="251" t="s">
        <v>21</v>
      </c>
      <c r="C3" s="251" t="s">
        <v>22</v>
      </c>
      <c r="D3" s="190" t="s">
        <v>10</v>
      </c>
      <c r="E3" s="191" t="s">
        <v>100</v>
      </c>
      <c r="F3" s="192" t="s">
        <v>101</v>
      </c>
      <c r="G3" s="251" t="s">
        <v>5</v>
      </c>
      <c r="H3" s="251" t="s">
        <v>4</v>
      </c>
      <c r="I3" s="251" t="s">
        <v>6</v>
      </c>
      <c r="J3" s="251" t="s">
        <v>7</v>
      </c>
      <c r="K3" s="251" t="s">
        <v>23</v>
      </c>
      <c r="L3" s="251" t="s">
        <v>24</v>
      </c>
      <c r="M3" s="258" t="s">
        <v>95</v>
      </c>
      <c r="N3" s="260" t="s">
        <v>96</v>
      </c>
    </row>
    <row r="4" spans="1:14" s="1" customFormat="1" ht="19.5">
      <c r="A4" s="257"/>
      <c r="B4" s="252"/>
      <c r="C4" s="252"/>
      <c r="D4" s="49" t="s">
        <v>1</v>
      </c>
      <c r="E4" s="49" t="s">
        <v>2</v>
      </c>
      <c r="F4" s="49" t="s">
        <v>88</v>
      </c>
      <c r="G4" s="252"/>
      <c r="H4" s="252"/>
      <c r="I4" s="252"/>
      <c r="J4" s="252"/>
      <c r="K4" s="252"/>
      <c r="L4" s="252"/>
      <c r="M4" s="259"/>
      <c r="N4" s="261"/>
    </row>
    <row r="5" spans="1:14" ht="19.5">
      <c r="A5" s="219" t="s">
        <v>112</v>
      </c>
      <c r="B5" s="185">
        <v>13</v>
      </c>
      <c r="C5" s="185">
        <v>534</v>
      </c>
      <c r="D5" s="185">
        <v>607</v>
      </c>
      <c r="E5" s="185">
        <v>651</v>
      </c>
      <c r="F5" s="50">
        <f t="shared" ref="F5:F26" si="0">SUM(D5:E5)</f>
        <v>1258</v>
      </c>
      <c r="G5" s="174">
        <v>4</v>
      </c>
      <c r="H5" s="175">
        <v>1</v>
      </c>
      <c r="I5" s="175">
        <v>0</v>
      </c>
      <c r="J5" s="175">
        <v>0</v>
      </c>
      <c r="K5" s="175">
        <v>1</v>
      </c>
      <c r="L5" s="175">
        <v>0</v>
      </c>
      <c r="M5" s="176">
        <v>1</v>
      </c>
      <c r="N5" s="177">
        <v>0</v>
      </c>
    </row>
    <row r="6" spans="1:14" ht="19.5">
      <c r="A6" s="219" t="s">
        <v>113</v>
      </c>
      <c r="B6" s="185">
        <v>26</v>
      </c>
      <c r="C6" s="185">
        <v>1517</v>
      </c>
      <c r="D6" s="185">
        <v>1607</v>
      </c>
      <c r="E6" s="185">
        <v>1709</v>
      </c>
      <c r="F6" s="50">
        <f t="shared" si="0"/>
        <v>3316</v>
      </c>
      <c r="G6" s="174">
        <v>21</v>
      </c>
      <c r="H6" s="175">
        <v>40</v>
      </c>
      <c r="I6" s="175">
        <v>3</v>
      </c>
      <c r="J6" s="175">
        <v>2</v>
      </c>
      <c r="K6" s="175">
        <v>1</v>
      </c>
      <c r="L6" s="175">
        <v>6</v>
      </c>
      <c r="M6" s="176">
        <v>2</v>
      </c>
      <c r="N6" s="177">
        <v>0</v>
      </c>
    </row>
    <row r="7" spans="1:14" ht="19.5">
      <c r="A7" s="219" t="s">
        <v>114</v>
      </c>
      <c r="B7" s="185">
        <v>7</v>
      </c>
      <c r="C7" s="185">
        <v>571</v>
      </c>
      <c r="D7" s="185">
        <v>525</v>
      </c>
      <c r="E7" s="185">
        <v>625</v>
      </c>
      <c r="F7" s="50">
        <f t="shared" si="0"/>
        <v>1150</v>
      </c>
      <c r="G7" s="174">
        <v>3</v>
      </c>
      <c r="H7" s="175">
        <v>9</v>
      </c>
      <c r="I7" s="175">
        <v>0</v>
      </c>
      <c r="J7" s="175">
        <v>0</v>
      </c>
      <c r="K7" s="175">
        <v>1</v>
      </c>
      <c r="L7" s="175">
        <v>3</v>
      </c>
      <c r="M7" s="176">
        <v>0</v>
      </c>
      <c r="N7" s="177">
        <v>0</v>
      </c>
    </row>
    <row r="8" spans="1:14" ht="19.5">
      <c r="A8" s="219" t="s">
        <v>115</v>
      </c>
      <c r="B8" s="185">
        <v>20</v>
      </c>
      <c r="C8" s="185">
        <v>1288</v>
      </c>
      <c r="D8" s="185">
        <v>1590</v>
      </c>
      <c r="E8" s="185">
        <v>1748</v>
      </c>
      <c r="F8" s="50">
        <f t="shared" si="0"/>
        <v>3338</v>
      </c>
      <c r="G8" s="174">
        <v>20</v>
      </c>
      <c r="H8" s="175">
        <v>21</v>
      </c>
      <c r="I8" s="175">
        <v>0</v>
      </c>
      <c r="J8" s="175">
        <v>5</v>
      </c>
      <c r="K8" s="175">
        <v>0</v>
      </c>
      <c r="L8" s="175">
        <v>0</v>
      </c>
      <c r="M8" s="176">
        <v>1</v>
      </c>
      <c r="N8" s="177">
        <v>2</v>
      </c>
    </row>
    <row r="9" spans="1:14" ht="19.5">
      <c r="A9" s="219" t="s">
        <v>116</v>
      </c>
      <c r="B9" s="185">
        <v>17</v>
      </c>
      <c r="C9" s="185">
        <v>724</v>
      </c>
      <c r="D9" s="185">
        <v>802</v>
      </c>
      <c r="E9" s="185">
        <v>907</v>
      </c>
      <c r="F9" s="50">
        <f t="shared" si="0"/>
        <v>1709</v>
      </c>
      <c r="G9" s="174">
        <v>9</v>
      </c>
      <c r="H9" s="175">
        <v>5</v>
      </c>
      <c r="I9" s="175">
        <v>2</v>
      </c>
      <c r="J9" s="175">
        <v>1</v>
      </c>
      <c r="K9" s="175">
        <v>0</v>
      </c>
      <c r="L9" s="175">
        <v>1</v>
      </c>
      <c r="M9" s="176">
        <v>0</v>
      </c>
      <c r="N9" s="177">
        <v>0</v>
      </c>
    </row>
    <row r="10" spans="1:14" ht="19.5">
      <c r="A10" s="219" t="s">
        <v>117</v>
      </c>
      <c r="B10" s="185">
        <v>17</v>
      </c>
      <c r="C10" s="185">
        <v>672</v>
      </c>
      <c r="D10" s="185">
        <v>802</v>
      </c>
      <c r="E10" s="185">
        <v>782</v>
      </c>
      <c r="F10" s="50">
        <f t="shared" si="0"/>
        <v>1584</v>
      </c>
      <c r="G10" s="174">
        <v>1</v>
      </c>
      <c r="H10" s="175">
        <v>4</v>
      </c>
      <c r="I10" s="175">
        <v>7</v>
      </c>
      <c r="J10" s="175">
        <v>0</v>
      </c>
      <c r="K10" s="175">
        <v>1</v>
      </c>
      <c r="L10" s="175">
        <v>1</v>
      </c>
      <c r="M10" s="176">
        <v>1</v>
      </c>
      <c r="N10" s="177">
        <v>0</v>
      </c>
    </row>
    <row r="11" spans="1:14" ht="19.5">
      <c r="A11" s="219" t="s">
        <v>118</v>
      </c>
      <c r="B11" s="185">
        <v>14</v>
      </c>
      <c r="C11" s="185">
        <v>476</v>
      </c>
      <c r="D11" s="185">
        <v>553</v>
      </c>
      <c r="E11" s="185">
        <v>495</v>
      </c>
      <c r="F11" s="50">
        <f t="shared" si="0"/>
        <v>1048</v>
      </c>
      <c r="G11" s="174">
        <v>4</v>
      </c>
      <c r="H11" s="175">
        <v>6</v>
      </c>
      <c r="I11" s="175">
        <v>0</v>
      </c>
      <c r="J11" s="175">
        <v>0</v>
      </c>
      <c r="K11" s="175">
        <v>0</v>
      </c>
      <c r="L11" s="175">
        <v>0</v>
      </c>
      <c r="M11" s="176">
        <v>1</v>
      </c>
      <c r="N11" s="177">
        <v>0</v>
      </c>
    </row>
    <row r="12" spans="1:14" ht="19.5">
      <c r="A12" s="219" t="s">
        <v>119</v>
      </c>
      <c r="B12" s="185">
        <v>22</v>
      </c>
      <c r="C12" s="185">
        <v>1143</v>
      </c>
      <c r="D12" s="185">
        <v>1385</v>
      </c>
      <c r="E12" s="185">
        <v>1562</v>
      </c>
      <c r="F12" s="50">
        <f t="shared" si="0"/>
        <v>2947</v>
      </c>
      <c r="G12" s="174">
        <v>9</v>
      </c>
      <c r="H12" s="175">
        <v>11</v>
      </c>
      <c r="I12" s="175">
        <v>3</v>
      </c>
      <c r="J12" s="175">
        <v>1</v>
      </c>
      <c r="K12" s="175">
        <v>2</v>
      </c>
      <c r="L12" s="175">
        <v>1</v>
      </c>
      <c r="M12" s="176">
        <v>5</v>
      </c>
      <c r="N12" s="177">
        <v>1</v>
      </c>
    </row>
    <row r="13" spans="1:14" ht="19.5">
      <c r="A13" s="219" t="s">
        <v>120</v>
      </c>
      <c r="B13" s="185">
        <v>11</v>
      </c>
      <c r="C13" s="185">
        <v>557</v>
      </c>
      <c r="D13" s="185">
        <v>591</v>
      </c>
      <c r="E13" s="185">
        <v>688</v>
      </c>
      <c r="F13" s="50">
        <f t="shared" si="0"/>
        <v>1279</v>
      </c>
      <c r="G13" s="175">
        <v>11</v>
      </c>
      <c r="H13" s="175">
        <v>8</v>
      </c>
      <c r="I13" s="175">
        <v>0</v>
      </c>
      <c r="J13" s="175">
        <v>6</v>
      </c>
      <c r="K13" s="175">
        <v>0</v>
      </c>
      <c r="L13" s="175">
        <v>1</v>
      </c>
      <c r="M13" s="176">
        <v>2</v>
      </c>
      <c r="N13" s="177">
        <v>0</v>
      </c>
    </row>
    <row r="14" spans="1:14" ht="19.5">
      <c r="A14" s="219" t="s">
        <v>121</v>
      </c>
      <c r="B14" s="185">
        <v>10</v>
      </c>
      <c r="C14" s="185">
        <v>386</v>
      </c>
      <c r="D14" s="185">
        <v>439</v>
      </c>
      <c r="E14" s="185">
        <v>378</v>
      </c>
      <c r="F14" s="50">
        <f t="shared" si="0"/>
        <v>817</v>
      </c>
      <c r="G14" s="175">
        <v>0</v>
      </c>
      <c r="H14" s="175">
        <v>2</v>
      </c>
      <c r="I14" s="175">
        <v>0</v>
      </c>
      <c r="J14" s="175">
        <v>0</v>
      </c>
      <c r="K14" s="175">
        <v>0</v>
      </c>
      <c r="L14" s="175">
        <v>0</v>
      </c>
      <c r="M14" s="176">
        <v>1</v>
      </c>
      <c r="N14" s="177">
        <v>0</v>
      </c>
    </row>
    <row r="15" spans="1:14" ht="19.5">
      <c r="A15" s="219" t="s">
        <v>122</v>
      </c>
      <c r="B15" s="185">
        <v>16</v>
      </c>
      <c r="C15" s="185">
        <v>619</v>
      </c>
      <c r="D15" s="185">
        <v>730</v>
      </c>
      <c r="E15" s="185">
        <v>699</v>
      </c>
      <c r="F15" s="50">
        <f t="shared" si="0"/>
        <v>1429</v>
      </c>
      <c r="G15" s="175">
        <v>2</v>
      </c>
      <c r="H15" s="175">
        <v>2</v>
      </c>
      <c r="I15" s="175">
        <v>0</v>
      </c>
      <c r="J15" s="175">
        <v>0</v>
      </c>
      <c r="K15" s="175">
        <v>0</v>
      </c>
      <c r="L15" s="175">
        <v>1</v>
      </c>
      <c r="M15" s="176">
        <v>1</v>
      </c>
      <c r="N15" s="177">
        <v>1</v>
      </c>
    </row>
    <row r="16" spans="1:14" ht="19.5">
      <c r="A16" s="219" t="s">
        <v>123</v>
      </c>
      <c r="B16" s="185">
        <v>10</v>
      </c>
      <c r="C16" s="185">
        <v>512</v>
      </c>
      <c r="D16" s="185">
        <v>531</v>
      </c>
      <c r="E16" s="185">
        <v>599</v>
      </c>
      <c r="F16" s="50">
        <f t="shared" si="0"/>
        <v>1130</v>
      </c>
      <c r="G16" s="175">
        <v>4</v>
      </c>
      <c r="H16" s="175">
        <v>7</v>
      </c>
      <c r="I16" s="175">
        <v>0</v>
      </c>
      <c r="J16" s="175">
        <v>2</v>
      </c>
      <c r="K16" s="175">
        <v>0</v>
      </c>
      <c r="L16" s="175">
        <v>1</v>
      </c>
      <c r="M16" s="176">
        <v>0</v>
      </c>
      <c r="N16" s="177">
        <v>0</v>
      </c>
    </row>
    <row r="17" spans="1:14" ht="19.5">
      <c r="A17" s="219" t="s">
        <v>124</v>
      </c>
      <c r="B17" s="185">
        <v>22</v>
      </c>
      <c r="C17" s="185">
        <v>947</v>
      </c>
      <c r="D17" s="185">
        <v>1176</v>
      </c>
      <c r="E17" s="185">
        <v>1143</v>
      </c>
      <c r="F17" s="50">
        <f t="shared" si="0"/>
        <v>2319</v>
      </c>
      <c r="G17" s="175">
        <v>7</v>
      </c>
      <c r="H17" s="175">
        <v>8</v>
      </c>
      <c r="I17" s="175">
        <v>0</v>
      </c>
      <c r="J17" s="175">
        <v>1</v>
      </c>
      <c r="K17" s="175">
        <v>0</v>
      </c>
      <c r="L17" s="175">
        <v>2</v>
      </c>
      <c r="M17" s="176">
        <v>0</v>
      </c>
      <c r="N17" s="177">
        <v>2</v>
      </c>
    </row>
    <row r="18" spans="1:14" ht="19.5">
      <c r="A18" s="219" t="s">
        <v>125</v>
      </c>
      <c r="B18" s="185">
        <v>13</v>
      </c>
      <c r="C18" s="185">
        <v>460</v>
      </c>
      <c r="D18" s="185">
        <v>511</v>
      </c>
      <c r="E18" s="185">
        <v>518</v>
      </c>
      <c r="F18" s="50">
        <f t="shared" si="0"/>
        <v>1029</v>
      </c>
      <c r="G18" s="175">
        <v>5</v>
      </c>
      <c r="H18" s="175">
        <v>2</v>
      </c>
      <c r="I18" s="175">
        <v>1</v>
      </c>
      <c r="J18" s="175">
        <v>0</v>
      </c>
      <c r="K18" s="175">
        <v>1</v>
      </c>
      <c r="L18" s="175">
        <v>0</v>
      </c>
      <c r="M18" s="176">
        <v>0</v>
      </c>
      <c r="N18" s="177">
        <v>0</v>
      </c>
    </row>
    <row r="19" spans="1:14" ht="19.5">
      <c r="A19" s="219" t="s">
        <v>126</v>
      </c>
      <c r="B19" s="185">
        <v>12</v>
      </c>
      <c r="C19" s="185">
        <v>451</v>
      </c>
      <c r="D19" s="185">
        <v>509</v>
      </c>
      <c r="E19" s="185">
        <v>449</v>
      </c>
      <c r="F19" s="50">
        <f t="shared" si="0"/>
        <v>958</v>
      </c>
      <c r="G19" s="175">
        <v>3</v>
      </c>
      <c r="H19" s="175">
        <v>3</v>
      </c>
      <c r="I19" s="175">
        <v>0</v>
      </c>
      <c r="J19" s="175">
        <v>0</v>
      </c>
      <c r="K19" s="175">
        <v>0</v>
      </c>
      <c r="L19" s="175">
        <v>1</v>
      </c>
      <c r="M19" s="176">
        <v>0</v>
      </c>
      <c r="N19" s="177">
        <v>0</v>
      </c>
    </row>
    <row r="20" spans="1:14" ht="19.5">
      <c r="A20" s="219" t="s">
        <v>127</v>
      </c>
      <c r="B20" s="185">
        <v>10</v>
      </c>
      <c r="C20" s="185">
        <v>447</v>
      </c>
      <c r="D20" s="185">
        <v>495</v>
      </c>
      <c r="E20" s="185">
        <v>476</v>
      </c>
      <c r="F20" s="50">
        <f t="shared" si="0"/>
        <v>971</v>
      </c>
      <c r="G20" s="175">
        <v>4</v>
      </c>
      <c r="H20" s="175">
        <v>8</v>
      </c>
      <c r="I20" s="175">
        <v>1</v>
      </c>
      <c r="J20" s="175">
        <v>0</v>
      </c>
      <c r="K20" s="175">
        <v>1</v>
      </c>
      <c r="L20" s="175">
        <v>3</v>
      </c>
      <c r="M20" s="176">
        <v>1</v>
      </c>
      <c r="N20" s="177">
        <v>0</v>
      </c>
    </row>
    <row r="21" spans="1:14" ht="19.5">
      <c r="A21" s="219" t="s">
        <v>128</v>
      </c>
      <c r="B21" s="185">
        <v>11</v>
      </c>
      <c r="C21" s="185">
        <v>651</v>
      </c>
      <c r="D21" s="185">
        <v>706</v>
      </c>
      <c r="E21" s="185">
        <v>759</v>
      </c>
      <c r="F21" s="50">
        <f t="shared" si="0"/>
        <v>1465</v>
      </c>
      <c r="G21" s="175">
        <v>5</v>
      </c>
      <c r="H21" s="175">
        <v>1</v>
      </c>
      <c r="I21" s="175">
        <v>0</v>
      </c>
      <c r="J21" s="175">
        <v>0</v>
      </c>
      <c r="K21" s="175">
        <v>0</v>
      </c>
      <c r="L21" s="175">
        <v>0</v>
      </c>
      <c r="M21" s="176">
        <v>2</v>
      </c>
      <c r="N21" s="177">
        <v>0</v>
      </c>
    </row>
    <row r="22" spans="1:14" ht="19.5">
      <c r="A22" s="219" t="s">
        <v>129</v>
      </c>
      <c r="B22" s="185">
        <v>16</v>
      </c>
      <c r="C22" s="185">
        <v>568</v>
      </c>
      <c r="D22" s="185">
        <v>665</v>
      </c>
      <c r="E22" s="185">
        <v>740</v>
      </c>
      <c r="F22" s="50">
        <f t="shared" si="0"/>
        <v>1405</v>
      </c>
      <c r="G22" s="174">
        <v>8</v>
      </c>
      <c r="H22" s="175">
        <v>8</v>
      </c>
      <c r="I22" s="175">
        <v>0</v>
      </c>
      <c r="J22" s="175">
        <v>0</v>
      </c>
      <c r="K22" s="175">
        <v>0</v>
      </c>
      <c r="L22" s="175">
        <v>0</v>
      </c>
      <c r="M22" s="176">
        <v>1</v>
      </c>
      <c r="N22" s="177">
        <v>0</v>
      </c>
    </row>
    <row r="23" spans="1:14" ht="19.5">
      <c r="A23" s="219" t="s">
        <v>130</v>
      </c>
      <c r="B23" s="185">
        <v>15</v>
      </c>
      <c r="C23" s="185">
        <v>970</v>
      </c>
      <c r="D23" s="185">
        <v>1026</v>
      </c>
      <c r="E23" s="185">
        <v>1171</v>
      </c>
      <c r="F23" s="50">
        <f t="shared" si="0"/>
        <v>2197</v>
      </c>
      <c r="G23" s="174">
        <v>10</v>
      </c>
      <c r="H23" s="175">
        <v>9</v>
      </c>
      <c r="I23" s="175">
        <v>2</v>
      </c>
      <c r="J23" s="175">
        <v>0</v>
      </c>
      <c r="K23" s="175">
        <v>0</v>
      </c>
      <c r="L23" s="175">
        <v>0</v>
      </c>
      <c r="M23" s="176">
        <v>1</v>
      </c>
      <c r="N23" s="177">
        <v>2</v>
      </c>
    </row>
    <row r="24" spans="1:14" ht="19.5">
      <c r="A24" s="219" t="s">
        <v>131</v>
      </c>
      <c r="B24" s="185">
        <v>12</v>
      </c>
      <c r="C24" s="185">
        <v>456</v>
      </c>
      <c r="D24" s="185">
        <v>565</v>
      </c>
      <c r="E24" s="185">
        <v>602</v>
      </c>
      <c r="F24" s="50">
        <f t="shared" si="0"/>
        <v>1167</v>
      </c>
      <c r="G24" s="174">
        <v>3</v>
      </c>
      <c r="H24" s="175">
        <v>3</v>
      </c>
      <c r="I24" s="175">
        <v>0</v>
      </c>
      <c r="J24" s="175">
        <v>0</v>
      </c>
      <c r="K24" s="175">
        <v>1</v>
      </c>
      <c r="L24" s="175">
        <v>1</v>
      </c>
      <c r="M24" s="176">
        <v>0</v>
      </c>
      <c r="N24" s="177">
        <v>0</v>
      </c>
    </row>
    <row r="25" spans="1:14" ht="19.5">
      <c r="A25" s="219" t="s">
        <v>132</v>
      </c>
      <c r="B25" s="185">
        <v>21</v>
      </c>
      <c r="C25" s="185">
        <v>1553</v>
      </c>
      <c r="D25" s="185">
        <v>1979</v>
      </c>
      <c r="E25" s="185">
        <v>2160</v>
      </c>
      <c r="F25" s="50">
        <f t="shared" si="0"/>
        <v>4139</v>
      </c>
      <c r="G25" s="174">
        <v>12</v>
      </c>
      <c r="H25" s="175">
        <v>17</v>
      </c>
      <c r="I25" s="175">
        <v>1</v>
      </c>
      <c r="J25" s="175">
        <v>1</v>
      </c>
      <c r="K25" s="175">
        <v>2</v>
      </c>
      <c r="L25" s="175">
        <v>0</v>
      </c>
      <c r="M25" s="176">
        <v>1</v>
      </c>
      <c r="N25" s="177">
        <v>1</v>
      </c>
    </row>
    <row r="26" spans="1:14" ht="19.5">
      <c r="A26" s="219" t="s">
        <v>133</v>
      </c>
      <c r="B26" s="185">
        <v>22</v>
      </c>
      <c r="C26" s="185">
        <v>927</v>
      </c>
      <c r="D26" s="185">
        <v>1210</v>
      </c>
      <c r="E26" s="185">
        <v>1255</v>
      </c>
      <c r="F26" s="50">
        <f t="shared" si="0"/>
        <v>2465</v>
      </c>
      <c r="G26" s="174">
        <v>11</v>
      </c>
      <c r="H26" s="175">
        <v>3</v>
      </c>
      <c r="I26" s="175">
        <v>5</v>
      </c>
      <c r="J26" s="175">
        <v>0</v>
      </c>
      <c r="K26" s="175">
        <v>2</v>
      </c>
      <c r="L26" s="175">
        <v>2</v>
      </c>
      <c r="M26" s="176">
        <v>4</v>
      </c>
      <c r="N26" s="177">
        <v>0</v>
      </c>
    </row>
    <row r="27" spans="1:14" ht="19.5">
      <c r="A27" s="219" t="s">
        <v>134</v>
      </c>
      <c r="B27" s="185">
        <v>12</v>
      </c>
      <c r="C27" s="185">
        <v>520</v>
      </c>
      <c r="D27" s="185">
        <v>544</v>
      </c>
      <c r="E27" s="185">
        <v>609</v>
      </c>
      <c r="F27" s="50">
        <f>D27+E27</f>
        <v>1153</v>
      </c>
      <c r="G27" s="174">
        <v>4</v>
      </c>
      <c r="H27" s="175">
        <v>10</v>
      </c>
      <c r="I27" s="175">
        <v>0</v>
      </c>
      <c r="J27" s="175">
        <v>0</v>
      </c>
      <c r="K27" s="175">
        <v>1</v>
      </c>
      <c r="L27" s="175">
        <v>0</v>
      </c>
      <c r="M27" s="176">
        <v>1</v>
      </c>
      <c r="N27" s="177">
        <v>0</v>
      </c>
    </row>
    <row r="28" spans="1:14" ht="19.5">
      <c r="A28" s="219" t="s">
        <v>135</v>
      </c>
      <c r="B28" s="185">
        <v>12</v>
      </c>
      <c r="C28" s="185">
        <v>571</v>
      </c>
      <c r="D28" s="185">
        <v>662</v>
      </c>
      <c r="E28" s="185">
        <v>691</v>
      </c>
      <c r="F28" s="50">
        <f t="shared" ref="F28:F36" si="1">SUM(D28:E28)</f>
        <v>1353</v>
      </c>
      <c r="G28" s="174">
        <v>3</v>
      </c>
      <c r="H28" s="175">
        <v>3</v>
      </c>
      <c r="I28" s="175">
        <v>0</v>
      </c>
      <c r="J28" s="175">
        <v>5</v>
      </c>
      <c r="K28" s="175">
        <v>2</v>
      </c>
      <c r="L28" s="175">
        <v>6</v>
      </c>
      <c r="M28" s="176">
        <v>0</v>
      </c>
      <c r="N28" s="177">
        <v>0</v>
      </c>
    </row>
    <row r="29" spans="1:14" ht="19.5">
      <c r="A29" s="219" t="s">
        <v>136</v>
      </c>
      <c r="B29" s="185">
        <v>6</v>
      </c>
      <c r="C29" s="185">
        <v>366</v>
      </c>
      <c r="D29" s="185">
        <v>445</v>
      </c>
      <c r="E29" s="185">
        <v>475</v>
      </c>
      <c r="F29" s="50">
        <f t="shared" si="1"/>
        <v>920</v>
      </c>
      <c r="G29" s="174">
        <v>2</v>
      </c>
      <c r="H29" s="175">
        <v>1</v>
      </c>
      <c r="I29" s="175">
        <v>0</v>
      </c>
      <c r="J29" s="175">
        <v>0</v>
      </c>
      <c r="K29" s="175">
        <v>0</v>
      </c>
      <c r="L29" s="175">
        <v>0</v>
      </c>
      <c r="M29" s="176">
        <v>0</v>
      </c>
      <c r="N29" s="177">
        <v>0</v>
      </c>
    </row>
    <row r="30" spans="1:14" ht="19.5">
      <c r="A30" s="219" t="s">
        <v>137</v>
      </c>
      <c r="B30" s="185">
        <v>11</v>
      </c>
      <c r="C30" s="185">
        <v>400</v>
      </c>
      <c r="D30" s="185">
        <v>444</v>
      </c>
      <c r="E30" s="185">
        <v>493</v>
      </c>
      <c r="F30" s="50">
        <f t="shared" si="1"/>
        <v>937</v>
      </c>
      <c r="G30" s="174">
        <v>4</v>
      </c>
      <c r="H30" s="175">
        <v>1</v>
      </c>
      <c r="I30" s="175">
        <v>0</v>
      </c>
      <c r="J30" s="175">
        <v>1</v>
      </c>
      <c r="K30" s="175">
        <v>0</v>
      </c>
      <c r="L30" s="175">
        <v>0</v>
      </c>
      <c r="M30" s="176">
        <v>1</v>
      </c>
      <c r="N30" s="177">
        <v>0</v>
      </c>
    </row>
    <row r="31" spans="1:14" ht="19.5">
      <c r="A31" s="219" t="s">
        <v>138</v>
      </c>
      <c r="B31" s="185">
        <v>17</v>
      </c>
      <c r="C31" s="185">
        <v>1486</v>
      </c>
      <c r="D31" s="185">
        <v>1629</v>
      </c>
      <c r="E31" s="185">
        <v>1868</v>
      </c>
      <c r="F31" s="50">
        <f t="shared" si="1"/>
        <v>3497</v>
      </c>
      <c r="G31" s="174">
        <v>13</v>
      </c>
      <c r="H31" s="175">
        <v>23</v>
      </c>
      <c r="I31" s="175">
        <v>0</v>
      </c>
      <c r="J31" s="175">
        <v>3</v>
      </c>
      <c r="K31" s="175">
        <v>0</v>
      </c>
      <c r="L31" s="175">
        <v>0</v>
      </c>
      <c r="M31" s="176">
        <v>1</v>
      </c>
      <c r="N31" s="177">
        <v>1</v>
      </c>
    </row>
    <row r="32" spans="1:14" ht="19.5">
      <c r="A32" s="219" t="s">
        <v>139</v>
      </c>
      <c r="B32" s="185">
        <v>7</v>
      </c>
      <c r="C32" s="185">
        <v>358</v>
      </c>
      <c r="D32" s="185">
        <v>406</v>
      </c>
      <c r="E32" s="185">
        <v>441</v>
      </c>
      <c r="F32" s="50">
        <f t="shared" si="1"/>
        <v>847</v>
      </c>
      <c r="G32" s="174">
        <v>0</v>
      </c>
      <c r="H32" s="175">
        <v>2</v>
      </c>
      <c r="I32" s="175">
        <v>0</v>
      </c>
      <c r="J32" s="175">
        <v>0</v>
      </c>
      <c r="K32" s="175">
        <v>1</v>
      </c>
      <c r="L32" s="175">
        <v>1</v>
      </c>
      <c r="M32" s="176">
        <v>0</v>
      </c>
      <c r="N32" s="177">
        <v>0</v>
      </c>
    </row>
    <row r="33" spans="1:14" ht="19.5">
      <c r="A33" s="219" t="s">
        <v>140</v>
      </c>
      <c r="B33" s="185">
        <v>15</v>
      </c>
      <c r="C33" s="185">
        <v>989</v>
      </c>
      <c r="D33" s="185">
        <v>1141</v>
      </c>
      <c r="E33" s="185">
        <v>1226</v>
      </c>
      <c r="F33" s="50">
        <f t="shared" si="1"/>
        <v>2367</v>
      </c>
      <c r="G33" s="174">
        <v>4</v>
      </c>
      <c r="H33" s="175">
        <v>6</v>
      </c>
      <c r="I33" s="175">
        <v>0</v>
      </c>
      <c r="J33" s="175">
        <v>0</v>
      </c>
      <c r="K33" s="175">
        <v>2</v>
      </c>
      <c r="L33" s="175">
        <v>1</v>
      </c>
      <c r="M33" s="176">
        <v>2</v>
      </c>
      <c r="N33" s="177">
        <v>1</v>
      </c>
    </row>
    <row r="34" spans="1:14" ht="19.5">
      <c r="A34" s="219" t="s">
        <v>141</v>
      </c>
      <c r="B34" s="185">
        <v>12</v>
      </c>
      <c r="C34" s="185">
        <v>456</v>
      </c>
      <c r="D34" s="185">
        <v>551</v>
      </c>
      <c r="E34" s="185">
        <v>508</v>
      </c>
      <c r="F34" s="50">
        <f t="shared" si="1"/>
        <v>1059</v>
      </c>
      <c r="G34" s="174">
        <v>3</v>
      </c>
      <c r="H34" s="175">
        <v>5</v>
      </c>
      <c r="I34" s="175">
        <v>4</v>
      </c>
      <c r="J34" s="175">
        <v>1</v>
      </c>
      <c r="K34" s="175">
        <v>1</v>
      </c>
      <c r="L34" s="175">
        <v>0</v>
      </c>
      <c r="M34" s="176">
        <v>0</v>
      </c>
      <c r="N34" s="177">
        <v>0</v>
      </c>
    </row>
    <row r="35" spans="1:14" ht="19.5">
      <c r="A35" s="219" t="s">
        <v>142</v>
      </c>
      <c r="B35" s="185">
        <v>19</v>
      </c>
      <c r="C35" s="185">
        <v>857</v>
      </c>
      <c r="D35" s="185">
        <v>1044</v>
      </c>
      <c r="E35" s="185">
        <v>1156</v>
      </c>
      <c r="F35" s="50">
        <f t="shared" si="1"/>
        <v>2200</v>
      </c>
      <c r="G35" s="174">
        <v>8</v>
      </c>
      <c r="H35" s="175">
        <v>6</v>
      </c>
      <c r="I35" s="175">
        <v>0</v>
      </c>
      <c r="J35" s="175">
        <v>0</v>
      </c>
      <c r="K35" s="175">
        <v>1</v>
      </c>
      <c r="L35" s="175">
        <v>5</v>
      </c>
      <c r="M35" s="176">
        <v>0</v>
      </c>
      <c r="N35" s="177">
        <v>0</v>
      </c>
    </row>
    <row r="36" spans="1:14" ht="19.5">
      <c r="A36" s="219" t="s">
        <v>143</v>
      </c>
      <c r="B36" s="185">
        <v>8</v>
      </c>
      <c r="C36" s="185">
        <v>366</v>
      </c>
      <c r="D36" s="185">
        <v>461</v>
      </c>
      <c r="E36" s="185">
        <v>431</v>
      </c>
      <c r="F36" s="50">
        <f t="shared" si="1"/>
        <v>892</v>
      </c>
      <c r="G36" s="174">
        <v>5</v>
      </c>
      <c r="H36" s="175">
        <v>1</v>
      </c>
      <c r="I36" s="175">
        <v>0</v>
      </c>
      <c r="J36" s="175">
        <v>0</v>
      </c>
      <c r="K36" s="175">
        <v>0</v>
      </c>
      <c r="L36" s="175">
        <v>0</v>
      </c>
      <c r="M36" s="176">
        <v>1</v>
      </c>
      <c r="N36" s="177">
        <v>0</v>
      </c>
    </row>
    <row r="37" spans="1:14" ht="19.5">
      <c r="A37" s="220" t="s">
        <v>110</v>
      </c>
      <c r="B37" s="50">
        <f t="shared" ref="B37:N37" si="2">SUM(B5:B36)</f>
        <v>456</v>
      </c>
      <c r="C37" s="50">
        <f t="shared" si="2"/>
        <v>22798</v>
      </c>
      <c r="D37" s="50">
        <f t="shared" si="2"/>
        <v>26331</v>
      </c>
      <c r="E37" s="50">
        <f t="shared" si="2"/>
        <v>28014</v>
      </c>
      <c r="F37" s="50">
        <f t="shared" si="2"/>
        <v>54345</v>
      </c>
      <c r="G37" s="175">
        <f t="shared" si="2"/>
        <v>202</v>
      </c>
      <c r="H37" s="175">
        <f t="shared" si="2"/>
        <v>236</v>
      </c>
      <c r="I37" s="175">
        <f t="shared" si="2"/>
        <v>29</v>
      </c>
      <c r="J37" s="175">
        <f t="shared" si="2"/>
        <v>29</v>
      </c>
      <c r="K37" s="175">
        <f t="shared" si="2"/>
        <v>21</v>
      </c>
      <c r="L37" s="175">
        <f t="shared" si="2"/>
        <v>37</v>
      </c>
      <c r="M37" s="176">
        <f t="shared" si="2"/>
        <v>31</v>
      </c>
      <c r="N37" s="177">
        <f t="shared" si="2"/>
        <v>11</v>
      </c>
    </row>
    <row r="38" spans="1:14" s="3" customFormat="1" ht="26.25" customHeight="1">
      <c r="A38" s="253" t="s">
        <v>8</v>
      </c>
      <c r="B38" s="254"/>
      <c r="C38" s="92">
        <f>C37</f>
        <v>22798</v>
      </c>
      <c r="D38" s="92" t="s">
        <v>0</v>
      </c>
      <c r="E38" s="92" t="s">
        <v>9</v>
      </c>
      <c r="F38" s="92"/>
      <c r="G38" s="92">
        <f>F37</f>
        <v>54345</v>
      </c>
      <c r="H38" s="92" t="s">
        <v>10</v>
      </c>
      <c r="I38" s="92"/>
      <c r="J38" s="92"/>
      <c r="K38" s="92" t="s">
        <v>93</v>
      </c>
      <c r="L38" s="92"/>
      <c r="M38" s="93"/>
      <c r="N38" s="94"/>
    </row>
    <row r="39" spans="1:14" s="3" customFormat="1" ht="26.25" customHeight="1">
      <c r="A39" s="229" t="s">
        <v>108</v>
      </c>
      <c r="B39" s="230"/>
      <c r="C39" s="61" t="str">
        <f ca="1">INDIRECT(H39,TRUE)</f>
        <v>開平</v>
      </c>
      <c r="D39" s="143" t="s">
        <v>91</v>
      </c>
      <c r="E39" s="144">
        <f>MAX(C5:C36)</f>
        <v>1553</v>
      </c>
      <c r="F39" s="145">
        <f>MAX(F5:F36)</f>
        <v>4139</v>
      </c>
      <c r="G39" s="212"/>
      <c r="H39" s="148" t="str">
        <f>ADDRESS(MATCH(MAX(F5:F36),F5:F36,0)+4,1)</f>
        <v>$A$25</v>
      </c>
      <c r="I39" s="212"/>
      <c r="J39" s="212"/>
      <c r="K39" s="212"/>
      <c r="L39" s="212"/>
      <c r="M39" s="141"/>
      <c r="N39" s="142"/>
    </row>
    <row r="40" spans="1:14" s="3" customFormat="1" ht="26.25" customHeight="1">
      <c r="A40" s="229" t="s">
        <v>109</v>
      </c>
      <c r="B40" s="230"/>
      <c r="C40" s="213" t="str">
        <f ca="1">INDIRECT(H40,TRUE)</f>
        <v>明莊</v>
      </c>
      <c r="D40" s="214" t="s">
        <v>91</v>
      </c>
      <c r="E40" s="146">
        <v>386</v>
      </c>
      <c r="F40" s="147">
        <f>MIN(F5:F36)</f>
        <v>817</v>
      </c>
      <c r="G40" s="212"/>
      <c r="H40" s="148" t="str">
        <f>ADDRESS(MATCH(MIN(F5:F36),F5:F36,0)+4,1)</f>
        <v>$A$14</v>
      </c>
      <c r="I40" s="212"/>
      <c r="J40" s="212"/>
      <c r="K40" s="212"/>
      <c r="L40" s="212"/>
      <c r="M40" s="141"/>
      <c r="N40" s="142"/>
    </row>
    <row r="41" spans="1:14" s="4" customFormat="1" ht="24.95" customHeight="1">
      <c r="A41" s="262" t="s">
        <v>11</v>
      </c>
      <c r="B41" s="263"/>
      <c r="C41" s="266">
        <f>SUM(G41,G42)</f>
        <v>162</v>
      </c>
      <c r="D41" s="268" t="s">
        <v>10</v>
      </c>
      <c r="E41" s="79" t="s">
        <v>12</v>
      </c>
      <c r="F41" s="79"/>
      <c r="G41" s="79">
        <v>75</v>
      </c>
      <c r="H41" s="79" t="s">
        <v>10</v>
      </c>
      <c r="I41" s="79"/>
      <c r="J41" s="79"/>
      <c r="K41" s="80"/>
      <c r="L41" s="80"/>
      <c r="M41" s="81"/>
      <c r="N41" s="82"/>
    </row>
    <row r="42" spans="1:14" s="5" customFormat="1" ht="24.95" customHeight="1">
      <c r="A42" s="264"/>
      <c r="B42" s="265"/>
      <c r="C42" s="267"/>
      <c r="D42" s="269"/>
      <c r="E42" s="83" t="s">
        <v>13</v>
      </c>
      <c r="F42" s="83"/>
      <c r="G42" s="83">
        <v>87</v>
      </c>
      <c r="H42" s="83" t="s">
        <v>10</v>
      </c>
      <c r="I42" s="83"/>
      <c r="J42" s="83"/>
      <c r="K42" s="84"/>
      <c r="L42" s="84"/>
      <c r="M42" s="85"/>
      <c r="N42" s="86"/>
    </row>
    <row r="43" spans="1:14" s="5" customFormat="1" ht="26.25" customHeight="1">
      <c r="A43" s="235" t="s">
        <v>18</v>
      </c>
      <c r="B43" s="239"/>
      <c r="C43" s="216">
        <f>K37</f>
        <v>21</v>
      </c>
      <c r="D43" s="216" t="s">
        <v>10</v>
      </c>
      <c r="E43" s="199" t="s">
        <v>181</v>
      </c>
      <c r="F43" s="79"/>
      <c r="G43" s="79"/>
      <c r="H43" s="79"/>
      <c r="I43" s="79"/>
      <c r="J43" s="79"/>
      <c r="K43" s="203"/>
      <c r="L43" s="203"/>
      <c r="M43" s="204"/>
      <c r="N43" s="205"/>
    </row>
    <row r="44" spans="1:14" s="6" customFormat="1" ht="26.25" customHeight="1">
      <c r="A44" s="282" t="s">
        <v>16</v>
      </c>
      <c r="B44" s="283"/>
      <c r="C44" s="92">
        <f>L37</f>
        <v>37</v>
      </c>
      <c r="D44" s="92" t="s">
        <v>10</v>
      </c>
      <c r="E44" s="92"/>
      <c r="F44" s="92"/>
      <c r="G44" s="102"/>
      <c r="H44" s="92"/>
      <c r="I44" s="92"/>
      <c r="J44" s="92"/>
      <c r="K44" s="103"/>
      <c r="L44" s="103"/>
      <c r="M44" s="104"/>
      <c r="N44" s="105"/>
    </row>
    <row r="45" spans="1:14" s="7" customFormat="1" ht="26.25" customHeight="1">
      <c r="A45" s="253" t="s">
        <v>14</v>
      </c>
      <c r="B45" s="254"/>
      <c r="C45" s="92">
        <f>M37</f>
        <v>31</v>
      </c>
      <c r="D45" s="92" t="s">
        <v>25</v>
      </c>
      <c r="E45" s="92" t="s">
        <v>178</v>
      </c>
      <c r="F45" s="92"/>
      <c r="G45" s="92"/>
      <c r="H45" s="92"/>
      <c r="I45" s="92"/>
      <c r="J45" s="92"/>
      <c r="K45" s="103"/>
      <c r="L45" s="103"/>
      <c r="M45" s="104"/>
      <c r="N45" s="105"/>
    </row>
    <row r="46" spans="1:14" s="8" customFormat="1" ht="26.25" customHeight="1">
      <c r="A46" s="253" t="s">
        <v>15</v>
      </c>
      <c r="B46" s="254"/>
      <c r="C46" s="92">
        <f>N37</f>
        <v>11</v>
      </c>
      <c r="D46" s="92" t="s">
        <v>25</v>
      </c>
      <c r="E46" s="92" t="s">
        <v>182</v>
      </c>
      <c r="F46" s="92"/>
      <c r="G46" s="92"/>
      <c r="H46" s="92"/>
      <c r="I46" s="92"/>
      <c r="J46" s="92"/>
      <c r="K46" s="103"/>
      <c r="L46" s="103"/>
      <c r="M46" s="104"/>
      <c r="N46" s="105"/>
    </row>
    <row r="47" spans="1:14" s="6" customFormat="1" ht="26.25" customHeight="1">
      <c r="A47" s="229" t="s">
        <v>107</v>
      </c>
      <c r="B47" s="230"/>
      <c r="C47" s="92">
        <f>G37</f>
        <v>202</v>
      </c>
      <c r="D47" s="106" t="s">
        <v>10</v>
      </c>
      <c r="E47" s="92" t="s">
        <v>17</v>
      </c>
      <c r="F47" s="92"/>
      <c r="G47" s="92">
        <f>H37</f>
        <v>236</v>
      </c>
      <c r="H47" s="106" t="s">
        <v>10</v>
      </c>
      <c r="I47" s="92"/>
      <c r="J47" s="92"/>
      <c r="K47" s="103"/>
      <c r="L47" s="103"/>
      <c r="M47" s="104"/>
      <c r="N47" s="105"/>
    </row>
    <row r="48" spans="1:14" s="9" customFormat="1" ht="26.25" customHeight="1" thickBot="1">
      <c r="A48" s="249" t="str">
        <f>IF(C48&gt;0," 本月戶數增加","本月戶數減少")</f>
        <v>本月戶數減少</v>
      </c>
      <c r="B48" s="250"/>
      <c r="C48" s="107">
        <f>C37-'10011'!C37</f>
        <v>-23</v>
      </c>
      <c r="D48" s="215" t="str">
        <f>IF(E48&gt;0,"男增加","男減少")</f>
        <v>男減少</v>
      </c>
      <c r="E48" s="109">
        <f>D37-'10011'!D37</f>
        <v>-35</v>
      </c>
      <c r="F48" s="110" t="str">
        <f>IF(G48&gt;0,"女增加","女減少")</f>
        <v>女減少</v>
      </c>
      <c r="G48" s="109">
        <f>E37-'10011'!E37</f>
        <v>-15</v>
      </c>
      <c r="H48" s="111"/>
      <c r="I48" s="250" t="str">
        <f>IF(K48&gt;0,"總人口數增加","總人口數減少")</f>
        <v>總人口數減少</v>
      </c>
      <c r="J48" s="250"/>
      <c r="K48" s="109">
        <f>F37-'10011'!F37</f>
        <v>-50</v>
      </c>
      <c r="L48" s="111"/>
      <c r="M48" s="112"/>
      <c r="N48" s="113"/>
    </row>
    <row r="49" spans="3:13">
      <c r="C49" s="2"/>
      <c r="K49" s="10"/>
      <c r="M49" s="12"/>
    </row>
  </sheetData>
  <mergeCells count="26">
    <mergeCell ref="I48:J48"/>
    <mergeCell ref="A41:B42"/>
    <mergeCell ref="C41:C42"/>
    <mergeCell ref="D41:D42"/>
    <mergeCell ref="A43:B43"/>
    <mergeCell ref="A44:B44"/>
    <mergeCell ref="A45:B45"/>
    <mergeCell ref="A46:B46"/>
    <mergeCell ref="A47:B47"/>
    <mergeCell ref="A48:B48"/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2"/>
  </cols>
  <sheetData>
    <row r="1" spans="1:15" ht="44.25" customHeight="1">
      <c r="A1" s="221" t="s">
        <v>103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35"/>
      <c r="N1" s="35"/>
    </row>
    <row r="2" spans="1:15" ht="28.5" customHeight="1" thickBot="1">
      <c r="A2" s="36"/>
      <c r="B2" s="37"/>
      <c r="C2" s="35"/>
      <c r="D2" s="37"/>
      <c r="E2" s="37"/>
      <c r="F2" s="37"/>
      <c r="G2" s="37"/>
      <c r="H2" s="37"/>
      <c r="I2" s="37"/>
      <c r="J2" s="27"/>
      <c r="K2" s="245" t="s">
        <v>145</v>
      </c>
      <c r="L2" s="245"/>
      <c r="M2" s="245"/>
      <c r="N2" s="245"/>
    </row>
    <row r="3" spans="1:15" ht="19.5">
      <c r="A3" s="231" t="s">
        <v>20</v>
      </c>
      <c r="B3" s="246" t="s">
        <v>21</v>
      </c>
      <c r="C3" s="246" t="s">
        <v>22</v>
      </c>
      <c r="D3" s="190" t="s">
        <v>10</v>
      </c>
      <c r="E3" s="191" t="s">
        <v>100</v>
      </c>
      <c r="F3" s="192" t="s">
        <v>101</v>
      </c>
      <c r="G3" s="246" t="s">
        <v>5</v>
      </c>
      <c r="H3" s="246" t="s">
        <v>4</v>
      </c>
      <c r="I3" s="246" t="s">
        <v>6</v>
      </c>
      <c r="J3" s="246" t="s">
        <v>7</v>
      </c>
      <c r="K3" s="246" t="s">
        <v>23</v>
      </c>
      <c r="L3" s="246" t="s">
        <v>24</v>
      </c>
      <c r="M3" s="247" t="s">
        <v>95</v>
      </c>
      <c r="N3" s="248" t="s">
        <v>96</v>
      </c>
    </row>
    <row r="4" spans="1:15" s="1" customFormat="1" ht="19.5">
      <c r="A4" s="232"/>
      <c r="B4" s="224"/>
      <c r="C4" s="224"/>
      <c r="D4" s="20" t="s">
        <v>1</v>
      </c>
      <c r="E4" s="20" t="s">
        <v>2</v>
      </c>
      <c r="F4" s="20" t="s">
        <v>3</v>
      </c>
      <c r="G4" s="224"/>
      <c r="H4" s="224"/>
      <c r="I4" s="224"/>
      <c r="J4" s="224"/>
      <c r="K4" s="224"/>
      <c r="L4" s="224"/>
      <c r="M4" s="241"/>
      <c r="N4" s="243"/>
      <c r="O4" s="13"/>
    </row>
    <row r="5" spans="1:15" ht="19.5">
      <c r="A5" s="218" t="s">
        <v>112</v>
      </c>
      <c r="B5" s="185">
        <v>13</v>
      </c>
      <c r="C5" s="185">
        <v>542</v>
      </c>
      <c r="D5" s="185">
        <v>619</v>
      </c>
      <c r="E5" s="185">
        <v>658</v>
      </c>
      <c r="F5" s="21">
        <f t="shared" ref="F5:F36" si="0">SUM(D5:E5)</f>
        <v>1277</v>
      </c>
      <c r="G5" s="42">
        <v>4</v>
      </c>
      <c r="H5" s="43">
        <v>7</v>
      </c>
      <c r="I5" s="43">
        <v>5</v>
      </c>
      <c r="J5" s="43">
        <v>1</v>
      </c>
      <c r="K5" s="43">
        <v>0</v>
      </c>
      <c r="L5" s="43">
        <v>1</v>
      </c>
      <c r="M5" s="44">
        <v>1</v>
      </c>
      <c r="N5" s="45">
        <v>0</v>
      </c>
    </row>
    <row r="6" spans="1:15" ht="19.5">
      <c r="A6" s="218" t="s">
        <v>113</v>
      </c>
      <c r="B6" s="185">
        <v>27</v>
      </c>
      <c r="C6" s="185">
        <v>1593</v>
      </c>
      <c r="D6" s="185">
        <v>1700</v>
      </c>
      <c r="E6" s="185">
        <v>1778</v>
      </c>
      <c r="F6" s="21">
        <f t="shared" si="0"/>
        <v>3478</v>
      </c>
      <c r="G6" s="42">
        <v>12</v>
      </c>
      <c r="H6" s="43">
        <v>19</v>
      </c>
      <c r="I6" s="43">
        <v>4</v>
      </c>
      <c r="J6" s="43">
        <v>4</v>
      </c>
      <c r="K6" s="43">
        <v>0</v>
      </c>
      <c r="L6" s="43">
        <v>3</v>
      </c>
      <c r="M6" s="44">
        <v>2</v>
      </c>
      <c r="N6" s="45">
        <v>1</v>
      </c>
    </row>
    <row r="7" spans="1:15" ht="19.5">
      <c r="A7" s="218" t="s">
        <v>114</v>
      </c>
      <c r="B7" s="185">
        <v>7</v>
      </c>
      <c r="C7" s="185">
        <v>567</v>
      </c>
      <c r="D7" s="185">
        <v>534</v>
      </c>
      <c r="E7" s="185">
        <v>624</v>
      </c>
      <c r="F7" s="21">
        <f t="shared" si="0"/>
        <v>1158</v>
      </c>
      <c r="G7" s="42">
        <v>7</v>
      </c>
      <c r="H7" s="43">
        <v>6</v>
      </c>
      <c r="I7" s="43">
        <v>3</v>
      </c>
      <c r="J7" s="43">
        <v>4</v>
      </c>
      <c r="K7" s="43">
        <v>0</v>
      </c>
      <c r="L7" s="43">
        <v>2</v>
      </c>
      <c r="M7" s="44">
        <v>0</v>
      </c>
      <c r="N7" s="45">
        <v>1</v>
      </c>
    </row>
    <row r="8" spans="1:15" ht="19.5">
      <c r="A8" s="218" t="s">
        <v>115</v>
      </c>
      <c r="B8" s="185">
        <v>20</v>
      </c>
      <c r="C8" s="185">
        <v>1298</v>
      </c>
      <c r="D8" s="185">
        <v>1616</v>
      </c>
      <c r="E8" s="185">
        <v>1801</v>
      </c>
      <c r="F8" s="21">
        <f t="shared" si="0"/>
        <v>3417</v>
      </c>
      <c r="G8" s="42">
        <v>18</v>
      </c>
      <c r="H8" s="43">
        <v>21</v>
      </c>
      <c r="I8" s="43">
        <v>1</v>
      </c>
      <c r="J8" s="43">
        <v>1</v>
      </c>
      <c r="K8" s="43">
        <v>2</v>
      </c>
      <c r="L8" s="43">
        <v>1</v>
      </c>
      <c r="M8" s="44">
        <v>2</v>
      </c>
      <c r="N8" s="45">
        <v>0</v>
      </c>
    </row>
    <row r="9" spans="1:15" ht="19.5">
      <c r="A9" s="218" t="s">
        <v>116</v>
      </c>
      <c r="B9" s="185">
        <v>17</v>
      </c>
      <c r="C9" s="185">
        <v>718</v>
      </c>
      <c r="D9" s="185">
        <v>808</v>
      </c>
      <c r="E9" s="185">
        <v>910</v>
      </c>
      <c r="F9" s="21">
        <f t="shared" si="0"/>
        <v>1718</v>
      </c>
      <c r="G9" s="42">
        <v>6</v>
      </c>
      <c r="H9" s="43">
        <v>18</v>
      </c>
      <c r="I9" s="43">
        <v>0</v>
      </c>
      <c r="J9" s="43">
        <v>1</v>
      </c>
      <c r="K9" s="43">
        <v>0</v>
      </c>
      <c r="L9" s="43">
        <v>4</v>
      </c>
      <c r="M9" s="44">
        <v>0</v>
      </c>
      <c r="N9" s="45">
        <v>0</v>
      </c>
    </row>
    <row r="10" spans="1:15" ht="19.5">
      <c r="A10" s="218" t="s">
        <v>117</v>
      </c>
      <c r="B10" s="185">
        <v>17</v>
      </c>
      <c r="C10" s="185">
        <v>677</v>
      </c>
      <c r="D10" s="185">
        <v>821</v>
      </c>
      <c r="E10" s="185">
        <v>789</v>
      </c>
      <c r="F10" s="21">
        <f t="shared" si="0"/>
        <v>1610</v>
      </c>
      <c r="G10" s="42">
        <v>9</v>
      </c>
      <c r="H10" s="43">
        <v>7</v>
      </c>
      <c r="I10" s="43">
        <v>4</v>
      </c>
      <c r="J10" s="43">
        <v>2</v>
      </c>
      <c r="K10" s="43">
        <v>1</v>
      </c>
      <c r="L10" s="43">
        <v>0</v>
      </c>
      <c r="M10" s="44">
        <v>0</v>
      </c>
      <c r="N10" s="45">
        <v>1</v>
      </c>
    </row>
    <row r="11" spans="1:15" ht="19.5">
      <c r="A11" s="218" t="s">
        <v>118</v>
      </c>
      <c r="B11" s="185">
        <v>14</v>
      </c>
      <c r="C11" s="185">
        <v>489</v>
      </c>
      <c r="D11" s="185">
        <v>585</v>
      </c>
      <c r="E11" s="185">
        <v>532</v>
      </c>
      <c r="F11" s="21">
        <f t="shared" si="0"/>
        <v>1117</v>
      </c>
      <c r="G11" s="42">
        <v>2</v>
      </c>
      <c r="H11" s="43">
        <v>16</v>
      </c>
      <c r="I11" s="43">
        <v>0</v>
      </c>
      <c r="J11" s="43">
        <v>1</v>
      </c>
      <c r="K11" s="43">
        <v>0</v>
      </c>
      <c r="L11" s="43">
        <v>1</v>
      </c>
      <c r="M11" s="44">
        <v>0</v>
      </c>
      <c r="N11" s="45">
        <v>0</v>
      </c>
    </row>
    <row r="12" spans="1:15" ht="19.5">
      <c r="A12" s="218" t="s">
        <v>119</v>
      </c>
      <c r="B12" s="185">
        <v>22</v>
      </c>
      <c r="C12" s="185">
        <v>1147</v>
      </c>
      <c r="D12" s="185">
        <v>1411</v>
      </c>
      <c r="E12" s="185">
        <v>1561</v>
      </c>
      <c r="F12" s="21">
        <f t="shared" si="0"/>
        <v>2972</v>
      </c>
      <c r="G12" s="42">
        <v>13</v>
      </c>
      <c r="H12" s="43">
        <v>21</v>
      </c>
      <c r="I12" s="43">
        <v>0</v>
      </c>
      <c r="J12" s="43">
        <v>0</v>
      </c>
      <c r="K12" s="43">
        <v>0</v>
      </c>
      <c r="L12" s="43">
        <v>3</v>
      </c>
      <c r="M12" s="44">
        <v>2</v>
      </c>
      <c r="N12" s="45">
        <v>0</v>
      </c>
    </row>
    <row r="13" spans="1:15" ht="19.5">
      <c r="A13" s="218" t="s">
        <v>120</v>
      </c>
      <c r="B13" s="185">
        <v>11</v>
      </c>
      <c r="C13" s="185">
        <v>569</v>
      </c>
      <c r="D13" s="185">
        <v>615</v>
      </c>
      <c r="E13" s="185">
        <v>704</v>
      </c>
      <c r="F13" s="21">
        <f t="shared" si="0"/>
        <v>1319</v>
      </c>
      <c r="G13" s="42">
        <v>4</v>
      </c>
      <c r="H13" s="43">
        <v>4</v>
      </c>
      <c r="I13" s="43">
        <v>2</v>
      </c>
      <c r="J13" s="43">
        <v>0</v>
      </c>
      <c r="K13" s="43">
        <v>1</v>
      </c>
      <c r="L13" s="43">
        <v>1</v>
      </c>
      <c r="M13" s="44">
        <v>1</v>
      </c>
      <c r="N13" s="45">
        <v>0</v>
      </c>
    </row>
    <row r="14" spans="1:15" ht="19.5">
      <c r="A14" s="218" t="s">
        <v>121</v>
      </c>
      <c r="B14" s="185">
        <v>10</v>
      </c>
      <c r="C14" s="185">
        <v>392</v>
      </c>
      <c r="D14" s="185">
        <v>461</v>
      </c>
      <c r="E14" s="185">
        <v>400</v>
      </c>
      <c r="F14" s="21">
        <f t="shared" si="0"/>
        <v>861</v>
      </c>
      <c r="G14" s="42">
        <v>6</v>
      </c>
      <c r="H14" s="43">
        <v>4</v>
      </c>
      <c r="I14" s="43">
        <v>0</v>
      </c>
      <c r="J14" s="43">
        <v>0</v>
      </c>
      <c r="K14" s="43">
        <v>0</v>
      </c>
      <c r="L14" s="43">
        <v>0</v>
      </c>
      <c r="M14" s="44">
        <v>0</v>
      </c>
      <c r="N14" s="45">
        <v>0</v>
      </c>
    </row>
    <row r="15" spans="1:15" ht="19.5">
      <c r="A15" s="218" t="s">
        <v>122</v>
      </c>
      <c r="B15" s="185">
        <v>16</v>
      </c>
      <c r="C15" s="185">
        <v>621</v>
      </c>
      <c r="D15" s="185">
        <v>736</v>
      </c>
      <c r="E15" s="185">
        <v>699</v>
      </c>
      <c r="F15" s="21">
        <f t="shared" si="0"/>
        <v>1435</v>
      </c>
      <c r="G15" s="42">
        <v>6</v>
      </c>
      <c r="H15" s="43">
        <v>6</v>
      </c>
      <c r="I15" s="43">
        <v>0</v>
      </c>
      <c r="J15" s="43">
        <v>1</v>
      </c>
      <c r="K15" s="43">
        <v>0</v>
      </c>
      <c r="L15" s="43">
        <v>1</v>
      </c>
      <c r="M15" s="44">
        <v>0</v>
      </c>
      <c r="N15" s="45">
        <v>0</v>
      </c>
    </row>
    <row r="16" spans="1:15" ht="19.5">
      <c r="A16" s="218" t="s">
        <v>123</v>
      </c>
      <c r="B16" s="185">
        <v>10</v>
      </c>
      <c r="C16" s="185">
        <v>514</v>
      </c>
      <c r="D16" s="185">
        <v>554</v>
      </c>
      <c r="E16" s="185">
        <v>608</v>
      </c>
      <c r="F16" s="21">
        <f t="shared" si="0"/>
        <v>1162</v>
      </c>
      <c r="G16" s="42">
        <v>10</v>
      </c>
      <c r="H16" s="43">
        <v>15</v>
      </c>
      <c r="I16" s="43">
        <v>1</v>
      </c>
      <c r="J16" s="43">
        <v>3</v>
      </c>
      <c r="K16" s="43">
        <v>3</v>
      </c>
      <c r="L16" s="43">
        <v>1</v>
      </c>
      <c r="M16" s="44">
        <v>1</v>
      </c>
      <c r="N16" s="45">
        <v>0</v>
      </c>
    </row>
    <row r="17" spans="1:16" ht="19.5">
      <c r="A17" s="218" t="s">
        <v>124</v>
      </c>
      <c r="B17" s="185">
        <v>22</v>
      </c>
      <c r="C17" s="185">
        <v>947</v>
      </c>
      <c r="D17" s="185">
        <v>1214</v>
      </c>
      <c r="E17" s="185">
        <v>1180</v>
      </c>
      <c r="F17" s="21">
        <f t="shared" si="0"/>
        <v>2394</v>
      </c>
      <c r="G17" s="42">
        <v>6</v>
      </c>
      <c r="H17" s="43">
        <v>9</v>
      </c>
      <c r="I17" s="43">
        <v>2</v>
      </c>
      <c r="J17" s="43">
        <v>1</v>
      </c>
      <c r="K17" s="43">
        <v>0</v>
      </c>
      <c r="L17" s="43">
        <v>1</v>
      </c>
      <c r="M17" s="44">
        <v>0</v>
      </c>
      <c r="N17" s="45">
        <v>0</v>
      </c>
    </row>
    <row r="18" spans="1:16" ht="19.5">
      <c r="A18" s="218" t="s">
        <v>125</v>
      </c>
      <c r="B18" s="185">
        <v>13</v>
      </c>
      <c r="C18" s="185">
        <v>466</v>
      </c>
      <c r="D18" s="185">
        <v>513</v>
      </c>
      <c r="E18" s="185">
        <v>529</v>
      </c>
      <c r="F18" s="21">
        <f t="shared" si="0"/>
        <v>1042</v>
      </c>
      <c r="G18" s="42">
        <v>5</v>
      </c>
      <c r="H18" s="43">
        <v>6</v>
      </c>
      <c r="I18" s="43">
        <v>0</v>
      </c>
      <c r="J18" s="43">
        <v>1</v>
      </c>
      <c r="K18" s="43">
        <v>0</v>
      </c>
      <c r="L18" s="43">
        <v>1</v>
      </c>
      <c r="M18" s="44">
        <v>0</v>
      </c>
      <c r="N18" s="45">
        <v>0</v>
      </c>
    </row>
    <row r="19" spans="1:16" ht="19.5">
      <c r="A19" s="218" t="s">
        <v>126</v>
      </c>
      <c r="B19" s="185">
        <v>12</v>
      </c>
      <c r="C19" s="185">
        <v>440</v>
      </c>
      <c r="D19" s="185">
        <v>509</v>
      </c>
      <c r="E19" s="185">
        <v>454</v>
      </c>
      <c r="F19" s="21">
        <f t="shared" si="0"/>
        <v>963</v>
      </c>
      <c r="G19" s="42">
        <v>4</v>
      </c>
      <c r="H19" s="43">
        <v>8</v>
      </c>
      <c r="I19" s="43">
        <v>1</v>
      </c>
      <c r="J19" s="43">
        <v>0</v>
      </c>
      <c r="K19" s="43">
        <v>0</v>
      </c>
      <c r="L19" s="43">
        <v>0</v>
      </c>
      <c r="M19" s="44">
        <v>1</v>
      </c>
      <c r="N19" s="45">
        <v>0</v>
      </c>
    </row>
    <row r="20" spans="1:16" ht="19.5">
      <c r="A20" s="218" t="s">
        <v>127</v>
      </c>
      <c r="B20" s="185">
        <v>10</v>
      </c>
      <c r="C20" s="185">
        <v>454</v>
      </c>
      <c r="D20" s="185">
        <v>505</v>
      </c>
      <c r="E20" s="185">
        <v>487</v>
      </c>
      <c r="F20" s="21">
        <f t="shared" si="0"/>
        <v>992</v>
      </c>
      <c r="G20" s="42">
        <v>1</v>
      </c>
      <c r="H20" s="43">
        <v>3</v>
      </c>
      <c r="I20" s="43">
        <v>0</v>
      </c>
      <c r="J20" s="43">
        <v>0</v>
      </c>
      <c r="K20" s="43">
        <v>0</v>
      </c>
      <c r="L20" s="43">
        <v>2</v>
      </c>
      <c r="M20" s="44">
        <v>0</v>
      </c>
      <c r="N20" s="45">
        <v>0</v>
      </c>
    </row>
    <row r="21" spans="1:16" ht="19.5">
      <c r="A21" s="218" t="s">
        <v>128</v>
      </c>
      <c r="B21" s="185">
        <v>11</v>
      </c>
      <c r="C21" s="185">
        <v>645</v>
      </c>
      <c r="D21" s="185">
        <v>700</v>
      </c>
      <c r="E21" s="185">
        <v>746</v>
      </c>
      <c r="F21" s="21">
        <f t="shared" si="0"/>
        <v>1446</v>
      </c>
      <c r="G21" s="42">
        <v>9</v>
      </c>
      <c r="H21" s="43">
        <v>13</v>
      </c>
      <c r="I21" s="43">
        <v>0</v>
      </c>
      <c r="J21" s="43">
        <v>0</v>
      </c>
      <c r="K21" s="43">
        <v>0</v>
      </c>
      <c r="L21" s="43">
        <v>3</v>
      </c>
      <c r="M21" s="44">
        <v>0</v>
      </c>
      <c r="N21" s="45">
        <v>0</v>
      </c>
    </row>
    <row r="22" spans="1:16" ht="19.5">
      <c r="A22" s="218" t="s">
        <v>129</v>
      </c>
      <c r="B22" s="185">
        <v>16</v>
      </c>
      <c r="C22" s="185">
        <v>573</v>
      </c>
      <c r="D22" s="185">
        <v>687</v>
      </c>
      <c r="E22" s="185">
        <v>729</v>
      </c>
      <c r="F22" s="21">
        <f t="shared" si="0"/>
        <v>1416</v>
      </c>
      <c r="G22" s="42">
        <v>4</v>
      </c>
      <c r="H22" s="43">
        <v>7</v>
      </c>
      <c r="I22" s="43">
        <v>0</v>
      </c>
      <c r="J22" s="43">
        <v>0</v>
      </c>
      <c r="K22" s="43">
        <v>1</v>
      </c>
      <c r="L22" s="43">
        <v>3</v>
      </c>
      <c r="M22" s="44">
        <v>0</v>
      </c>
      <c r="N22" s="45">
        <v>0</v>
      </c>
      <c r="O22" s="34"/>
      <c r="P22" s="34"/>
    </row>
    <row r="23" spans="1:16" ht="19.5">
      <c r="A23" s="218" t="s">
        <v>130</v>
      </c>
      <c r="B23" s="185">
        <v>15</v>
      </c>
      <c r="C23" s="185">
        <v>979</v>
      </c>
      <c r="D23" s="185">
        <v>1053</v>
      </c>
      <c r="E23" s="185">
        <v>1197</v>
      </c>
      <c r="F23" s="21">
        <f t="shared" si="0"/>
        <v>2250</v>
      </c>
      <c r="G23" s="42">
        <v>20</v>
      </c>
      <c r="H23" s="43">
        <v>15</v>
      </c>
      <c r="I23" s="43">
        <v>2</v>
      </c>
      <c r="J23" s="43">
        <v>4</v>
      </c>
      <c r="K23" s="43">
        <v>0</v>
      </c>
      <c r="L23" s="43">
        <v>1</v>
      </c>
      <c r="M23" s="44">
        <v>2</v>
      </c>
      <c r="N23" s="45">
        <v>0</v>
      </c>
    </row>
    <row r="24" spans="1:16" ht="19.5">
      <c r="A24" s="218" t="s">
        <v>131</v>
      </c>
      <c r="B24" s="185">
        <v>12</v>
      </c>
      <c r="C24" s="185">
        <v>459</v>
      </c>
      <c r="D24" s="185">
        <v>574</v>
      </c>
      <c r="E24" s="185">
        <v>590</v>
      </c>
      <c r="F24" s="21">
        <f t="shared" si="0"/>
        <v>1164</v>
      </c>
      <c r="G24" s="42">
        <v>2</v>
      </c>
      <c r="H24" s="43">
        <v>6</v>
      </c>
      <c r="I24" s="43">
        <v>1</v>
      </c>
      <c r="J24" s="43">
        <v>1</v>
      </c>
      <c r="K24" s="43">
        <v>0</v>
      </c>
      <c r="L24" s="43">
        <v>2</v>
      </c>
      <c r="M24" s="44">
        <v>0</v>
      </c>
      <c r="N24" s="45">
        <v>0</v>
      </c>
    </row>
    <row r="25" spans="1:16" ht="19.5">
      <c r="A25" s="218" t="s">
        <v>132</v>
      </c>
      <c r="B25" s="185">
        <v>21</v>
      </c>
      <c r="C25" s="185">
        <v>1537</v>
      </c>
      <c r="D25" s="185">
        <v>1976</v>
      </c>
      <c r="E25" s="185">
        <v>2179</v>
      </c>
      <c r="F25" s="21">
        <f t="shared" si="0"/>
        <v>4155</v>
      </c>
      <c r="G25" s="42">
        <v>10</v>
      </c>
      <c r="H25" s="43">
        <v>15</v>
      </c>
      <c r="I25" s="43">
        <v>4</v>
      </c>
      <c r="J25" s="43">
        <v>1</v>
      </c>
      <c r="K25" s="43">
        <v>0</v>
      </c>
      <c r="L25" s="43">
        <v>1</v>
      </c>
      <c r="M25" s="44">
        <v>0</v>
      </c>
      <c r="N25" s="45">
        <v>1</v>
      </c>
    </row>
    <row r="26" spans="1:16" ht="19.5">
      <c r="A26" s="218" t="s">
        <v>133</v>
      </c>
      <c r="B26" s="185">
        <v>23</v>
      </c>
      <c r="C26" s="185">
        <v>922</v>
      </c>
      <c r="D26" s="185">
        <v>1212</v>
      </c>
      <c r="E26" s="185">
        <v>1251</v>
      </c>
      <c r="F26" s="21">
        <f t="shared" si="0"/>
        <v>2463</v>
      </c>
      <c r="G26" s="42">
        <v>15</v>
      </c>
      <c r="H26" s="43">
        <v>15</v>
      </c>
      <c r="I26" s="43">
        <v>2</v>
      </c>
      <c r="J26" s="43">
        <v>1</v>
      </c>
      <c r="K26" s="43">
        <v>0</v>
      </c>
      <c r="L26" s="43">
        <v>2</v>
      </c>
      <c r="M26" s="44">
        <v>1</v>
      </c>
      <c r="N26" s="45">
        <v>1</v>
      </c>
    </row>
    <row r="27" spans="1:16" ht="19.5">
      <c r="A27" s="218" t="s">
        <v>134</v>
      </c>
      <c r="B27" s="185">
        <v>12</v>
      </c>
      <c r="C27" s="185">
        <v>517</v>
      </c>
      <c r="D27" s="185">
        <v>544</v>
      </c>
      <c r="E27" s="185">
        <v>602</v>
      </c>
      <c r="F27" s="21">
        <f t="shared" si="0"/>
        <v>1146</v>
      </c>
      <c r="G27" s="42">
        <v>4</v>
      </c>
      <c r="H27" s="43">
        <v>5</v>
      </c>
      <c r="I27" s="43">
        <v>0</v>
      </c>
      <c r="J27" s="43">
        <v>2</v>
      </c>
      <c r="K27" s="43">
        <v>0</v>
      </c>
      <c r="L27" s="43">
        <v>0</v>
      </c>
      <c r="M27" s="44">
        <v>0</v>
      </c>
      <c r="N27" s="45">
        <v>0</v>
      </c>
    </row>
    <row r="28" spans="1:16" ht="19.5">
      <c r="A28" s="218" t="s">
        <v>135</v>
      </c>
      <c r="B28" s="185">
        <v>12</v>
      </c>
      <c r="C28" s="185">
        <v>546</v>
      </c>
      <c r="D28" s="185">
        <v>659</v>
      </c>
      <c r="E28" s="185">
        <v>680</v>
      </c>
      <c r="F28" s="21">
        <f t="shared" si="0"/>
        <v>1339</v>
      </c>
      <c r="G28" s="42">
        <v>10</v>
      </c>
      <c r="H28" s="43">
        <v>16</v>
      </c>
      <c r="I28" s="43">
        <v>2</v>
      </c>
      <c r="J28" s="43">
        <v>1</v>
      </c>
      <c r="K28" s="43">
        <v>0</v>
      </c>
      <c r="L28" s="43">
        <v>2</v>
      </c>
      <c r="M28" s="44">
        <v>0</v>
      </c>
      <c r="N28" s="45">
        <v>0</v>
      </c>
    </row>
    <row r="29" spans="1:16" ht="19.5">
      <c r="A29" s="218" t="s">
        <v>136</v>
      </c>
      <c r="B29" s="185">
        <v>6</v>
      </c>
      <c r="C29" s="185">
        <v>374</v>
      </c>
      <c r="D29" s="185">
        <v>463</v>
      </c>
      <c r="E29" s="185">
        <v>474</v>
      </c>
      <c r="F29" s="21">
        <f t="shared" si="0"/>
        <v>937</v>
      </c>
      <c r="G29" s="42">
        <v>2</v>
      </c>
      <c r="H29" s="43">
        <v>7</v>
      </c>
      <c r="I29" s="43">
        <v>0</v>
      </c>
      <c r="J29" s="43">
        <v>5</v>
      </c>
      <c r="K29" s="43">
        <v>1</v>
      </c>
      <c r="L29" s="43">
        <v>1</v>
      </c>
      <c r="M29" s="44">
        <v>1</v>
      </c>
      <c r="N29" s="45">
        <v>0</v>
      </c>
    </row>
    <row r="30" spans="1:16" ht="19.5">
      <c r="A30" s="218" t="s">
        <v>137</v>
      </c>
      <c r="B30" s="185">
        <v>11</v>
      </c>
      <c r="C30" s="185">
        <v>401</v>
      </c>
      <c r="D30" s="185">
        <v>448</v>
      </c>
      <c r="E30" s="185">
        <v>498</v>
      </c>
      <c r="F30" s="21">
        <f t="shared" si="0"/>
        <v>946</v>
      </c>
      <c r="G30" s="42">
        <v>4</v>
      </c>
      <c r="H30" s="43">
        <v>3</v>
      </c>
      <c r="I30" s="43">
        <v>2</v>
      </c>
      <c r="J30" s="43">
        <v>0</v>
      </c>
      <c r="K30" s="43">
        <v>0</v>
      </c>
      <c r="L30" s="43">
        <v>1</v>
      </c>
      <c r="M30" s="44">
        <v>0</v>
      </c>
      <c r="N30" s="45">
        <v>1</v>
      </c>
    </row>
    <row r="31" spans="1:16" ht="19.5">
      <c r="A31" s="218" t="s">
        <v>138</v>
      </c>
      <c r="B31" s="185">
        <v>17</v>
      </c>
      <c r="C31" s="185">
        <v>1485</v>
      </c>
      <c r="D31" s="185">
        <v>1652</v>
      </c>
      <c r="E31" s="185">
        <v>1870</v>
      </c>
      <c r="F31" s="21">
        <f t="shared" si="0"/>
        <v>3522</v>
      </c>
      <c r="G31" s="42">
        <v>22</v>
      </c>
      <c r="H31" s="43">
        <v>22</v>
      </c>
      <c r="I31" s="43">
        <v>4</v>
      </c>
      <c r="J31" s="43">
        <v>3</v>
      </c>
      <c r="K31" s="43">
        <v>2</v>
      </c>
      <c r="L31" s="43">
        <v>3</v>
      </c>
      <c r="M31" s="44">
        <v>1</v>
      </c>
      <c r="N31" s="45">
        <v>0</v>
      </c>
    </row>
    <row r="32" spans="1:16" ht="19.5">
      <c r="A32" s="218" t="s">
        <v>139</v>
      </c>
      <c r="B32" s="185">
        <v>8</v>
      </c>
      <c r="C32" s="185">
        <v>358</v>
      </c>
      <c r="D32" s="185">
        <v>420</v>
      </c>
      <c r="E32" s="185">
        <v>445</v>
      </c>
      <c r="F32" s="21">
        <f t="shared" si="0"/>
        <v>865</v>
      </c>
      <c r="G32" s="42">
        <v>0</v>
      </c>
      <c r="H32" s="43">
        <v>2</v>
      </c>
      <c r="I32" s="43">
        <v>1</v>
      </c>
      <c r="J32" s="43">
        <v>0</v>
      </c>
      <c r="K32" s="43">
        <v>0</v>
      </c>
      <c r="L32" s="43">
        <v>0</v>
      </c>
      <c r="M32" s="44">
        <v>0</v>
      </c>
      <c r="N32" s="45">
        <v>0</v>
      </c>
    </row>
    <row r="33" spans="1:15" ht="19.5">
      <c r="A33" s="218" t="s">
        <v>140</v>
      </c>
      <c r="B33" s="185">
        <v>15</v>
      </c>
      <c r="C33" s="185">
        <v>1009</v>
      </c>
      <c r="D33" s="185">
        <v>1147</v>
      </c>
      <c r="E33" s="185">
        <v>1231</v>
      </c>
      <c r="F33" s="21">
        <f t="shared" si="0"/>
        <v>2378</v>
      </c>
      <c r="G33" s="42">
        <v>0</v>
      </c>
      <c r="H33" s="43">
        <v>9</v>
      </c>
      <c r="I33" s="43">
        <v>1</v>
      </c>
      <c r="J33" s="43">
        <v>3</v>
      </c>
      <c r="K33" s="43">
        <v>0</v>
      </c>
      <c r="L33" s="43">
        <v>3</v>
      </c>
      <c r="M33" s="44">
        <v>2</v>
      </c>
      <c r="N33" s="45">
        <v>0</v>
      </c>
    </row>
    <row r="34" spans="1:15" ht="19.5">
      <c r="A34" s="218" t="s">
        <v>141</v>
      </c>
      <c r="B34" s="185">
        <v>12</v>
      </c>
      <c r="C34" s="185">
        <v>458</v>
      </c>
      <c r="D34" s="185">
        <v>577</v>
      </c>
      <c r="E34" s="185">
        <v>513</v>
      </c>
      <c r="F34" s="21">
        <f t="shared" si="0"/>
        <v>1090</v>
      </c>
      <c r="G34" s="42">
        <v>5</v>
      </c>
      <c r="H34" s="43">
        <v>8</v>
      </c>
      <c r="I34" s="43">
        <v>2</v>
      </c>
      <c r="J34" s="43">
        <v>0</v>
      </c>
      <c r="K34" s="43">
        <v>1</v>
      </c>
      <c r="L34" s="43">
        <v>0</v>
      </c>
      <c r="M34" s="44">
        <v>1</v>
      </c>
      <c r="N34" s="45">
        <v>0</v>
      </c>
    </row>
    <row r="35" spans="1:15" ht="19.5">
      <c r="A35" s="218" t="s">
        <v>142</v>
      </c>
      <c r="B35" s="185">
        <v>19</v>
      </c>
      <c r="C35" s="185">
        <v>843</v>
      </c>
      <c r="D35" s="185">
        <v>1040</v>
      </c>
      <c r="E35" s="185">
        <v>1148</v>
      </c>
      <c r="F35" s="21">
        <f t="shared" si="0"/>
        <v>2188</v>
      </c>
      <c r="G35" s="42">
        <v>11</v>
      </c>
      <c r="H35" s="43">
        <v>13</v>
      </c>
      <c r="I35" s="43">
        <v>0</v>
      </c>
      <c r="J35" s="43">
        <v>0</v>
      </c>
      <c r="K35" s="43">
        <v>0</v>
      </c>
      <c r="L35" s="43">
        <v>0</v>
      </c>
      <c r="M35" s="44">
        <v>3</v>
      </c>
      <c r="N35" s="45">
        <v>0</v>
      </c>
    </row>
    <row r="36" spans="1:15" ht="19.5">
      <c r="A36" s="218" t="s">
        <v>143</v>
      </c>
      <c r="B36" s="185">
        <v>8</v>
      </c>
      <c r="C36" s="185">
        <v>371</v>
      </c>
      <c r="D36" s="185">
        <v>463</v>
      </c>
      <c r="E36" s="185">
        <v>432</v>
      </c>
      <c r="F36" s="21">
        <f t="shared" si="0"/>
        <v>895</v>
      </c>
      <c r="G36" s="42">
        <v>3</v>
      </c>
      <c r="H36" s="43">
        <v>9</v>
      </c>
      <c r="I36" s="43">
        <v>0</v>
      </c>
      <c r="J36" s="43">
        <v>3</v>
      </c>
      <c r="K36" s="43">
        <v>1</v>
      </c>
      <c r="L36" s="43">
        <v>0</v>
      </c>
      <c r="M36" s="44">
        <v>0</v>
      </c>
      <c r="N36" s="45">
        <v>0</v>
      </c>
    </row>
    <row r="37" spans="1:15" ht="19.5">
      <c r="A37" s="217" t="s">
        <v>110</v>
      </c>
      <c r="B37" s="21">
        <f t="shared" ref="B37:N37" si="1">SUM(B5:B36)</f>
        <v>459</v>
      </c>
      <c r="C37" s="21">
        <f t="shared" si="1"/>
        <v>22911</v>
      </c>
      <c r="D37" s="21">
        <f t="shared" si="1"/>
        <v>26816</v>
      </c>
      <c r="E37" s="21">
        <f t="shared" si="1"/>
        <v>28299</v>
      </c>
      <c r="F37" s="21">
        <f t="shared" si="1"/>
        <v>55115</v>
      </c>
      <c r="G37" s="21">
        <f t="shared" si="1"/>
        <v>234</v>
      </c>
      <c r="H37" s="21">
        <f t="shared" si="1"/>
        <v>335</v>
      </c>
      <c r="I37" s="21">
        <f t="shared" si="1"/>
        <v>44</v>
      </c>
      <c r="J37" s="21">
        <f t="shared" si="1"/>
        <v>44</v>
      </c>
      <c r="K37" s="21">
        <f t="shared" si="1"/>
        <v>13</v>
      </c>
      <c r="L37" s="21">
        <f t="shared" si="1"/>
        <v>44</v>
      </c>
      <c r="M37" s="22">
        <f t="shared" si="1"/>
        <v>21</v>
      </c>
      <c r="N37" s="25">
        <f t="shared" si="1"/>
        <v>6</v>
      </c>
    </row>
    <row r="38" spans="1:15" s="3" customFormat="1" ht="26.25" customHeight="1">
      <c r="A38" s="229" t="s">
        <v>8</v>
      </c>
      <c r="B38" s="230"/>
      <c r="C38" s="60">
        <f>C37</f>
        <v>22911</v>
      </c>
      <c r="D38" s="60" t="s">
        <v>0</v>
      </c>
      <c r="E38" s="60" t="s">
        <v>9</v>
      </c>
      <c r="F38" s="60"/>
      <c r="G38" s="60">
        <f>F37</f>
        <v>55115</v>
      </c>
      <c r="H38" s="60" t="s">
        <v>10</v>
      </c>
      <c r="I38" s="60"/>
      <c r="J38" s="60"/>
      <c r="K38" s="60" t="s">
        <v>105</v>
      </c>
      <c r="L38" s="60"/>
      <c r="M38" s="67"/>
      <c r="N38" s="68"/>
      <c r="O38" s="14"/>
    </row>
    <row r="39" spans="1:15" s="3" customFormat="1" ht="26.25" customHeight="1">
      <c r="A39" s="229" t="s">
        <v>108</v>
      </c>
      <c r="B39" s="230"/>
      <c r="C39" s="61" t="str">
        <f ca="1">INDIRECT(H39,TRUE)</f>
        <v>開平</v>
      </c>
      <c r="D39" s="143" t="s">
        <v>91</v>
      </c>
      <c r="E39" s="144">
        <v>1537</v>
      </c>
      <c r="F39" s="145">
        <f>MAX(F5:F36)</f>
        <v>4155</v>
      </c>
      <c r="G39" s="195"/>
      <c r="H39" s="148" t="str">
        <f>ADDRESS(MATCH(MAX(F5:F36),F5:F36,0)+4,1)</f>
        <v>$A$25</v>
      </c>
      <c r="I39" s="195"/>
      <c r="J39" s="195"/>
      <c r="K39" s="195"/>
      <c r="L39" s="195"/>
      <c r="M39" s="141"/>
      <c r="N39" s="142"/>
    </row>
    <row r="40" spans="1:15" s="3" customFormat="1" ht="26.25" customHeight="1">
      <c r="A40" s="229" t="s">
        <v>109</v>
      </c>
      <c r="B40" s="230"/>
      <c r="C40" s="193" t="str">
        <f ca="1">INDIRECT(H40,TRUE)</f>
        <v>明莊</v>
      </c>
      <c r="D40" s="194" t="s">
        <v>91</v>
      </c>
      <c r="E40" s="146">
        <v>392</v>
      </c>
      <c r="F40" s="147">
        <f>MIN(F5:F36)</f>
        <v>861</v>
      </c>
      <c r="G40" s="195"/>
      <c r="H40" s="148" t="str">
        <f>ADDRESS(MATCH(MIN(F5:F36),F5:F36,0)+4,1)</f>
        <v>$A$14</v>
      </c>
      <c r="I40" s="195"/>
      <c r="J40" s="195"/>
      <c r="K40" s="195"/>
      <c r="L40" s="195"/>
      <c r="M40" s="141"/>
      <c r="N40" s="142"/>
    </row>
    <row r="41" spans="1:15" s="4" customFormat="1" ht="24.95" customHeight="1">
      <c r="A41" s="235" t="s">
        <v>11</v>
      </c>
      <c r="B41" s="236"/>
      <c r="C41" s="225">
        <f>SUM(G41:G42)</f>
        <v>153</v>
      </c>
      <c r="D41" s="227" t="s">
        <v>10</v>
      </c>
      <c r="E41" s="195" t="s">
        <v>12</v>
      </c>
      <c r="F41" s="195"/>
      <c r="G41" s="195">
        <v>76</v>
      </c>
      <c r="H41" s="195" t="s">
        <v>10</v>
      </c>
      <c r="I41" s="195"/>
      <c r="J41" s="195"/>
      <c r="K41" s="80"/>
      <c r="L41" s="80"/>
      <c r="M41" s="81"/>
      <c r="N41" s="82"/>
      <c r="O41" s="15"/>
    </row>
    <row r="42" spans="1:15" s="5" customFormat="1" ht="24.95" customHeight="1">
      <c r="A42" s="237"/>
      <c r="B42" s="238"/>
      <c r="C42" s="226"/>
      <c r="D42" s="228"/>
      <c r="E42" s="88" t="s">
        <v>13</v>
      </c>
      <c r="F42" s="88"/>
      <c r="G42" s="88">
        <v>77</v>
      </c>
      <c r="H42" s="88" t="s">
        <v>10</v>
      </c>
      <c r="I42" s="88"/>
      <c r="J42" s="88"/>
      <c r="K42" s="89"/>
      <c r="L42" s="89"/>
      <c r="M42" s="90"/>
      <c r="N42" s="91"/>
      <c r="O42" s="16"/>
    </row>
    <row r="43" spans="1:15" s="5" customFormat="1" ht="26.25" customHeight="1">
      <c r="A43" s="235" t="s">
        <v>18</v>
      </c>
      <c r="B43" s="239"/>
      <c r="C43" s="216">
        <f>K37</f>
        <v>13</v>
      </c>
      <c r="D43" s="216" t="s">
        <v>10</v>
      </c>
      <c r="E43" s="199" t="s">
        <v>160</v>
      </c>
      <c r="F43" s="195"/>
      <c r="G43" s="195"/>
      <c r="H43" s="195"/>
      <c r="I43" s="195"/>
      <c r="J43" s="195"/>
      <c r="K43" s="200"/>
      <c r="L43" s="200"/>
      <c r="M43" s="201"/>
      <c r="N43" s="202"/>
      <c r="O43" s="16"/>
    </row>
    <row r="44" spans="1:15" s="6" customFormat="1" ht="26.25" customHeight="1">
      <c r="A44" s="229" t="s">
        <v>16</v>
      </c>
      <c r="B44" s="230"/>
      <c r="C44" s="60">
        <f>L37</f>
        <v>44</v>
      </c>
      <c r="D44" s="60" t="s">
        <v>10</v>
      </c>
      <c r="E44" s="60"/>
      <c r="F44" s="60"/>
      <c r="G44" s="61"/>
      <c r="H44" s="60"/>
      <c r="I44" s="60"/>
      <c r="J44" s="60"/>
      <c r="K44" s="62"/>
      <c r="L44" s="62"/>
      <c r="M44" s="63"/>
      <c r="N44" s="64"/>
      <c r="O44" s="17"/>
    </row>
    <row r="45" spans="1:15" s="7" customFormat="1" ht="26.25" customHeight="1">
      <c r="A45" s="229" t="s">
        <v>14</v>
      </c>
      <c r="B45" s="230"/>
      <c r="C45" s="60">
        <f>M37</f>
        <v>21</v>
      </c>
      <c r="D45" s="60" t="s">
        <v>25</v>
      </c>
      <c r="E45" s="60" t="s">
        <v>161</v>
      </c>
      <c r="F45" s="60"/>
      <c r="G45" s="60"/>
      <c r="H45" s="60"/>
      <c r="I45" s="60"/>
      <c r="J45" s="60"/>
      <c r="K45" s="62"/>
      <c r="L45" s="62"/>
      <c r="M45" s="63"/>
      <c r="N45" s="64"/>
      <c r="O45" s="18"/>
    </row>
    <row r="46" spans="1:15" s="8" customFormat="1" ht="26.25" customHeight="1">
      <c r="A46" s="229" t="s">
        <v>15</v>
      </c>
      <c r="B46" s="230"/>
      <c r="C46" s="60">
        <f>N37</f>
        <v>6</v>
      </c>
      <c r="D46" s="60" t="s">
        <v>25</v>
      </c>
      <c r="E46" s="60" t="s">
        <v>162</v>
      </c>
      <c r="F46" s="60"/>
      <c r="G46" s="60"/>
      <c r="H46" s="60"/>
      <c r="I46" s="60"/>
      <c r="J46" s="60"/>
      <c r="K46" s="62"/>
      <c r="L46" s="62"/>
      <c r="M46" s="63"/>
      <c r="N46" s="64"/>
      <c r="O46" s="19"/>
    </row>
    <row r="47" spans="1:15" s="6" customFormat="1" ht="26.25" customHeight="1">
      <c r="A47" s="229" t="s">
        <v>107</v>
      </c>
      <c r="B47" s="230"/>
      <c r="C47" s="60">
        <f>G37</f>
        <v>234</v>
      </c>
      <c r="D47" s="71" t="s">
        <v>10</v>
      </c>
      <c r="E47" s="60" t="s">
        <v>17</v>
      </c>
      <c r="F47" s="60"/>
      <c r="G47" s="60">
        <f>H37</f>
        <v>335</v>
      </c>
      <c r="H47" s="71" t="s">
        <v>10</v>
      </c>
      <c r="I47" s="60"/>
      <c r="J47" s="60"/>
      <c r="K47" s="62"/>
      <c r="L47" s="62"/>
      <c r="M47" s="63"/>
      <c r="N47" s="64"/>
      <c r="O47" s="17"/>
    </row>
    <row r="48" spans="1:15" s="9" customFormat="1" ht="26.25" customHeight="1" thickBot="1">
      <c r="A48" s="233" t="str">
        <f>IF(C48&gt;0," 本月戶數增加","本月戶數減少")</f>
        <v>本月戶數減少</v>
      </c>
      <c r="B48" s="234"/>
      <c r="C48" s="72">
        <f>C37-'10001'!C37</f>
        <v>-24</v>
      </c>
      <c r="D48" s="211" t="str">
        <f>IF(E48&gt;0,"男增加","男減少")</f>
        <v>男減少</v>
      </c>
      <c r="E48" s="73">
        <f>D37-'10001'!D37</f>
        <v>-76</v>
      </c>
      <c r="F48" s="74" t="str">
        <f>IF(G48&gt;0,"女增加","女減少")</f>
        <v>女減少</v>
      </c>
      <c r="G48" s="73">
        <f>E37-'10001'!E37</f>
        <v>-56</v>
      </c>
      <c r="H48" s="75"/>
      <c r="I48" s="234" t="str">
        <f>IF(K48&gt;0,"總人口數增加","總人口數減少")</f>
        <v>總人口數減少</v>
      </c>
      <c r="J48" s="234"/>
      <c r="K48" s="73">
        <f>F37-'10001'!F37</f>
        <v>-132</v>
      </c>
      <c r="L48" s="75"/>
      <c r="M48" s="76"/>
      <c r="N48" s="77"/>
    </row>
    <row r="49" spans="3:3">
      <c r="C49" s="2"/>
    </row>
  </sheetData>
  <mergeCells count="26"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  <mergeCell ref="I48:J48"/>
    <mergeCell ref="A41:B42"/>
    <mergeCell ref="C41:C42"/>
    <mergeCell ref="D41:D42"/>
    <mergeCell ref="A43:B43"/>
    <mergeCell ref="A44:B44"/>
    <mergeCell ref="A45:B45"/>
    <mergeCell ref="A46:B46"/>
    <mergeCell ref="A47:B47"/>
    <mergeCell ref="A48:B48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2"/>
  </cols>
  <sheetData>
    <row r="1" spans="1:15" ht="44.25" customHeight="1">
      <c r="A1" s="221" t="s">
        <v>103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35"/>
      <c r="N1" s="35"/>
    </row>
    <row r="2" spans="1:15" ht="28.5" customHeight="1" thickBot="1">
      <c r="A2" s="36"/>
      <c r="B2" s="37"/>
      <c r="C2" s="35"/>
      <c r="D2" s="37"/>
      <c r="E2" s="37"/>
      <c r="F2" s="37"/>
      <c r="G2" s="37"/>
      <c r="H2" s="37"/>
      <c r="I2" s="37"/>
      <c r="J2" s="27"/>
      <c r="K2" s="245" t="s">
        <v>146</v>
      </c>
      <c r="L2" s="245"/>
      <c r="M2" s="245"/>
      <c r="N2" s="245"/>
    </row>
    <row r="3" spans="1:15" ht="19.5">
      <c r="A3" s="231" t="s">
        <v>20</v>
      </c>
      <c r="B3" s="246" t="s">
        <v>21</v>
      </c>
      <c r="C3" s="246" t="s">
        <v>22</v>
      </c>
      <c r="D3" s="190" t="s">
        <v>10</v>
      </c>
      <c r="E3" s="191" t="s">
        <v>100</v>
      </c>
      <c r="F3" s="192" t="s">
        <v>101</v>
      </c>
      <c r="G3" s="246" t="s">
        <v>5</v>
      </c>
      <c r="H3" s="246" t="s">
        <v>4</v>
      </c>
      <c r="I3" s="246" t="s">
        <v>6</v>
      </c>
      <c r="J3" s="246" t="s">
        <v>7</v>
      </c>
      <c r="K3" s="246" t="s">
        <v>23</v>
      </c>
      <c r="L3" s="246" t="s">
        <v>24</v>
      </c>
      <c r="M3" s="247" t="s">
        <v>95</v>
      </c>
      <c r="N3" s="248" t="s">
        <v>96</v>
      </c>
    </row>
    <row r="4" spans="1:15" s="1" customFormat="1" ht="19.5">
      <c r="A4" s="232"/>
      <c r="B4" s="224"/>
      <c r="C4" s="224"/>
      <c r="D4" s="20" t="s">
        <v>1</v>
      </c>
      <c r="E4" s="20" t="s">
        <v>2</v>
      </c>
      <c r="F4" s="20" t="s">
        <v>3</v>
      </c>
      <c r="G4" s="224"/>
      <c r="H4" s="224"/>
      <c r="I4" s="224"/>
      <c r="J4" s="224"/>
      <c r="K4" s="224"/>
      <c r="L4" s="224"/>
      <c r="M4" s="241"/>
      <c r="N4" s="243"/>
      <c r="O4" s="13"/>
    </row>
    <row r="5" spans="1:15" ht="19.5">
      <c r="A5" s="218" t="s">
        <v>112</v>
      </c>
      <c r="B5" s="185">
        <v>13</v>
      </c>
      <c r="C5" s="185">
        <v>541</v>
      </c>
      <c r="D5" s="185">
        <v>617</v>
      </c>
      <c r="E5" s="185">
        <v>651</v>
      </c>
      <c r="F5" s="21">
        <f t="shared" ref="F5:F36" si="0">SUM(D5:E5)</f>
        <v>1268</v>
      </c>
      <c r="G5" s="42">
        <v>9</v>
      </c>
      <c r="H5" s="43">
        <v>16</v>
      </c>
      <c r="I5" s="43">
        <v>1</v>
      </c>
      <c r="J5" s="43">
        <v>2</v>
      </c>
      <c r="K5" s="43">
        <v>0</v>
      </c>
      <c r="L5" s="43">
        <v>1</v>
      </c>
      <c r="M5" s="44">
        <v>1</v>
      </c>
      <c r="N5" s="45">
        <v>0</v>
      </c>
    </row>
    <row r="6" spans="1:15" ht="19.5">
      <c r="A6" s="218" t="s">
        <v>113</v>
      </c>
      <c r="B6" s="185">
        <v>27</v>
      </c>
      <c r="C6" s="185">
        <v>1583</v>
      </c>
      <c r="D6" s="185">
        <v>1697</v>
      </c>
      <c r="E6" s="185">
        <v>1765</v>
      </c>
      <c r="F6" s="21">
        <f t="shared" si="0"/>
        <v>3462</v>
      </c>
      <c r="G6" s="42">
        <v>21</v>
      </c>
      <c r="H6" s="43">
        <v>40</v>
      </c>
      <c r="I6" s="43">
        <v>15</v>
      </c>
      <c r="J6" s="43">
        <v>8</v>
      </c>
      <c r="K6" s="43">
        <v>0</v>
      </c>
      <c r="L6" s="43">
        <v>4</v>
      </c>
      <c r="M6" s="44">
        <v>1</v>
      </c>
      <c r="N6" s="45">
        <v>1</v>
      </c>
    </row>
    <row r="7" spans="1:15" ht="19.5">
      <c r="A7" s="218" t="s">
        <v>114</v>
      </c>
      <c r="B7" s="185">
        <v>7</v>
      </c>
      <c r="C7" s="185">
        <v>568</v>
      </c>
      <c r="D7" s="185">
        <v>530</v>
      </c>
      <c r="E7" s="185">
        <v>618</v>
      </c>
      <c r="F7" s="21">
        <f t="shared" si="0"/>
        <v>1148</v>
      </c>
      <c r="G7" s="42">
        <v>8</v>
      </c>
      <c r="H7" s="43">
        <v>10</v>
      </c>
      <c r="I7" s="43">
        <v>0</v>
      </c>
      <c r="J7" s="43">
        <v>3</v>
      </c>
      <c r="K7" s="43">
        <v>0</v>
      </c>
      <c r="L7" s="43">
        <v>5</v>
      </c>
      <c r="M7" s="44">
        <v>0</v>
      </c>
      <c r="N7" s="45">
        <v>0</v>
      </c>
    </row>
    <row r="8" spans="1:15" ht="19.5">
      <c r="A8" s="218" t="s">
        <v>115</v>
      </c>
      <c r="B8" s="185">
        <v>20</v>
      </c>
      <c r="C8" s="185">
        <v>1295</v>
      </c>
      <c r="D8" s="185">
        <v>1616</v>
      </c>
      <c r="E8" s="185">
        <v>1803</v>
      </c>
      <c r="F8" s="21">
        <f t="shared" si="0"/>
        <v>3419</v>
      </c>
      <c r="G8" s="42">
        <v>29</v>
      </c>
      <c r="H8" s="43">
        <v>28</v>
      </c>
      <c r="I8" s="43">
        <v>0</v>
      </c>
      <c r="J8" s="43">
        <v>1</v>
      </c>
      <c r="K8" s="43">
        <v>2</v>
      </c>
      <c r="L8" s="43">
        <v>0</v>
      </c>
      <c r="M8" s="44">
        <v>1</v>
      </c>
      <c r="N8" s="45">
        <v>0</v>
      </c>
    </row>
    <row r="9" spans="1:15" ht="19.5">
      <c r="A9" s="218" t="s">
        <v>116</v>
      </c>
      <c r="B9" s="185">
        <v>17</v>
      </c>
      <c r="C9" s="185">
        <v>716</v>
      </c>
      <c r="D9" s="185">
        <v>807</v>
      </c>
      <c r="E9" s="185">
        <v>911</v>
      </c>
      <c r="F9" s="21">
        <f t="shared" si="0"/>
        <v>1718</v>
      </c>
      <c r="G9" s="42">
        <v>17</v>
      </c>
      <c r="H9" s="43">
        <v>14</v>
      </c>
      <c r="I9" s="43">
        <v>0</v>
      </c>
      <c r="J9" s="43">
        <v>2</v>
      </c>
      <c r="K9" s="43">
        <v>0</v>
      </c>
      <c r="L9" s="43">
        <v>1</v>
      </c>
      <c r="M9" s="44">
        <v>1</v>
      </c>
      <c r="N9" s="45">
        <v>1</v>
      </c>
    </row>
    <row r="10" spans="1:15" ht="19.5">
      <c r="A10" s="218" t="s">
        <v>117</v>
      </c>
      <c r="B10" s="185">
        <v>17</v>
      </c>
      <c r="C10" s="185">
        <v>673</v>
      </c>
      <c r="D10" s="185">
        <v>816</v>
      </c>
      <c r="E10" s="185">
        <v>787</v>
      </c>
      <c r="F10" s="21">
        <f t="shared" si="0"/>
        <v>1603</v>
      </c>
      <c r="G10" s="42">
        <v>3</v>
      </c>
      <c r="H10" s="43">
        <v>12</v>
      </c>
      <c r="I10" s="43">
        <v>9</v>
      </c>
      <c r="J10" s="43">
        <v>3</v>
      </c>
      <c r="K10" s="43">
        <v>0</v>
      </c>
      <c r="L10" s="43">
        <v>4</v>
      </c>
      <c r="M10" s="44">
        <v>0</v>
      </c>
      <c r="N10" s="45">
        <v>0</v>
      </c>
    </row>
    <row r="11" spans="1:15" ht="19.5">
      <c r="A11" s="218" t="s">
        <v>118</v>
      </c>
      <c r="B11" s="185">
        <v>14</v>
      </c>
      <c r="C11" s="185">
        <v>489</v>
      </c>
      <c r="D11" s="185">
        <v>582</v>
      </c>
      <c r="E11" s="185">
        <v>523</v>
      </c>
      <c r="F11" s="21">
        <f t="shared" si="0"/>
        <v>1105</v>
      </c>
      <c r="G11" s="42">
        <v>4</v>
      </c>
      <c r="H11" s="43">
        <v>10</v>
      </c>
      <c r="I11" s="43">
        <v>0</v>
      </c>
      <c r="J11" s="43">
        <v>4</v>
      </c>
      <c r="K11" s="43">
        <v>1</v>
      </c>
      <c r="L11" s="43">
        <v>3</v>
      </c>
      <c r="M11" s="44">
        <v>0</v>
      </c>
      <c r="N11" s="45">
        <v>1</v>
      </c>
    </row>
    <row r="12" spans="1:15" ht="19.5">
      <c r="A12" s="218" t="s">
        <v>119</v>
      </c>
      <c r="B12" s="185">
        <v>22</v>
      </c>
      <c r="C12" s="185">
        <v>1144</v>
      </c>
      <c r="D12" s="185">
        <v>1409</v>
      </c>
      <c r="E12" s="185">
        <v>1565</v>
      </c>
      <c r="F12" s="21">
        <f t="shared" si="0"/>
        <v>2974</v>
      </c>
      <c r="G12" s="42">
        <v>20</v>
      </c>
      <c r="H12" s="43">
        <v>21</v>
      </c>
      <c r="I12" s="43">
        <v>6</v>
      </c>
      <c r="J12" s="43">
        <v>2</v>
      </c>
      <c r="K12" s="43">
        <v>1</v>
      </c>
      <c r="L12" s="43">
        <v>2</v>
      </c>
      <c r="M12" s="44">
        <v>2</v>
      </c>
      <c r="N12" s="45">
        <v>0</v>
      </c>
    </row>
    <row r="13" spans="1:15" ht="19.5">
      <c r="A13" s="218" t="s">
        <v>120</v>
      </c>
      <c r="B13" s="185">
        <v>11</v>
      </c>
      <c r="C13" s="185">
        <v>569</v>
      </c>
      <c r="D13" s="185">
        <v>616</v>
      </c>
      <c r="E13" s="185">
        <v>707</v>
      </c>
      <c r="F13" s="21">
        <f t="shared" si="0"/>
        <v>1323</v>
      </c>
      <c r="G13" s="42">
        <v>7</v>
      </c>
      <c r="H13" s="43">
        <v>6</v>
      </c>
      <c r="I13" s="43">
        <v>4</v>
      </c>
      <c r="J13" s="43">
        <v>1</v>
      </c>
      <c r="K13" s="43">
        <v>0</v>
      </c>
      <c r="L13" s="43">
        <v>0</v>
      </c>
      <c r="M13" s="44">
        <v>1</v>
      </c>
      <c r="N13" s="45">
        <v>0</v>
      </c>
    </row>
    <row r="14" spans="1:15" ht="19.5">
      <c r="A14" s="218" t="s">
        <v>121</v>
      </c>
      <c r="B14" s="185">
        <v>10</v>
      </c>
      <c r="C14" s="185">
        <v>392</v>
      </c>
      <c r="D14" s="185">
        <v>461</v>
      </c>
      <c r="E14" s="185">
        <v>395</v>
      </c>
      <c r="F14" s="21">
        <f t="shared" si="0"/>
        <v>856</v>
      </c>
      <c r="G14" s="42">
        <v>9</v>
      </c>
      <c r="H14" s="43">
        <v>9</v>
      </c>
      <c r="I14" s="43">
        <v>0</v>
      </c>
      <c r="J14" s="43">
        <v>3</v>
      </c>
      <c r="K14" s="43">
        <v>0</v>
      </c>
      <c r="L14" s="43">
        <v>2</v>
      </c>
      <c r="M14" s="44">
        <v>0</v>
      </c>
      <c r="N14" s="45">
        <v>1</v>
      </c>
    </row>
    <row r="15" spans="1:15" ht="19.5">
      <c r="A15" s="218" t="s">
        <v>122</v>
      </c>
      <c r="B15" s="185">
        <v>16</v>
      </c>
      <c r="C15" s="185">
        <v>622</v>
      </c>
      <c r="D15" s="185">
        <v>738</v>
      </c>
      <c r="E15" s="185">
        <v>700</v>
      </c>
      <c r="F15" s="21">
        <f t="shared" si="0"/>
        <v>1438</v>
      </c>
      <c r="G15" s="42">
        <v>14</v>
      </c>
      <c r="H15" s="43">
        <v>9</v>
      </c>
      <c r="I15" s="43">
        <v>1</v>
      </c>
      <c r="J15" s="43">
        <v>0</v>
      </c>
      <c r="K15" s="43">
        <v>1</v>
      </c>
      <c r="L15" s="43">
        <v>4</v>
      </c>
      <c r="M15" s="44">
        <v>4</v>
      </c>
      <c r="N15" s="45">
        <v>0</v>
      </c>
    </row>
    <row r="16" spans="1:15" ht="19.5">
      <c r="A16" s="218" t="s">
        <v>123</v>
      </c>
      <c r="B16" s="185">
        <v>10</v>
      </c>
      <c r="C16" s="185">
        <v>512</v>
      </c>
      <c r="D16" s="185">
        <v>548</v>
      </c>
      <c r="E16" s="185">
        <v>604</v>
      </c>
      <c r="F16" s="21">
        <f t="shared" si="0"/>
        <v>1152</v>
      </c>
      <c r="G16" s="42">
        <v>5</v>
      </c>
      <c r="H16" s="43">
        <v>9</v>
      </c>
      <c r="I16" s="43">
        <v>2</v>
      </c>
      <c r="J16" s="43">
        <v>7</v>
      </c>
      <c r="K16" s="43">
        <v>1</v>
      </c>
      <c r="L16" s="43">
        <v>2</v>
      </c>
      <c r="M16" s="44">
        <v>0</v>
      </c>
      <c r="N16" s="45">
        <v>0</v>
      </c>
    </row>
    <row r="17" spans="1:16" ht="19.5">
      <c r="A17" s="218" t="s">
        <v>124</v>
      </c>
      <c r="B17" s="185">
        <v>22</v>
      </c>
      <c r="C17" s="185">
        <v>946</v>
      </c>
      <c r="D17" s="185">
        <v>1210</v>
      </c>
      <c r="E17" s="185">
        <v>1173</v>
      </c>
      <c r="F17" s="21">
        <f t="shared" si="0"/>
        <v>2383</v>
      </c>
      <c r="G17" s="42">
        <v>12</v>
      </c>
      <c r="H17" s="43">
        <v>21</v>
      </c>
      <c r="I17" s="43">
        <v>3</v>
      </c>
      <c r="J17" s="43">
        <v>3</v>
      </c>
      <c r="K17" s="43">
        <v>1</v>
      </c>
      <c r="L17" s="43">
        <v>3</v>
      </c>
      <c r="M17" s="44">
        <v>1</v>
      </c>
      <c r="N17" s="45">
        <v>1</v>
      </c>
    </row>
    <row r="18" spans="1:16" ht="19.5">
      <c r="A18" s="218" t="s">
        <v>125</v>
      </c>
      <c r="B18" s="185">
        <v>13</v>
      </c>
      <c r="C18" s="185">
        <v>468</v>
      </c>
      <c r="D18" s="185">
        <v>516</v>
      </c>
      <c r="E18" s="185">
        <v>530</v>
      </c>
      <c r="F18" s="21">
        <f t="shared" si="0"/>
        <v>1046</v>
      </c>
      <c r="G18" s="42">
        <v>14</v>
      </c>
      <c r="H18" s="43">
        <v>10</v>
      </c>
      <c r="I18" s="43">
        <v>0</v>
      </c>
      <c r="J18" s="43">
        <v>0</v>
      </c>
      <c r="K18" s="43">
        <v>0</v>
      </c>
      <c r="L18" s="43">
        <v>0</v>
      </c>
      <c r="M18" s="44">
        <v>2</v>
      </c>
      <c r="N18" s="45">
        <v>0</v>
      </c>
    </row>
    <row r="19" spans="1:16" ht="19.5">
      <c r="A19" s="218" t="s">
        <v>126</v>
      </c>
      <c r="B19" s="185">
        <v>12</v>
      </c>
      <c r="C19" s="185">
        <v>437</v>
      </c>
      <c r="D19" s="185">
        <v>504</v>
      </c>
      <c r="E19" s="185">
        <v>449</v>
      </c>
      <c r="F19" s="21">
        <f t="shared" si="0"/>
        <v>953</v>
      </c>
      <c r="G19" s="42">
        <v>2</v>
      </c>
      <c r="H19" s="43">
        <v>11</v>
      </c>
      <c r="I19" s="43">
        <v>0</v>
      </c>
      <c r="J19" s="43">
        <v>0</v>
      </c>
      <c r="K19" s="43">
        <v>0</v>
      </c>
      <c r="L19" s="43">
        <v>1</v>
      </c>
      <c r="M19" s="44">
        <v>0</v>
      </c>
      <c r="N19" s="45">
        <v>0</v>
      </c>
    </row>
    <row r="20" spans="1:16" ht="19.5">
      <c r="A20" s="218" t="s">
        <v>127</v>
      </c>
      <c r="B20" s="185">
        <v>10</v>
      </c>
      <c r="C20" s="185">
        <v>455</v>
      </c>
      <c r="D20" s="185">
        <v>509</v>
      </c>
      <c r="E20" s="185">
        <v>491</v>
      </c>
      <c r="F20" s="21">
        <f t="shared" si="0"/>
        <v>1000</v>
      </c>
      <c r="G20" s="42">
        <v>9</v>
      </c>
      <c r="H20" s="43">
        <v>5</v>
      </c>
      <c r="I20" s="43">
        <v>3</v>
      </c>
      <c r="J20" s="43">
        <v>0</v>
      </c>
      <c r="K20" s="43">
        <v>3</v>
      </c>
      <c r="L20" s="43">
        <v>2</v>
      </c>
      <c r="M20" s="44">
        <v>2</v>
      </c>
      <c r="N20" s="45">
        <v>0</v>
      </c>
    </row>
    <row r="21" spans="1:16" ht="19.5">
      <c r="A21" s="218" t="s">
        <v>128</v>
      </c>
      <c r="B21" s="185">
        <v>11</v>
      </c>
      <c r="C21" s="185">
        <v>646</v>
      </c>
      <c r="D21" s="185">
        <v>698</v>
      </c>
      <c r="E21" s="185">
        <v>744</v>
      </c>
      <c r="F21" s="21">
        <f t="shared" si="0"/>
        <v>1442</v>
      </c>
      <c r="G21" s="42">
        <v>7</v>
      </c>
      <c r="H21" s="43">
        <v>9</v>
      </c>
      <c r="I21" s="43">
        <v>1</v>
      </c>
      <c r="J21" s="43">
        <v>2</v>
      </c>
      <c r="K21" s="43">
        <v>0</v>
      </c>
      <c r="L21" s="43">
        <v>1</v>
      </c>
      <c r="M21" s="44">
        <v>0</v>
      </c>
      <c r="N21" s="45">
        <v>0</v>
      </c>
    </row>
    <row r="22" spans="1:16" ht="19.5">
      <c r="A22" s="218" t="s">
        <v>129</v>
      </c>
      <c r="B22" s="185">
        <v>16</v>
      </c>
      <c r="C22" s="185">
        <v>571</v>
      </c>
      <c r="D22" s="185">
        <v>678</v>
      </c>
      <c r="E22" s="185">
        <v>731</v>
      </c>
      <c r="F22" s="21">
        <f t="shared" si="0"/>
        <v>1409</v>
      </c>
      <c r="G22" s="42">
        <v>7</v>
      </c>
      <c r="H22" s="43">
        <v>11</v>
      </c>
      <c r="I22" s="43">
        <v>0</v>
      </c>
      <c r="J22" s="43">
        <v>2</v>
      </c>
      <c r="K22" s="43">
        <v>0</v>
      </c>
      <c r="L22" s="43">
        <v>1</v>
      </c>
      <c r="M22" s="44">
        <v>0</v>
      </c>
      <c r="N22" s="45">
        <v>1</v>
      </c>
      <c r="O22" s="34"/>
      <c r="P22" s="34"/>
    </row>
    <row r="23" spans="1:16" ht="19.5">
      <c r="A23" s="218" t="s">
        <v>130</v>
      </c>
      <c r="B23" s="185">
        <v>15</v>
      </c>
      <c r="C23" s="185">
        <v>978</v>
      </c>
      <c r="D23" s="185">
        <v>1053</v>
      </c>
      <c r="E23" s="185">
        <v>1195</v>
      </c>
      <c r="F23" s="21">
        <f t="shared" si="0"/>
        <v>2248</v>
      </c>
      <c r="G23" s="42">
        <v>12</v>
      </c>
      <c r="H23" s="43">
        <v>10</v>
      </c>
      <c r="I23" s="43">
        <v>1</v>
      </c>
      <c r="J23" s="43">
        <v>8</v>
      </c>
      <c r="K23" s="43">
        <v>3</v>
      </c>
      <c r="L23" s="43">
        <v>0</v>
      </c>
      <c r="M23" s="44">
        <v>1</v>
      </c>
      <c r="N23" s="45">
        <v>0</v>
      </c>
    </row>
    <row r="24" spans="1:16" ht="19.5">
      <c r="A24" s="218" t="s">
        <v>131</v>
      </c>
      <c r="B24" s="185">
        <v>12</v>
      </c>
      <c r="C24" s="185">
        <v>458</v>
      </c>
      <c r="D24" s="185">
        <v>574</v>
      </c>
      <c r="E24" s="185">
        <v>593</v>
      </c>
      <c r="F24" s="21">
        <f t="shared" si="0"/>
        <v>1167</v>
      </c>
      <c r="G24" s="42">
        <v>5</v>
      </c>
      <c r="H24" s="43">
        <v>2</v>
      </c>
      <c r="I24" s="43">
        <v>0</v>
      </c>
      <c r="J24" s="43">
        <v>0</v>
      </c>
      <c r="K24" s="43">
        <v>1</v>
      </c>
      <c r="L24" s="43">
        <v>1</v>
      </c>
      <c r="M24" s="44">
        <v>1</v>
      </c>
      <c r="N24" s="45">
        <v>0</v>
      </c>
    </row>
    <row r="25" spans="1:16" ht="19.5">
      <c r="A25" s="218" t="s">
        <v>132</v>
      </c>
      <c r="B25" s="185">
        <v>21</v>
      </c>
      <c r="C25" s="185">
        <v>1537</v>
      </c>
      <c r="D25" s="185">
        <v>1984</v>
      </c>
      <c r="E25" s="185">
        <v>2171</v>
      </c>
      <c r="F25" s="21">
        <f t="shared" si="0"/>
        <v>4155</v>
      </c>
      <c r="G25" s="42">
        <v>25</v>
      </c>
      <c r="H25" s="43">
        <v>26</v>
      </c>
      <c r="I25" s="43">
        <v>9</v>
      </c>
      <c r="J25" s="43">
        <v>6</v>
      </c>
      <c r="K25" s="43">
        <v>1</v>
      </c>
      <c r="L25" s="43">
        <v>3</v>
      </c>
      <c r="M25" s="44">
        <v>2</v>
      </c>
      <c r="N25" s="45">
        <v>1</v>
      </c>
    </row>
    <row r="26" spans="1:16" ht="19.5">
      <c r="A26" s="218" t="s">
        <v>133</v>
      </c>
      <c r="B26" s="185">
        <v>23</v>
      </c>
      <c r="C26" s="185">
        <v>924</v>
      </c>
      <c r="D26" s="185">
        <v>1212</v>
      </c>
      <c r="E26" s="185">
        <v>1251</v>
      </c>
      <c r="F26" s="21">
        <f t="shared" si="0"/>
        <v>2463</v>
      </c>
      <c r="G26" s="42">
        <v>9</v>
      </c>
      <c r="H26" s="43">
        <v>13</v>
      </c>
      <c r="I26" s="43">
        <v>4</v>
      </c>
      <c r="J26" s="43">
        <v>3</v>
      </c>
      <c r="K26" s="43">
        <v>3</v>
      </c>
      <c r="L26" s="43">
        <v>0</v>
      </c>
      <c r="M26" s="44">
        <v>0</v>
      </c>
      <c r="N26" s="45">
        <v>1</v>
      </c>
    </row>
    <row r="27" spans="1:16" ht="19.5">
      <c r="A27" s="218" t="s">
        <v>134</v>
      </c>
      <c r="B27" s="185">
        <v>12</v>
      </c>
      <c r="C27" s="185">
        <v>517</v>
      </c>
      <c r="D27" s="185">
        <v>536</v>
      </c>
      <c r="E27" s="185">
        <v>606</v>
      </c>
      <c r="F27" s="21">
        <f t="shared" si="0"/>
        <v>1142</v>
      </c>
      <c r="G27" s="42">
        <v>10</v>
      </c>
      <c r="H27" s="43">
        <v>10</v>
      </c>
      <c r="I27" s="43">
        <v>5</v>
      </c>
      <c r="J27" s="43">
        <v>9</v>
      </c>
      <c r="K27" s="43">
        <v>1</v>
      </c>
      <c r="L27" s="43">
        <v>1</v>
      </c>
      <c r="M27" s="44">
        <v>0</v>
      </c>
      <c r="N27" s="45">
        <v>0</v>
      </c>
    </row>
    <row r="28" spans="1:16" ht="19.5">
      <c r="A28" s="218" t="s">
        <v>135</v>
      </c>
      <c r="B28" s="185">
        <v>12</v>
      </c>
      <c r="C28" s="185">
        <v>549</v>
      </c>
      <c r="D28" s="185">
        <v>659</v>
      </c>
      <c r="E28" s="185">
        <v>686</v>
      </c>
      <c r="F28" s="21">
        <f t="shared" si="0"/>
        <v>1345</v>
      </c>
      <c r="G28" s="42">
        <v>15</v>
      </c>
      <c r="H28" s="43">
        <v>10</v>
      </c>
      <c r="I28" s="43">
        <v>3</v>
      </c>
      <c r="J28" s="43">
        <v>1</v>
      </c>
      <c r="K28" s="43">
        <v>0</v>
      </c>
      <c r="L28" s="43">
        <v>1</v>
      </c>
      <c r="M28" s="44">
        <v>1</v>
      </c>
      <c r="N28" s="45">
        <v>0</v>
      </c>
    </row>
    <row r="29" spans="1:16" ht="19.5">
      <c r="A29" s="218" t="s">
        <v>136</v>
      </c>
      <c r="B29" s="185">
        <v>6</v>
      </c>
      <c r="C29" s="185">
        <v>371</v>
      </c>
      <c r="D29" s="185">
        <v>459</v>
      </c>
      <c r="E29" s="185">
        <v>475</v>
      </c>
      <c r="F29" s="21">
        <f t="shared" si="0"/>
        <v>934</v>
      </c>
      <c r="G29" s="42">
        <v>3</v>
      </c>
      <c r="H29" s="43">
        <v>7</v>
      </c>
      <c r="I29" s="43">
        <v>0</v>
      </c>
      <c r="J29" s="43">
        <v>0</v>
      </c>
      <c r="K29" s="43">
        <v>1</v>
      </c>
      <c r="L29" s="43">
        <v>0</v>
      </c>
      <c r="M29" s="44">
        <v>0</v>
      </c>
      <c r="N29" s="45">
        <v>0</v>
      </c>
    </row>
    <row r="30" spans="1:16" ht="19.5">
      <c r="A30" s="218" t="s">
        <v>137</v>
      </c>
      <c r="B30" s="185">
        <v>11</v>
      </c>
      <c r="C30" s="185">
        <v>403</v>
      </c>
      <c r="D30" s="185">
        <v>451</v>
      </c>
      <c r="E30" s="185">
        <v>498</v>
      </c>
      <c r="F30" s="21">
        <f t="shared" si="0"/>
        <v>949</v>
      </c>
      <c r="G30" s="42">
        <v>6</v>
      </c>
      <c r="H30" s="43">
        <v>5</v>
      </c>
      <c r="I30" s="43">
        <v>5</v>
      </c>
      <c r="J30" s="43">
        <v>1</v>
      </c>
      <c r="K30" s="43">
        <v>0</v>
      </c>
      <c r="L30" s="43">
        <v>2</v>
      </c>
      <c r="M30" s="44">
        <v>1</v>
      </c>
      <c r="N30" s="45">
        <v>0</v>
      </c>
    </row>
    <row r="31" spans="1:16" ht="19.5">
      <c r="A31" s="218" t="s">
        <v>138</v>
      </c>
      <c r="B31" s="185">
        <v>17</v>
      </c>
      <c r="C31" s="185">
        <v>1486</v>
      </c>
      <c r="D31" s="185">
        <v>1636</v>
      </c>
      <c r="E31" s="185">
        <v>1875</v>
      </c>
      <c r="F31" s="21">
        <f t="shared" si="0"/>
        <v>3511</v>
      </c>
      <c r="G31" s="42">
        <v>39</v>
      </c>
      <c r="H31" s="43">
        <v>47</v>
      </c>
      <c r="I31" s="43">
        <v>3</v>
      </c>
      <c r="J31" s="43">
        <v>7</v>
      </c>
      <c r="K31" s="43">
        <v>2</v>
      </c>
      <c r="L31" s="43">
        <v>1</v>
      </c>
      <c r="M31" s="44">
        <v>0</v>
      </c>
      <c r="N31" s="45">
        <v>0</v>
      </c>
    </row>
    <row r="32" spans="1:16" ht="19.5">
      <c r="A32" s="218" t="s">
        <v>139</v>
      </c>
      <c r="B32" s="185">
        <v>8</v>
      </c>
      <c r="C32" s="185">
        <v>358</v>
      </c>
      <c r="D32" s="185">
        <v>419</v>
      </c>
      <c r="E32" s="185">
        <v>450</v>
      </c>
      <c r="F32" s="21">
        <f t="shared" si="0"/>
        <v>869</v>
      </c>
      <c r="G32" s="42">
        <v>5</v>
      </c>
      <c r="H32" s="43">
        <v>3</v>
      </c>
      <c r="I32" s="43">
        <v>2</v>
      </c>
      <c r="J32" s="43">
        <v>0</v>
      </c>
      <c r="K32" s="43">
        <v>0</v>
      </c>
      <c r="L32" s="43">
        <v>0</v>
      </c>
      <c r="M32" s="44">
        <v>2</v>
      </c>
      <c r="N32" s="45">
        <v>0</v>
      </c>
    </row>
    <row r="33" spans="1:15" ht="19.5">
      <c r="A33" s="218" t="s">
        <v>140</v>
      </c>
      <c r="B33" s="185">
        <v>15</v>
      </c>
      <c r="C33" s="185">
        <v>1013</v>
      </c>
      <c r="D33" s="185">
        <v>1146</v>
      </c>
      <c r="E33" s="185">
        <v>1232</v>
      </c>
      <c r="F33" s="21">
        <f t="shared" si="0"/>
        <v>2378</v>
      </c>
      <c r="G33" s="42">
        <v>21</v>
      </c>
      <c r="H33" s="43">
        <v>23</v>
      </c>
      <c r="I33" s="43">
        <v>6</v>
      </c>
      <c r="J33" s="43">
        <v>3</v>
      </c>
      <c r="K33" s="43">
        <v>0</v>
      </c>
      <c r="L33" s="43">
        <v>1</v>
      </c>
      <c r="M33" s="44">
        <v>1</v>
      </c>
      <c r="N33" s="45">
        <v>1</v>
      </c>
    </row>
    <row r="34" spans="1:15" ht="19.5">
      <c r="A34" s="218" t="s">
        <v>141</v>
      </c>
      <c r="B34" s="185">
        <v>12</v>
      </c>
      <c r="C34" s="185">
        <v>461</v>
      </c>
      <c r="D34" s="185">
        <v>571</v>
      </c>
      <c r="E34" s="185">
        <v>512</v>
      </c>
      <c r="F34" s="21">
        <f t="shared" si="0"/>
        <v>1083</v>
      </c>
      <c r="G34" s="42">
        <v>12</v>
      </c>
      <c r="H34" s="43">
        <v>10</v>
      </c>
      <c r="I34" s="43">
        <v>1</v>
      </c>
      <c r="J34" s="43">
        <v>6</v>
      </c>
      <c r="K34" s="43">
        <v>0</v>
      </c>
      <c r="L34" s="43">
        <v>4</v>
      </c>
      <c r="M34" s="44">
        <v>3</v>
      </c>
      <c r="N34" s="45">
        <v>0</v>
      </c>
    </row>
    <row r="35" spans="1:15" ht="19.5">
      <c r="A35" s="218" t="s">
        <v>142</v>
      </c>
      <c r="B35" s="185">
        <v>19</v>
      </c>
      <c r="C35" s="185">
        <v>843</v>
      </c>
      <c r="D35" s="185">
        <v>1035</v>
      </c>
      <c r="E35" s="185">
        <v>1147</v>
      </c>
      <c r="F35" s="21">
        <f t="shared" si="0"/>
        <v>2182</v>
      </c>
      <c r="G35" s="42">
        <v>7</v>
      </c>
      <c r="H35" s="43">
        <v>15</v>
      </c>
      <c r="I35" s="43">
        <v>2</v>
      </c>
      <c r="J35" s="43">
        <v>0</v>
      </c>
      <c r="K35" s="43">
        <v>2</v>
      </c>
      <c r="L35" s="43">
        <v>2</v>
      </c>
      <c r="M35" s="44">
        <v>1</v>
      </c>
      <c r="N35" s="45">
        <v>0</v>
      </c>
    </row>
    <row r="36" spans="1:15" ht="19.5">
      <c r="A36" s="218" t="s">
        <v>143</v>
      </c>
      <c r="B36" s="185">
        <v>8</v>
      </c>
      <c r="C36" s="185">
        <v>370</v>
      </c>
      <c r="D36" s="185">
        <v>460</v>
      </c>
      <c r="E36" s="185">
        <v>432</v>
      </c>
      <c r="F36" s="21">
        <f t="shared" si="0"/>
        <v>892</v>
      </c>
      <c r="G36" s="42">
        <v>1</v>
      </c>
      <c r="H36" s="43">
        <v>6</v>
      </c>
      <c r="I36" s="43">
        <v>1</v>
      </c>
      <c r="J36" s="43">
        <v>0</v>
      </c>
      <c r="K36" s="43">
        <v>1</v>
      </c>
      <c r="L36" s="43">
        <v>0</v>
      </c>
      <c r="M36" s="44">
        <v>0</v>
      </c>
      <c r="N36" s="45">
        <v>1</v>
      </c>
    </row>
    <row r="37" spans="1:15" ht="19.5">
      <c r="A37" s="217" t="s">
        <v>110</v>
      </c>
      <c r="B37" s="21">
        <f t="shared" ref="B37:N37" si="1">SUM(B5:B36)</f>
        <v>459</v>
      </c>
      <c r="C37" s="21">
        <f t="shared" si="1"/>
        <v>22895</v>
      </c>
      <c r="D37" s="21">
        <f t="shared" si="1"/>
        <v>26747</v>
      </c>
      <c r="E37" s="21">
        <f t="shared" si="1"/>
        <v>28270</v>
      </c>
      <c r="F37" s="21">
        <f t="shared" si="1"/>
        <v>55017</v>
      </c>
      <c r="G37" s="21">
        <f t="shared" si="1"/>
        <v>367</v>
      </c>
      <c r="H37" s="21">
        <f t="shared" si="1"/>
        <v>438</v>
      </c>
      <c r="I37" s="21">
        <f t="shared" si="1"/>
        <v>87</v>
      </c>
      <c r="J37" s="21">
        <f t="shared" si="1"/>
        <v>87</v>
      </c>
      <c r="K37" s="21">
        <f t="shared" si="1"/>
        <v>25</v>
      </c>
      <c r="L37" s="21">
        <f t="shared" si="1"/>
        <v>52</v>
      </c>
      <c r="M37" s="22">
        <f t="shared" si="1"/>
        <v>29</v>
      </c>
      <c r="N37" s="25">
        <f t="shared" si="1"/>
        <v>10</v>
      </c>
    </row>
    <row r="38" spans="1:15" s="3" customFormat="1" ht="26.25" customHeight="1">
      <c r="A38" s="229" t="s">
        <v>8</v>
      </c>
      <c r="B38" s="230"/>
      <c r="C38" s="60">
        <f>C37</f>
        <v>22895</v>
      </c>
      <c r="D38" s="60" t="s">
        <v>0</v>
      </c>
      <c r="E38" s="60" t="s">
        <v>9</v>
      </c>
      <c r="F38" s="60"/>
      <c r="G38" s="60">
        <f>F37</f>
        <v>55017</v>
      </c>
      <c r="H38" s="60" t="s">
        <v>10</v>
      </c>
      <c r="I38" s="60"/>
      <c r="J38" s="60"/>
      <c r="K38" s="60" t="s">
        <v>105</v>
      </c>
      <c r="L38" s="60"/>
      <c r="M38" s="67"/>
      <c r="N38" s="68"/>
      <c r="O38" s="14"/>
    </row>
    <row r="39" spans="1:15" s="3" customFormat="1" ht="26.25" customHeight="1">
      <c r="A39" s="229" t="s">
        <v>108</v>
      </c>
      <c r="B39" s="230"/>
      <c r="C39" s="61" t="str">
        <f ca="1">INDIRECT(H39,TRUE)</f>
        <v>開平</v>
      </c>
      <c r="D39" s="143" t="s">
        <v>91</v>
      </c>
      <c r="E39" s="144">
        <v>1537</v>
      </c>
      <c r="F39" s="145">
        <f>MAX(F5:F36)</f>
        <v>4155</v>
      </c>
      <c r="G39" s="195"/>
      <c r="H39" s="148" t="str">
        <f>ADDRESS(MATCH(MAX(F5:F36),F5:F36,0)+4,1)</f>
        <v>$A$25</v>
      </c>
      <c r="I39" s="195"/>
      <c r="J39" s="195"/>
      <c r="K39" s="195"/>
      <c r="L39" s="195"/>
      <c r="M39" s="141"/>
      <c r="N39" s="142"/>
    </row>
    <row r="40" spans="1:15" s="3" customFormat="1" ht="26.25" customHeight="1">
      <c r="A40" s="229" t="s">
        <v>109</v>
      </c>
      <c r="B40" s="230"/>
      <c r="C40" s="193" t="str">
        <f ca="1">INDIRECT(H40,TRUE)</f>
        <v>明莊</v>
      </c>
      <c r="D40" s="194" t="s">
        <v>91</v>
      </c>
      <c r="E40" s="146">
        <v>392</v>
      </c>
      <c r="F40" s="147">
        <f>MIN(F5:F36)</f>
        <v>856</v>
      </c>
      <c r="G40" s="195"/>
      <c r="H40" s="148" t="str">
        <f>ADDRESS(MATCH(MIN(F5:F36),F5:F36,0)+4,1)</f>
        <v>$A$14</v>
      </c>
      <c r="I40" s="195"/>
      <c r="J40" s="195"/>
      <c r="K40" s="195"/>
      <c r="L40" s="195"/>
      <c r="M40" s="141"/>
      <c r="N40" s="142"/>
    </row>
    <row r="41" spans="1:15" s="4" customFormat="1" ht="24.95" customHeight="1">
      <c r="A41" s="235" t="s">
        <v>11</v>
      </c>
      <c r="B41" s="236"/>
      <c r="C41" s="225">
        <f>SUM(G41:G42)</f>
        <v>156</v>
      </c>
      <c r="D41" s="227" t="s">
        <v>10</v>
      </c>
      <c r="E41" s="195" t="s">
        <v>12</v>
      </c>
      <c r="F41" s="195"/>
      <c r="G41" s="195">
        <v>76</v>
      </c>
      <c r="H41" s="195" t="s">
        <v>10</v>
      </c>
      <c r="I41" s="195"/>
      <c r="J41" s="195"/>
      <c r="K41" s="80"/>
      <c r="L41" s="80"/>
      <c r="M41" s="81"/>
      <c r="N41" s="82"/>
      <c r="O41" s="15"/>
    </row>
    <row r="42" spans="1:15" s="5" customFormat="1" ht="24.95" customHeight="1">
      <c r="A42" s="237"/>
      <c r="B42" s="238"/>
      <c r="C42" s="226"/>
      <c r="D42" s="228"/>
      <c r="E42" s="88" t="s">
        <v>13</v>
      </c>
      <c r="F42" s="88"/>
      <c r="G42" s="88">
        <v>80</v>
      </c>
      <c r="H42" s="88" t="s">
        <v>10</v>
      </c>
      <c r="I42" s="88"/>
      <c r="J42" s="88"/>
      <c r="K42" s="89"/>
      <c r="L42" s="89"/>
      <c r="M42" s="90"/>
      <c r="N42" s="91"/>
      <c r="O42" s="16"/>
    </row>
    <row r="43" spans="1:15" s="5" customFormat="1" ht="26.25" customHeight="1">
      <c r="A43" s="235" t="s">
        <v>18</v>
      </c>
      <c r="B43" s="239"/>
      <c r="C43" s="216">
        <f>K37</f>
        <v>25</v>
      </c>
      <c r="D43" s="216" t="s">
        <v>10</v>
      </c>
      <c r="E43" s="199" t="s">
        <v>163</v>
      </c>
      <c r="F43" s="195"/>
      <c r="G43" s="195"/>
      <c r="H43" s="195"/>
      <c r="I43" s="195"/>
      <c r="J43" s="195"/>
      <c r="K43" s="200"/>
      <c r="L43" s="200"/>
      <c r="M43" s="201"/>
      <c r="N43" s="202"/>
      <c r="O43" s="16"/>
    </row>
    <row r="44" spans="1:15" s="6" customFormat="1" ht="26.25" customHeight="1">
      <c r="A44" s="229" t="s">
        <v>16</v>
      </c>
      <c r="B44" s="230"/>
      <c r="C44" s="60">
        <f>L37</f>
        <v>52</v>
      </c>
      <c r="D44" s="60" t="s">
        <v>10</v>
      </c>
      <c r="E44" s="60"/>
      <c r="F44" s="60"/>
      <c r="G44" s="61"/>
      <c r="H44" s="60"/>
      <c r="I44" s="60"/>
      <c r="J44" s="60"/>
      <c r="K44" s="62"/>
      <c r="L44" s="62"/>
      <c r="M44" s="63"/>
      <c r="N44" s="64"/>
      <c r="O44" s="17"/>
    </row>
    <row r="45" spans="1:15" s="7" customFormat="1" ht="26.25" customHeight="1">
      <c r="A45" s="229" t="s">
        <v>14</v>
      </c>
      <c r="B45" s="230"/>
      <c r="C45" s="60">
        <f>M37</f>
        <v>29</v>
      </c>
      <c r="D45" s="60" t="s">
        <v>25</v>
      </c>
      <c r="E45" s="60" t="s">
        <v>164</v>
      </c>
      <c r="F45" s="60"/>
      <c r="G45" s="60"/>
      <c r="H45" s="60"/>
      <c r="I45" s="60"/>
      <c r="J45" s="60"/>
      <c r="K45" s="62"/>
      <c r="L45" s="62"/>
      <c r="M45" s="63"/>
      <c r="N45" s="64"/>
      <c r="O45" s="18"/>
    </row>
    <row r="46" spans="1:15" s="8" customFormat="1" ht="26.25" customHeight="1">
      <c r="A46" s="229" t="s">
        <v>15</v>
      </c>
      <c r="B46" s="230"/>
      <c r="C46" s="60">
        <f>N37</f>
        <v>10</v>
      </c>
      <c r="D46" s="60" t="s">
        <v>25</v>
      </c>
      <c r="E46" s="60" t="s">
        <v>165</v>
      </c>
      <c r="F46" s="60"/>
      <c r="G46" s="60"/>
      <c r="H46" s="60"/>
      <c r="I46" s="60"/>
      <c r="J46" s="60"/>
      <c r="K46" s="62"/>
      <c r="L46" s="62"/>
      <c r="M46" s="63"/>
      <c r="N46" s="64"/>
      <c r="O46" s="19"/>
    </row>
    <row r="47" spans="1:15" s="6" customFormat="1" ht="26.25" customHeight="1">
      <c r="A47" s="229" t="s">
        <v>107</v>
      </c>
      <c r="B47" s="230"/>
      <c r="C47" s="60">
        <f>G37</f>
        <v>367</v>
      </c>
      <c r="D47" s="71" t="s">
        <v>10</v>
      </c>
      <c r="E47" s="60" t="s">
        <v>17</v>
      </c>
      <c r="F47" s="60"/>
      <c r="G47" s="60">
        <f>H37</f>
        <v>438</v>
      </c>
      <c r="H47" s="71" t="s">
        <v>10</v>
      </c>
      <c r="I47" s="60"/>
      <c r="J47" s="60"/>
      <c r="K47" s="62"/>
      <c r="L47" s="62"/>
      <c r="M47" s="63"/>
      <c r="N47" s="64"/>
      <c r="O47" s="17"/>
    </row>
    <row r="48" spans="1:15" s="9" customFormat="1" ht="26.25" customHeight="1" thickBot="1">
      <c r="A48" s="233" t="str">
        <f>IF(C48&gt;0," 本月戶數增加","本月戶數減少")</f>
        <v>本月戶數減少</v>
      </c>
      <c r="B48" s="234"/>
      <c r="C48" s="72">
        <f>C37-'10002'!C37</f>
        <v>-16</v>
      </c>
      <c r="D48" s="211" t="str">
        <f>IF(E48&gt;0,"男增加","男減少")</f>
        <v>男減少</v>
      </c>
      <c r="E48" s="73">
        <f>D37-'10002'!D37</f>
        <v>-69</v>
      </c>
      <c r="F48" s="74" t="str">
        <f>IF(G48&gt;0,"女增加","女減少")</f>
        <v>女減少</v>
      </c>
      <c r="G48" s="73">
        <f>E37-'10002'!E37</f>
        <v>-29</v>
      </c>
      <c r="H48" s="75"/>
      <c r="I48" s="234" t="str">
        <f>IF(K48&gt;0,"總人口數增加","總人口數減少")</f>
        <v>總人口數減少</v>
      </c>
      <c r="J48" s="234"/>
      <c r="K48" s="73">
        <f>F37-'10002'!F37</f>
        <v>-98</v>
      </c>
      <c r="L48" s="75"/>
      <c r="M48" s="76"/>
      <c r="N48" s="77"/>
    </row>
    <row r="49" spans="3:3">
      <c r="C49" s="2"/>
    </row>
  </sheetData>
  <mergeCells count="26"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  <mergeCell ref="I48:J48"/>
    <mergeCell ref="A41:B42"/>
    <mergeCell ref="C41:C42"/>
    <mergeCell ref="D41:D42"/>
    <mergeCell ref="A43:B43"/>
    <mergeCell ref="A44:B44"/>
    <mergeCell ref="A45:B45"/>
    <mergeCell ref="A46:B46"/>
    <mergeCell ref="A47:B47"/>
    <mergeCell ref="A48:B48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2"/>
  </cols>
  <sheetData>
    <row r="1" spans="1:15" ht="44.25" customHeight="1">
      <c r="A1" s="221" t="s">
        <v>103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35"/>
      <c r="N1" s="35"/>
    </row>
    <row r="2" spans="1:15" ht="28.5" customHeight="1" thickBot="1">
      <c r="A2" s="36"/>
      <c r="B2" s="37"/>
      <c r="C2" s="35"/>
      <c r="D2" s="37"/>
      <c r="E2" s="37"/>
      <c r="F2" s="37"/>
      <c r="G2" s="37"/>
      <c r="H2" s="37"/>
      <c r="I2" s="37"/>
      <c r="J2" s="27"/>
      <c r="K2" s="245" t="s">
        <v>147</v>
      </c>
      <c r="L2" s="245"/>
      <c r="M2" s="245"/>
      <c r="N2" s="245"/>
    </row>
    <row r="3" spans="1:15" ht="19.5">
      <c r="A3" s="231" t="s">
        <v>83</v>
      </c>
      <c r="B3" s="246" t="s">
        <v>84</v>
      </c>
      <c r="C3" s="246" t="s">
        <v>26</v>
      </c>
      <c r="D3" s="190" t="s">
        <v>10</v>
      </c>
      <c r="E3" s="191" t="s">
        <v>100</v>
      </c>
      <c r="F3" s="192" t="s">
        <v>101</v>
      </c>
      <c r="G3" s="246" t="s">
        <v>27</v>
      </c>
      <c r="H3" s="246" t="s">
        <v>28</v>
      </c>
      <c r="I3" s="246" t="s">
        <v>29</v>
      </c>
      <c r="J3" s="246" t="s">
        <v>30</v>
      </c>
      <c r="K3" s="246" t="s">
        <v>31</v>
      </c>
      <c r="L3" s="246" t="s">
        <v>32</v>
      </c>
      <c r="M3" s="247" t="s">
        <v>97</v>
      </c>
      <c r="N3" s="248" t="s">
        <v>98</v>
      </c>
    </row>
    <row r="4" spans="1:15" s="1" customFormat="1" ht="19.5">
      <c r="A4" s="232"/>
      <c r="B4" s="224"/>
      <c r="C4" s="224"/>
      <c r="D4" s="20" t="s">
        <v>33</v>
      </c>
      <c r="E4" s="20" t="s">
        <v>34</v>
      </c>
      <c r="F4" s="20" t="s">
        <v>85</v>
      </c>
      <c r="G4" s="224"/>
      <c r="H4" s="224"/>
      <c r="I4" s="224"/>
      <c r="J4" s="224"/>
      <c r="K4" s="224"/>
      <c r="L4" s="224"/>
      <c r="M4" s="241"/>
      <c r="N4" s="243"/>
      <c r="O4" s="13"/>
    </row>
    <row r="5" spans="1:15" ht="19.5">
      <c r="A5" s="218" t="s">
        <v>112</v>
      </c>
      <c r="B5" s="185">
        <v>13</v>
      </c>
      <c r="C5" s="185">
        <v>539</v>
      </c>
      <c r="D5" s="185">
        <v>619</v>
      </c>
      <c r="E5" s="185">
        <v>649</v>
      </c>
      <c r="F5" s="21">
        <f t="shared" ref="F5:F36" si="0">SUM(D5:E5)</f>
        <v>1268</v>
      </c>
      <c r="G5" s="42">
        <v>6</v>
      </c>
      <c r="H5" s="43">
        <v>10</v>
      </c>
      <c r="I5" s="43">
        <v>3</v>
      </c>
      <c r="J5" s="43">
        <v>0</v>
      </c>
      <c r="K5" s="43">
        <v>1</v>
      </c>
      <c r="L5" s="43">
        <v>0</v>
      </c>
      <c r="M5" s="44">
        <v>0</v>
      </c>
      <c r="N5" s="45">
        <v>0</v>
      </c>
    </row>
    <row r="6" spans="1:15" ht="19.5">
      <c r="A6" s="218" t="s">
        <v>113</v>
      </c>
      <c r="B6" s="185">
        <v>27</v>
      </c>
      <c r="C6" s="185">
        <v>1579</v>
      </c>
      <c r="D6" s="185">
        <v>1695</v>
      </c>
      <c r="E6" s="185">
        <v>1772</v>
      </c>
      <c r="F6" s="21">
        <f t="shared" si="0"/>
        <v>3467</v>
      </c>
      <c r="G6" s="42">
        <v>15</v>
      </c>
      <c r="H6" s="43">
        <v>23</v>
      </c>
      <c r="I6" s="43">
        <v>16</v>
      </c>
      <c r="J6" s="43">
        <v>6</v>
      </c>
      <c r="K6" s="43">
        <v>3</v>
      </c>
      <c r="L6" s="43">
        <v>0</v>
      </c>
      <c r="M6" s="44">
        <v>2</v>
      </c>
      <c r="N6" s="45">
        <v>1</v>
      </c>
    </row>
    <row r="7" spans="1:15" ht="19.5">
      <c r="A7" s="218" t="s">
        <v>114</v>
      </c>
      <c r="B7" s="185">
        <v>7</v>
      </c>
      <c r="C7" s="185">
        <v>568</v>
      </c>
      <c r="D7" s="185">
        <v>527</v>
      </c>
      <c r="E7" s="185">
        <v>613</v>
      </c>
      <c r="F7" s="21">
        <f t="shared" si="0"/>
        <v>1140</v>
      </c>
      <c r="G7" s="42">
        <v>8</v>
      </c>
      <c r="H7" s="43">
        <v>14</v>
      </c>
      <c r="I7" s="43">
        <v>1</v>
      </c>
      <c r="J7" s="43">
        <v>3</v>
      </c>
      <c r="K7" s="43">
        <v>0</v>
      </c>
      <c r="L7" s="43">
        <v>0</v>
      </c>
      <c r="M7" s="44">
        <v>0</v>
      </c>
      <c r="N7" s="45">
        <v>0</v>
      </c>
    </row>
    <row r="8" spans="1:15" ht="19.5">
      <c r="A8" s="218" t="s">
        <v>115</v>
      </c>
      <c r="B8" s="185">
        <v>20</v>
      </c>
      <c r="C8" s="185">
        <v>1292</v>
      </c>
      <c r="D8" s="185">
        <v>1616</v>
      </c>
      <c r="E8" s="185">
        <v>1799</v>
      </c>
      <c r="F8" s="21">
        <f t="shared" si="0"/>
        <v>3415</v>
      </c>
      <c r="G8" s="42">
        <v>16</v>
      </c>
      <c r="H8" s="43">
        <v>17</v>
      </c>
      <c r="I8" s="43">
        <v>1</v>
      </c>
      <c r="J8" s="43">
        <v>3</v>
      </c>
      <c r="K8" s="43">
        <v>1</v>
      </c>
      <c r="L8" s="43">
        <v>2</v>
      </c>
      <c r="M8" s="44">
        <v>0</v>
      </c>
      <c r="N8" s="45">
        <v>0</v>
      </c>
    </row>
    <row r="9" spans="1:15" ht="19.5">
      <c r="A9" s="218" t="s">
        <v>116</v>
      </c>
      <c r="B9" s="185">
        <v>17</v>
      </c>
      <c r="C9" s="185">
        <v>718</v>
      </c>
      <c r="D9" s="185">
        <v>812</v>
      </c>
      <c r="E9" s="185">
        <v>916</v>
      </c>
      <c r="F9" s="21">
        <f t="shared" si="0"/>
        <v>1728</v>
      </c>
      <c r="G9" s="42">
        <v>11</v>
      </c>
      <c r="H9" s="43">
        <v>3</v>
      </c>
      <c r="I9" s="43">
        <v>3</v>
      </c>
      <c r="J9" s="43">
        <v>0</v>
      </c>
      <c r="K9" s="43">
        <v>1</v>
      </c>
      <c r="L9" s="43">
        <v>2</v>
      </c>
      <c r="M9" s="44">
        <v>0</v>
      </c>
      <c r="N9" s="45">
        <v>0</v>
      </c>
    </row>
    <row r="10" spans="1:15" ht="19.5">
      <c r="A10" s="218" t="s">
        <v>117</v>
      </c>
      <c r="B10" s="185">
        <v>17</v>
      </c>
      <c r="C10" s="185">
        <v>672</v>
      </c>
      <c r="D10" s="185">
        <v>813</v>
      </c>
      <c r="E10" s="185">
        <v>786</v>
      </c>
      <c r="F10" s="21">
        <f t="shared" si="0"/>
        <v>1599</v>
      </c>
      <c r="G10" s="42">
        <v>1</v>
      </c>
      <c r="H10" s="43">
        <v>7</v>
      </c>
      <c r="I10" s="43">
        <v>4</v>
      </c>
      <c r="J10" s="43">
        <v>0</v>
      </c>
      <c r="K10" s="43">
        <v>0</v>
      </c>
      <c r="L10" s="43">
        <v>2</v>
      </c>
      <c r="M10" s="44">
        <v>0</v>
      </c>
      <c r="N10" s="45">
        <v>0</v>
      </c>
    </row>
    <row r="11" spans="1:15" ht="19.5">
      <c r="A11" s="218" t="s">
        <v>118</v>
      </c>
      <c r="B11" s="185">
        <v>14</v>
      </c>
      <c r="C11" s="185">
        <v>488</v>
      </c>
      <c r="D11" s="185">
        <v>577</v>
      </c>
      <c r="E11" s="185">
        <v>521</v>
      </c>
      <c r="F11" s="21">
        <f t="shared" si="0"/>
        <v>1098</v>
      </c>
      <c r="G11" s="42">
        <v>4</v>
      </c>
      <c r="H11" s="43">
        <v>6</v>
      </c>
      <c r="I11" s="43">
        <v>0</v>
      </c>
      <c r="J11" s="43">
        <v>1</v>
      </c>
      <c r="K11" s="43">
        <v>0</v>
      </c>
      <c r="L11" s="43">
        <v>4</v>
      </c>
      <c r="M11" s="44">
        <v>0</v>
      </c>
      <c r="N11" s="45">
        <v>0</v>
      </c>
    </row>
    <row r="12" spans="1:15" ht="19.5">
      <c r="A12" s="218" t="s">
        <v>119</v>
      </c>
      <c r="B12" s="185">
        <v>22</v>
      </c>
      <c r="C12" s="185">
        <v>1148</v>
      </c>
      <c r="D12" s="185">
        <v>1409</v>
      </c>
      <c r="E12" s="185">
        <v>1577</v>
      </c>
      <c r="F12" s="21">
        <f t="shared" si="0"/>
        <v>2986</v>
      </c>
      <c r="G12" s="42">
        <v>23</v>
      </c>
      <c r="H12" s="43">
        <v>12</v>
      </c>
      <c r="I12" s="43">
        <v>3</v>
      </c>
      <c r="J12" s="43">
        <v>2</v>
      </c>
      <c r="K12" s="43">
        <v>1</v>
      </c>
      <c r="L12" s="43">
        <v>1</v>
      </c>
      <c r="M12" s="44">
        <v>0</v>
      </c>
      <c r="N12" s="45">
        <v>0</v>
      </c>
    </row>
    <row r="13" spans="1:15" ht="19.5">
      <c r="A13" s="218" t="s">
        <v>120</v>
      </c>
      <c r="B13" s="185">
        <v>11</v>
      </c>
      <c r="C13" s="185">
        <v>571</v>
      </c>
      <c r="D13" s="185">
        <v>620</v>
      </c>
      <c r="E13" s="185">
        <v>710</v>
      </c>
      <c r="F13" s="21">
        <f t="shared" si="0"/>
        <v>1330</v>
      </c>
      <c r="G13" s="42">
        <v>8</v>
      </c>
      <c r="H13" s="43">
        <v>2</v>
      </c>
      <c r="I13" s="43">
        <v>2</v>
      </c>
      <c r="J13" s="43">
        <v>0</v>
      </c>
      <c r="K13" s="43">
        <v>0</v>
      </c>
      <c r="L13" s="43">
        <v>1</v>
      </c>
      <c r="M13" s="44">
        <v>1</v>
      </c>
      <c r="N13" s="45">
        <v>0</v>
      </c>
    </row>
    <row r="14" spans="1:15" ht="19.5">
      <c r="A14" s="218" t="s">
        <v>121</v>
      </c>
      <c r="B14" s="185">
        <v>10</v>
      </c>
      <c r="C14" s="185">
        <v>391</v>
      </c>
      <c r="D14" s="185">
        <v>458</v>
      </c>
      <c r="E14" s="185">
        <v>395</v>
      </c>
      <c r="F14" s="21">
        <f t="shared" si="0"/>
        <v>853</v>
      </c>
      <c r="G14" s="42">
        <v>8</v>
      </c>
      <c r="H14" s="43">
        <v>7</v>
      </c>
      <c r="I14" s="43">
        <v>1</v>
      </c>
      <c r="J14" s="43">
        <v>2</v>
      </c>
      <c r="K14" s="43">
        <v>0</v>
      </c>
      <c r="L14" s="43">
        <v>3</v>
      </c>
      <c r="M14" s="44">
        <v>0</v>
      </c>
      <c r="N14" s="45">
        <v>0</v>
      </c>
    </row>
    <row r="15" spans="1:15" ht="19.5">
      <c r="A15" s="218" t="s">
        <v>122</v>
      </c>
      <c r="B15" s="185">
        <v>16</v>
      </c>
      <c r="C15" s="185">
        <v>621</v>
      </c>
      <c r="D15" s="185">
        <v>733</v>
      </c>
      <c r="E15" s="185">
        <v>698</v>
      </c>
      <c r="F15" s="21">
        <f t="shared" si="0"/>
        <v>1431</v>
      </c>
      <c r="G15" s="42">
        <v>5</v>
      </c>
      <c r="H15" s="43">
        <v>7</v>
      </c>
      <c r="I15" s="43">
        <v>0</v>
      </c>
      <c r="J15" s="43">
        <v>2</v>
      </c>
      <c r="K15" s="43">
        <v>0</v>
      </c>
      <c r="L15" s="43">
        <v>3</v>
      </c>
      <c r="M15" s="44">
        <v>2</v>
      </c>
      <c r="N15" s="45">
        <v>0</v>
      </c>
    </row>
    <row r="16" spans="1:15" ht="19.5">
      <c r="A16" s="218" t="s">
        <v>123</v>
      </c>
      <c r="B16" s="185">
        <v>10</v>
      </c>
      <c r="C16" s="185">
        <v>514</v>
      </c>
      <c r="D16" s="185">
        <v>548</v>
      </c>
      <c r="E16" s="185">
        <v>609</v>
      </c>
      <c r="F16" s="21">
        <f t="shared" si="0"/>
        <v>1157</v>
      </c>
      <c r="G16" s="42">
        <v>6</v>
      </c>
      <c r="H16" s="43">
        <v>4</v>
      </c>
      <c r="I16" s="43">
        <v>4</v>
      </c>
      <c r="J16" s="43">
        <v>0</v>
      </c>
      <c r="K16" s="43">
        <v>0</v>
      </c>
      <c r="L16" s="43">
        <v>1</v>
      </c>
      <c r="M16" s="44">
        <v>1</v>
      </c>
      <c r="N16" s="45">
        <v>1</v>
      </c>
    </row>
    <row r="17" spans="1:16" ht="19.5">
      <c r="A17" s="218" t="s">
        <v>124</v>
      </c>
      <c r="B17" s="185">
        <v>22</v>
      </c>
      <c r="C17" s="185">
        <v>941</v>
      </c>
      <c r="D17" s="185">
        <v>1212</v>
      </c>
      <c r="E17" s="185">
        <v>1156</v>
      </c>
      <c r="F17" s="21">
        <f t="shared" si="0"/>
        <v>2368</v>
      </c>
      <c r="G17" s="42">
        <v>11</v>
      </c>
      <c r="H17" s="43">
        <v>23</v>
      </c>
      <c r="I17" s="43">
        <v>12</v>
      </c>
      <c r="J17" s="43">
        <v>16</v>
      </c>
      <c r="K17" s="43">
        <v>2</v>
      </c>
      <c r="L17" s="43">
        <v>1</v>
      </c>
      <c r="M17" s="44">
        <v>1</v>
      </c>
      <c r="N17" s="45">
        <v>0</v>
      </c>
    </row>
    <row r="18" spans="1:16" ht="19.5">
      <c r="A18" s="218" t="s">
        <v>125</v>
      </c>
      <c r="B18" s="185">
        <v>13</v>
      </c>
      <c r="C18" s="185">
        <v>464</v>
      </c>
      <c r="D18" s="185">
        <v>508</v>
      </c>
      <c r="E18" s="185">
        <v>525</v>
      </c>
      <c r="F18" s="21">
        <f t="shared" si="0"/>
        <v>1033</v>
      </c>
      <c r="G18" s="42">
        <v>0</v>
      </c>
      <c r="H18" s="43">
        <v>6</v>
      </c>
      <c r="I18" s="43">
        <v>0</v>
      </c>
      <c r="J18" s="43">
        <v>5</v>
      </c>
      <c r="K18" s="43">
        <v>0</v>
      </c>
      <c r="L18" s="43">
        <v>2</v>
      </c>
      <c r="M18" s="44">
        <v>0</v>
      </c>
      <c r="N18" s="45">
        <v>0</v>
      </c>
    </row>
    <row r="19" spans="1:16" ht="19.5">
      <c r="A19" s="218" t="s">
        <v>126</v>
      </c>
      <c r="B19" s="185">
        <v>12</v>
      </c>
      <c r="C19" s="185">
        <v>440</v>
      </c>
      <c r="D19" s="185">
        <v>508</v>
      </c>
      <c r="E19" s="185">
        <v>452</v>
      </c>
      <c r="F19" s="21">
        <f t="shared" si="0"/>
        <v>960</v>
      </c>
      <c r="G19" s="42">
        <v>11</v>
      </c>
      <c r="H19" s="43">
        <v>5</v>
      </c>
      <c r="I19" s="43">
        <v>3</v>
      </c>
      <c r="J19" s="43">
        <v>2</v>
      </c>
      <c r="K19" s="43">
        <v>0</v>
      </c>
      <c r="L19" s="43">
        <v>0</v>
      </c>
      <c r="M19" s="44">
        <v>0</v>
      </c>
      <c r="N19" s="45">
        <v>0</v>
      </c>
    </row>
    <row r="20" spans="1:16" ht="19.5">
      <c r="A20" s="218" t="s">
        <v>127</v>
      </c>
      <c r="B20" s="185">
        <v>10</v>
      </c>
      <c r="C20" s="185">
        <v>456</v>
      </c>
      <c r="D20" s="185">
        <v>507</v>
      </c>
      <c r="E20" s="185">
        <v>493</v>
      </c>
      <c r="F20" s="21">
        <f t="shared" si="0"/>
        <v>1000</v>
      </c>
      <c r="G20" s="42">
        <v>3</v>
      </c>
      <c r="H20" s="43">
        <v>4</v>
      </c>
      <c r="I20" s="43">
        <v>1</v>
      </c>
      <c r="J20" s="43">
        <v>0</v>
      </c>
      <c r="K20" s="43">
        <v>0</v>
      </c>
      <c r="L20" s="43">
        <v>0</v>
      </c>
      <c r="M20" s="44">
        <v>1</v>
      </c>
      <c r="N20" s="45">
        <v>0</v>
      </c>
    </row>
    <row r="21" spans="1:16" ht="19.5">
      <c r="A21" s="218" t="s">
        <v>128</v>
      </c>
      <c r="B21" s="185">
        <v>11</v>
      </c>
      <c r="C21" s="185">
        <v>643</v>
      </c>
      <c r="D21" s="185">
        <v>693</v>
      </c>
      <c r="E21" s="185">
        <v>743</v>
      </c>
      <c r="F21" s="21">
        <f t="shared" si="0"/>
        <v>1436</v>
      </c>
      <c r="G21" s="42">
        <v>8</v>
      </c>
      <c r="H21" s="43">
        <v>10</v>
      </c>
      <c r="I21" s="43">
        <v>0</v>
      </c>
      <c r="J21" s="43">
        <v>3</v>
      </c>
      <c r="K21" s="43">
        <v>0</v>
      </c>
      <c r="L21" s="43">
        <v>1</v>
      </c>
      <c r="M21" s="44">
        <v>1</v>
      </c>
      <c r="N21" s="45">
        <v>0</v>
      </c>
    </row>
    <row r="22" spans="1:16" ht="19.5">
      <c r="A22" s="218" t="s">
        <v>129</v>
      </c>
      <c r="B22" s="185">
        <v>16</v>
      </c>
      <c r="C22" s="185">
        <v>573</v>
      </c>
      <c r="D22" s="185">
        <v>689</v>
      </c>
      <c r="E22" s="185">
        <v>733</v>
      </c>
      <c r="F22" s="21">
        <f t="shared" si="0"/>
        <v>1422</v>
      </c>
      <c r="G22" s="42">
        <v>19</v>
      </c>
      <c r="H22" s="43">
        <v>6</v>
      </c>
      <c r="I22" s="43">
        <v>0</v>
      </c>
      <c r="J22" s="43">
        <v>0</v>
      </c>
      <c r="K22" s="43">
        <v>2</v>
      </c>
      <c r="L22" s="43">
        <v>2</v>
      </c>
      <c r="M22" s="44">
        <v>1</v>
      </c>
      <c r="N22" s="45">
        <v>0</v>
      </c>
      <c r="O22" s="34"/>
      <c r="P22" s="34"/>
    </row>
    <row r="23" spans="1:16" ht="19.5">
      <c r="A23" s="218" t="s">
        <v>130</v>
      </c>
      <c r="B23" s="185">
        <v>15</v>
      </c>
      <c r="C23" s="185">
        <v>971</v>
      </c>
      <c r="D23" s="185">
        <v>1046</v>
      </c>
      <c r="E23" s="185">
        <v>1193</v>
      </c>
      <c r="F23" s="21">
        <f t="shared" si="0"/>
        <v>2239</v>
      </c>
      <c r="G23" s="42">
        <v>7</v>
      </c>
      <c r="H23" s="43">
        <v>10</v>
      </c>
      <c r="I23" s="43">
        <v>1</v>
      </c>
      <c r="J23" s="43">
        <v>3</v>
      </c>
      <c r="K23" s="43">
        <v>0</v>
      </c>
      <c r="L23" s="43">
        <v>4</v>
      </c>
      <c r="M23" s="44">
        <v>1</v>
      </c>
      <c r="N23" s="45">
        <v>0</v>
      </c>
    </row>
    <row r="24" spans="1:16" ht="19.5">
      <c r="A24" s="218" t="s">
        <v>131</v>
      </c>
      <c r="B24" s="185">
        <v>12</v>
      </c>
      <c r="C24" s="185">
        <v>455</v>
      </c>
      <c r="D24" s="185">
        <v>571</v>
      </c>
      <c r="E24" s="185">
        <v>588</v>
      </c>
      <c r="F24" s="21">
        <f t="shared" si="0"/>
        <v>1159</v>
      </c>
      <c r="G24" s="42">
        <v>2</v>
      </c>
      <c r="H24" s="43">
        <v>11</v>
      </c>
      <c r="I24" s="43">
        <v>1</v>
      </c>
      <c r="J24" s="43">
        <v>1</v>
      </c>
      <c r="K24" s="43">
        <v>1</v>
      </c>
      <c r="L24" s="43">
        <v>0</v>
      </c>
      <c r="M24" s="44">
        <v>0</v>
      </c>
      <c r="N24" s="45">
        <v>0</v>
      </c>
    </row>
    <row r="25" spans="1:16" ht="19.5">
      <c r="A25" s="218" t="s">
        <v>132</v>
      </c>
      <c r="B25" s="185">
        <v>21</v>
      </c>
      <c r="C25" s="185">
        <v>1538</v>
      </c>
      <c r="D25" s="185">
        <v>1980</v>
      </c>
      <c r="E25" s="185">
        <v>2168</v>
      </c>
      <c r="F25" s="21">
        <f t="shared" si="0"/>
        <v>4148</v>
      </c>
      <c r="G25" s="42">
        <v>8</v>
      </c>
      <c r="H25" s="43">
        <v>11</v>
      </c>
      <c r="I25" s="43">
        <v>4</v>
      </c>
      <c r="J25" s="43">
        <v>7</v>
      </c>
      <c r="K25" s="43">
        <v>1</v>
      </c>
      <c r="L25" s="43">
        <v>2</v>
      </c>
      <c r="M25" s="44">
        <v>0</v>
      </c>
      <c r="N25" s="45">
        <v>0</v>
      </c>
    </row>
    <row r="26" spans="1:16" ht="19.5">
      <c r="A26" s="218" t="s">
        <v>133</v>
      </c>
      <c r="B26" s="185">
        <v>23</v>
      </c>
      <c r="C26" s="185">
        <v>924</v>
      </c>
      <c r="D26" s="185">
        <v>1211</v>
      </c>
      <c r="E26" s="185">
        <v>1258</v>
      </c>
      <c r="F26" s="21">
        <f t="shared" si="0"/>
        <v>2469</v>
      </c>
      <c r="G26" s="42">
        <v>19</v>
      </c>
      <c r="H26" s="43">
        <v>11</v>
      </c>
      <c r="I26" s="43">
        <v>0</v>
      </c>
      <c r="J26" s="43">
        <v>1</v>
      </c>
      <c r="K26" s="43">
        <v>0</v>
      </c>
      <c r="L26" s="43">
        <v>1</v>
      </c>
      <c r="M26" s="44">
        <v>1</v>
      </c>
      <c r="N26" s="45">
        <v>0</v>
      </c>
    </row>
    <row r="27" spans="1:16" ht="19.5">
      <c r="A27" s="218" t="s">
        <v>134</v>
      </c>
      <c r="B27" s="185">
        <v>12</v>
      </c>
      <c r="C27" s="185">
        <v>517</v>
      </c>
      <c r="D27" s="185">
        <v>537</v>
      </c>
      <c r="E27" s="185">
        <v>601</v>
      </c>
      <c r="F27" s="21">
        <f t="shared" si="0"/>
        <v>1138</v>
      </c>
      <c r="G27" s="42">
        <v>4</v>
      </c>
      <c r="H27" s="43">
        <v>12</v>
      </c>
      <c r="I27" s="43">
        <v>6</v>
      </c>
      <c r="J27" s="43">
        <v>3</v>
      </c>
      <c r="K27" s="43">
        <v>1</v>
      </c>
      <c r="L27" s="43">
        <v>0</v>
      </c>
      <c r="M27" s="44">
        <v>0</v>
      </c>
      <c r="N27" s="45">
        <v>1</v>
      </c>
    </row>
    <row r="28" spans="1:16" ht="19.5">
      <c r="A28" s="218" t="s">
        <v>135</v>
      </c>
      <c r="B28" s="185">
        <v>12</v>
      </c>
      <c r="C28" s="185">
        <v>557</v>
      </c>
      <c r="D28" s="185">
        <v>658</v>
      </c>
      <c r="E28" s="185">
        <v>687</v>
      </c>
      <c r="F28" s="21">
        <f t="shared" si="0"/>
        <v>1345</v>
      </c>
      <c r="G28" s="42">
        <v>13</v>
      </c>
      <c r="H28" s="43">
        <v>9</v>
      </c>
      <c r="I28" s="43">
        <v>1</v>
      </c>
      <c r="J28" s="43">
        <v>3</v>
      </c>
      <c r="K28" s="43">
        <v>0</v>
      </c>
      <c r="L28" s="43">
        <v>2</v>
      </c>
      <c r="M28" s="44">
        <v>0</v>
      </c>
      <c r="N28" s="45">
        <v>0</v>
      </c>
    </row>
    <row r="29" spans="1:16" ht="19.5">
      <c r="A29" s="218" t="s">
        <v>136</v>
      </c>
      <c r="B29" s="185">
        <v>6</v>
      </c>
      <c r="C29" s="185">
        <v>368</v>
      </c>
      <c r="D29" s="185">
        <v>451</v>
      </c>
      <c r="E29" s="185">
        <v>473</v>
      </c>
      <c r="F29" s="21">
        <f t="shared" si="0"/>
        <v>924</v>
      </c>
      <c r="G29" s="42">
        <v>3</v>
      </c>
      <c r="H29" s="43">
        <v>13</v>
      </c>
      <c r="I29" s="43">
        <v>0</v>
      </c>
      <c r="J29" s="43">
        <v>0</v>
      </c>
      <c r="K29" s="43">
        <v>0</v>
      </c>
      <c r="L29" s="43">
        <v>0</v>
      </c>
      <c r="M29" s="44">
        <v>0</v>
      </c>
      <c r="N29" s="45">
        <v>0</v>
      </c>
    </row>
    <row r="30" spans="1:16" ht="19.5">
      <c r="A30" s="218" t="s">
        <v>137</v>
      </c>
      <c r="B30" s="185">
        <v>11</v>
      </c>
      <c r="C30" s="185">
        <v>405</v>
      </c>
      <c r="D30" s="185">
        <v>452</v>
      </c>
      <c r="E30" s="185">
        <v>495</v>
      </c>
      <c r="F30" s="21">
        <f t="shared" si="0"/>
        <v>947</v>
      </c>
      <c r="G30" s="42">
        <v>6</v>
      </c>
      <c r="H30" s="43">
        <v>7</v>
      </c>
      <c r="I30" s="43">
        <v>0</v>
      </c>
      <c r="J30" s="43">
        <v>0</v>
      </c>
      <c r="K30" s="43">
        <v>0</v>
      </c>
      <c r="L30" s="43">
        <v>1</v>
      </c>
      <c r="M30" s="44">
        <v>0</v>
      </c>
      <c r="N30" s="45">
        <v>0</v>
      </c>
    </row>
    <row r="31" spans="1:16" ht="19.5">
      <c r="A31" s="218" t="s">
        <v>138</v>
      </c>
      <c r="B31" s="185">
        <v>17</v>
      </c>
      <c r="C31" s="185">
        <v>1484</v>
      </c>
      <c r="D31" s="185">
        <v>1634</v>
      </c>
      <c r="E31" s="185">
        <v>1871</v>
      </c>
      <c r="F31" s="21">
        <f t="shared" si="0"/>
        <v>3505</v>
      </c>
      <c r="G31" s="42">
        <v>26</v>
      </c>
      <c r="H31" s="43">
        <v>29</v>
      </c>
      <c r="I31" s="43">
        <v>4</v>
      </c>
      <c r="J31" s="43">
        <v>6</v>
      </c>
      <c r="K31" s="43">
        <v>4</v>
      </c>
      <c r="L31" s="43">
        <v>5</v>
      </c>
      <c r="M31" s="44">
        <v>3</v>
      </c>
      <c r="N31" s="45">
        <v>0</v>
      </c>
    </row>
    <row r="32" spans="1:16" ht="19.5">
      <c r="A32" s="218" t="s">
        <v>139</v>
      </c>
      <c r="B32" s="185">
        <v>8</v>
      </c>
      <c r="C32" s="185">
        <v>359</v>
      </c>
      <c r="D32" s="185">
        <v>418</v>
      </c>
      <c r="E32" s="185">
        <v>450</v>
      </c>
      <c r="F32" s="21">
        <f t="shared" si="0"/>
        <v>868</v>
      </c>
      <c r="G32" s="42">
        <v>3</v>
      </c>
      <c r="H32" s="43">
        <v>4</v>
      </c>
      <c r="I32" s="43">
        <v>0</v>
      </c>
      <c r="J32" s="43">
        <v>1</v>
      </c>
      <c r="K32" s="43">
        <v>1</v>
      </c>
      <c r="L32" s="43">
        <v>0</v>
      </c>
      <c r="M32" s="44">
        <v>0</v>
      </c>
      <c r="N32" s="45">
        <v>0</v>
      </c>
    </row>
    <row r="33" spans="1:15" ht="19.5">
      <c r="A33" s="218" t="s">
        <v>140</v>
      </c>
      <c r="B33" s="185">
        <v>15</v>
      </c>
      <c r="C33" s="185">
        <v>1013</v>
      </c>
      <c r="D33" s="185">
        <v>1155</v>
      </c>
      <c r="E33" s="185">
        <v>1235</v>
      </c>
      <c r="F33" s="21">
        <f t="shared" si="0"/>
        <v>2390</v>
      </c>
      <c r="G33" s="42">
        <v>25</v>
      </c>
      <c r="H33" s="43">
        <v>15</v>
      </c>
      <c r="I33" s="43">
        <v>3</v>
      </c>
      <c r="J33" s="43">
        <v>2</v>
      </c>
      <c r="K33" s="43">
        <v>2</v>
      </c>
      <c r="L33" s="43">
        <v>1</v>
      </c>
      <c r="M33" s="44">
        <v>0</v>
      </c>
      <c r="N33" s="45">
        <v>0</v>
      </c>
    </row>
    <row r="34" spans="1:15" ht="19.5">
      <c r="A34" s="218" t="s">
        <v>141</v>
      </c>
      <c r="B34" s="185">
        <v>12</v>
      </c>
      <c r="C34" s="185">
        <v>459</v>
      </c>
      <c r="D34" s="185">
        <v>569</v>
      </c>
      <c r="E34" s="185">
        <v>509</v>
      </c>
      <c r="F34" s="21">
        <f t="shared" si="0"/>
        <v>1078</v>
      </c>
      <c r="G34" s="42">
        <v>7</v>
      </c>
      <c r="H34" s="43">
        <v>9</v>
      </c>
      <c r="I34" s="43">
        <v>1</v>
      </c>
      <c r="J34" s="43">
        <v>3</v>
      </c>
      <c r="K34" s="43">
        <v>0</v>
      </c>
      <c r="L34" s="43">
        <v>1</v>
      </c>
      <c r="M34" s="44">
        <v>0</v>
      </c>
      <c r="N34" s="45">
        <v>0</v>
      </c>
    </row>
    <row r="35" spans="1:15" ht="19.5">
      <c r="A35" s="218" t="s">
        <v>142</v>
      </c>
      <c r="B35" s="185">
        <v>19</v>
      </c>
      <c r="C35" s="185">
        <v>844</v>
      </c>
      <c r="D35" s="185">
        <v>1038</v>
      </c>
      <c r="E35" s="185">
        <v>1151</v>
      </c>
      <c r="F35" s="21">
        <f t="shared" si="0"/>
        <v>2189</v>
      </c>
      <c r="G35" s="42">
        <v>20</v>
      </c>
      <c r="H35" s="43">
        <v>11</v>
      </c>
      <c r="I35" s="43">
        <v>0</v>
      </c>
      <c r="J35" s="43">
        <v>1</v>
      </c>
      <c r="K35" s="43">
        <v>0</v>
      </c>
      <c r="L35" s="43">
        <v>1</v>
      </c>
      <c r="M35" s="44">
        <v>0</v>
      </c>
      <c r="N35" s="45">
        <v>0</v>
      </c>
    </row>
    <row r="36" spans="1:15" ht="19.5">
      <c r="A36" s="218" t="s">
        <v>143</v>
      </c>
      <c r="B36" s="185">
        <v>8</v>
      </c>
      <c r="C36" s="185">
        <v>368</v>
      </c>
      <c r="D36" s="185">
        <v>463</v>
      </c>
      <c r="E36" s="185">
        <v>431</v>
      </c>
      <c r="F36" s="21">
        <f t="shared" si="0"/>
        <v>894</v>
      </c>
      <c r="G36" s="42">
        <v>5</v>
      </c>
      <c r="H36" s="43">
        <v>7</v>
      </c>
      <c r="I36" s="43">
        <v>4</v>
      </c>
      <c r="J36" s="43">
        <v>3</v>
      </c>
      <c r="K36" s="43">
        <v>3</v>
      </c>
      <c r="L36" s="43">
        <v>0</v>
      </c>
      <c r="M36" s="44">
        <v>0</v>
      </c>
      <c r="N36" s="45">
        <v>0</v>
      </c>
    </row>
    <row r="37" spans="1:15" ht="19.5">
      <c r="A37" s="217" t="s">
        <v>110</v>
      </c>
      <c r="B37" s="21">
        <f t="shared" ref="B37:N37" si="1">SUM(B5:B36)</f>
        <v>459</v>
      </c>
      <c r="C37" s="21">
        <f t="shared" si="1"/>
        <v>22880</v>
      </c>
      <c r="D37" s="21">
        <f t="shared" si="1"/>
        <v>26727</v>
      </c>
      <c r="E37" s="21">
        <f t="shared" si="1"/>
        <v>28257</v>
      </c>
      <c r="F37" s="21">
        <f t="shared" si="1"/>
        <v>54984</v>
      </c>
      <c r="G37" s="21">
        <f t="shared" si="1"/>
        <v>311</v>
      </c>
      <c r="H37" s="21">
        <f t="shared" si="1"/>
        <v>325</v>
      </c>
      <c r="I37" s="21">
        <f t="shared" si="1"/>
        <v>79</v>
      </c>
      <c r="J37" s="21">
        <f t="shared" si="1"/>
        <v>79</v>
      </c>
      <c r="K37" s="21">
        <f t="shared" si="1"/>
        <v>24</v>
      </c>
      <c r="L37" s="21">
        <f t="shared" si="1"/>
        <v>43</v>
      </c>
      <c r="M37" s="22">
        <f t="shared" si="1"/>
        <v>15</v>
      </c>
      <c r="N37" s="25">
        <f t="shared" si="1"/>
        <v>3</v>
      </c>
    </row>
    <row r="38" spans="1:15" s="3" customFormat="1" ht="26.25" customHeight="1">
      <c r="A38" s="229" t="s">
        <v>35</v>
      </c>
      <c r="B38" s="230"/>
      <c r="C38" s="60">
        <f>C37</f>
        <v>22880</v>
      </c>
      <c r="D38" s="60" t="s">
        <v>36</v>
      </c>
      <c r="E38" s="60" t="s">
        <v>37</v>
      </c>
      <c r="F38" s="60"/>
      <c r="G38" s="60">
        <f>F37</f>
        <v>54984</v>
      </c>
      <c r="H38" s="60" t="s">
        <v>38</v>
      </c>
      <c r="I38" s="60"/>
      <c r="J38" s="60"/>
      <c r="K38" s="60" t="s">
        <v>105</v>
      </c>
      <c r="L38" s="60"/>
      <c r="M38" s="67"/>
      <c r="N38" s="68"/>
      <c r="O38" s="14"/>
    </row>
    <row r="39" spans="1:15" s="3" customFormat="1" ht="26.25" customHeight="1">
      <c r="A39" s="229" t="s">
        <v>108</v>
      </c>
      <c r="B39" s="230"/>
      <c r="C39" s="61" t="str">
        <f ca="1">INDIRECT(H39,TRUE)</f>
        <v>開平</v>
      </c>
      <c r="D39" s="143" t="s">
        <v>91</v>
      </c>
      <c r="E39" s="144">
        <v>1538</v>
      </c>
      <c r="F39" s="145">
        <f>MAX(F5:F36)</f>
        <v>4148</v>
      </c>
      <c r="G39" s="87"/>
      <c r="H39" s="148" t="str">
        <f>ADDRESS(MATCH(MAX(F5:F36),F5:F36,0)+4,1)</f>
        <v>$A$25</v>
      </c>
      <c r="I39" s="87"/>
      <c r="J39" s="87"/>
      <c r="K39" s="87"/>
      <c r="L39" s="87"/>
      <c r="M39" s="141"/>
      <c r="N39" s="142"/>
    </row>
    <row r="40" spans="1:15" s="3" customFormat="1" ht="26.25" customHeight="1">
      <c r="A40" s="229" t="s">
        <v>109</v>
      </c>
      <c r="B40" s="230"/>
      <c r="C40" s="151" t="str">
        <f ca="1">INDIRECT(H40,TRUE)</f>
        <v>明莊</v>
      </c>
      <c r="D40" s="152" t="s">
        <v>91</v>
      </c>
      <c r="E40" s="146">
        <v>391</v>
      </c>
      <c r="F40" s="147">
        <f>MIN(F5:F36)</f>
        <v>853</v>
      </c>
      <c r="G40" s="87"/>
      <c r="H40" s="148" t="str">
        <f>ADDRESS(MATCH(MIN(F5:F36),F5:F36,0)+4,1)</f>
        <v>$A$14</v>
      </c>
      <c r="I40" s="87"/>
      <c r="J40" s="87"/>
      <c r="K40" s="87"/>
      <c r="L40" s="87"/>
      <c r="M40" s="141"/>
      <c r="N40" s="142"/>
    </row>
    <row r="41" spans="1:15" s="4" customFormat="1" ht="24.95" customHeight="1">
      <c r="A41" s="235" t="s">
        <v>39</v>
      </c>
      <c r="B41" s="236"/>
      <c r="C41" s="225">
        <f>SUM(G41:G42)</f>
        <v>156</v>
      </c>
      <c r="D41" s="227" t="s">
        <v>38</v>
      </c>
      <c r="E41" s="195" t="s">
        <v>40</v>
      </c>
      <c r="F41" s="87"/>
      <c r="G41" s="87">
        <v>75</v>
      </c>
      <c r="H41" s="87" t="s">
        <v>38</v>
      </c>
      <c r="I41" s="87"/>
      <c r="J41" s="87"/>
      <c r="K41" s="80"/>
      <c r="L41" s="80"/>
      <c r="M41" s="81"/>
      <c r="N41" s="82"/>
      <c r="O41" s="15"/>
    </row>
    <row r="42" spans="1:15" s="5" customFormat="1" ht="24.95" customHeight="1">
      <c r="A42" s="237"/>
      <c r="B42" s="238"/>
      <c r="C42" s="226"/>
      <c r="D42" s="228"/>
      <c r="E42" s="88" t="s">
        <v>41</v>
      </c>
      <c r="F42" s="88"/>
      <c r="G42" s="88">
        <v>81</v>
      </c>
      <c r="H42" s="88" t="s">
        <v>38</v>
      </c>
      <c r="I42" s="88"/>
      <c r="J42" s="88"/>
      <c r="K42" s="89"/>
      <c r="L42" s="89"/>
      <c r="M42" s="90"/>
      <c r="N42" s="91"/>
      <c r="O42" s="16"/>
    </row>
    <row r="43" spans="1:15" s="5" customFormat="1" ht="26.25" customHeight="1">
      <c r="A43" s="235" t="s">
        <v>18</v>
      </c>
      <c r="B43" s="239"/>
      <c r="C43" s="216">
        <f>K37</f>
        <v>24</v>
      </c>
      <c r="D43" s="216" t="s">
        <v>10</v>
      </c>
      <c r="E43" s="199" t="s">
        <v>166</v>
      </c>
      <c r="F43" s="195"/>
      <c r="G43" s="195"/>
      <c r="H43" s="195"/>
      <c r="I43" s="195"/>
      <c r="J43" s="195"/>
      <c r="K43" s="200"/>
      <c r="L43" s="200"/>
      <c r="M43" s="201"/>
      <c r="N43" s="202"/>
      <c r="O43" s="16"/>
    </row>
    <row r="44" spans="1:15" s="6" customFormat="1" ht="26.25" customHeight="1">
      <c r="A44" s="229" t="s">
        <v>42</v>
      </c>
      <c r="B44" s="230"/>
      <c r="C44" s="60">
        <f>L37</f>
        <v>43</v>
      </c>
      <c r="D44" s="60" t="s">
        <v>38</v>
      </c>
      <c r="E44" s="60"/>
      <c r="F44" s="60"/>
      <c r="G44" s="61"/>
      <c r="H44" s="60"/>
      <c r="I44" s="60"/>
      <c r="J44" s="60"/>
      <c r="K44" s="62"/>
      <c r="L44" s="62"/>
      <c r="M44" s="63"/>
      <c r="N44" s="64"/>
      <c r="O44" s="17"/>
    </row>
    <row r="45" spans="1:15" s="7" customFormat="1" ht="26.25" customHeight="1">
      <c r="A45" s="229" t="s">
        <v>14</v>
      </c>
      <c r="B45" s="230"/>
      <c r="C45" s="60">
        <f>M37</f>
        <v>15</v>
      </c>
      <c r="D45" s="60" t="s">
        <v>43</v>
      </c>
      <c r="E45" s="60" t="s">
        <v>111</v>
      </c>
      <c r="F45" s="60"/>
      <c r="G45" s="60"/>
      <c r="H45" s="60"/>
      <c r="I45" s="60"/>
      <c r="J45" s="60"/>
      <c r="K45" s="62"/>
      <c r="L45" s="62"/>
      <c r="M45" s="63"/>
      <c r="N45" s="64"/>
      <c r="O45" s="18"/>
    </row>
    <row r="46" spans="1:15" s="8" customFormat="1" ht="26.25" customHeight="1">
      <c r="A46" s="229" t="s">
        <v>15</v>
      </c>
      <c r="B46" s="230"/>
      <c r="C46" s="60">
        <f>N37</f>
        <v>3</v>
      </c>
      <c r="D46" s="60" t="s">
        <v>43</v>
      </c>
      <c r="E46" s="60" t="s">
        <v>167</v>
      </c>
      <c r="F46" s="60"/>
      <c r="G46" s="60"/>
      <c r="H46" s="60"/>
      <c r="I46" s="60"/>
      <c r="J46" s="60"/>
      <c r="K46" s="62"/>
      <c r="L46" s="62"/>
      <c r="M46" s="63"/>
      <c r="N46" s="64"/>
      <c r="O46" s="19"/>
    </row>
    <row r="47" spans="1:15" s="6" customFormat="1" ht="26.25" customHeight="1">
      <c r="A47" s="229" t="s">
        <v>107</v>
      </c>
      <c r="B47" s="230"/>
      <c r="C47" s="60">
        <f>G37</f>
        <v>311</v>
      </c>
      <c r="D47" s="71" t="s">
        <v>38</v>
      </c>
      <c r="E47" s="60" t="s">
        <v>44</v>
      </c>
      <c r="F47" s="60"/>
      <c r="G47" s="60">
        <f>H37</f>
        <v>325</v>
      </c>
      <c r="H47" s="71" t="s">
        <v>38</v>
      </c>
      <c r="I47" s="60"/>
      <c r="J47" s="60"/>
      <c r="K47" s="62"/>
      <c r="L47" s="62"/>
      <c r="M47" s="63"/>
      <c r="N47" s="64"/>
      <c r="O47" s="17"/>
    </row>
    <row r="48" spans="1:15" s="9" customFormat="1" ht="26.25" customHeight="1" thickBot="1">
      <c r="A48" s="233" t="str">
        <f>IF(C48&gt;0," 本月戶數增加","本月戶數減少")</f>
        <v>本月戶數減少</v>
      </c>
      <c r="B48" s="234"/>
      <c r="C48" s="72">
        <f>C37-'10003'!C37</f>
        <v>-15</v>
      </c>
      <c r="D48" s="211" t="str">
        <f>IF(E48&gt;0,"男增加","男減少")</f>
        <v>男減少</v>
      </c>
      <c r="E48" s="73">
        <f>D37-'10003'!D37</f>
        <v>-20</v>
      </c>
      <c r="F48" s="74" t="str">
        <f>IF(G48&gt;0,"女增加","女減少")</f>
        <v>女減少</v>
      </c>
      <c r="G48" s="73">
        <f>E37-'10003'!E37</f>
        <v>-13</v>
      </c>
      <c r="H48" s="75"/>
      <c r="I48" s="234" t="str">
        <f>IF(K48&gt;0,"總人口數增加","總人口數減少")</f>
        <v>總人口數減少</v>
      </c>
      <c r="J48" s="234"/>
      <c r="K48" s="73">
        <f>F37-'10003'!F37</f>
        <v>-33</v>
      </c>
      <c r="L48" s="75"/>
      <c r="M48" s="76"/>
      <c r="N48" s="77"/>
    </row>
    <row r="49" spans="3:3">
      <c r="C49" s="2"/>
    </row>
  </sheetData>
  <mergeCells count="26">
    <mergeCell ref="A1:L1"/>
    <mergeCell ref="I3:I4"/>
    <mergeCell ref="G3:G4"/>
    <mergeCell ref="H3:H4"/>
    <mergeCell ref="K3:K4"/>
    <mergeCell ref="B3:B4"/>
    <mergeCell ref="C3:C4"/>
    <mergeCell ref="K2:N2"/>
    <mergeCell ref="A3:A4"/>
    <mergeCell ref="M3:M4"/>
    <mergeCell ref="N3:N4"/>
    <mergeCell ref="J3:J4"/>
    <mergeCell ref="I48:J48"/>
    <mergeCell ref="L3:L4"/>
    <mergeCell ref="A46:B46"/>
    <mergeCell ref="A41:B42"/>
    <mergeCell ref="A44:B44"/>
    <mergeCell ref="A45:B45"/>
    <mergeCell ref="A43:B43"/>
    <mergeCell ref="A47:B47"/>
    <mergeCell ref="A40:B40"/>
    <mergeCell ref="C41:C42"/>
    <mergeCell ref="D41:D42"/>
    <mergeCell ref="A38:B38"/>
    <mergeCell ref="A39:B39"/>
    <mergeCell ref="A48:B48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39" customWidth="1"/>
    <col min="2" max="2" width="12.5" style="38" customWidth="1"/>
    <col min="3" max="3" width="11.375" style="38" customWidth="1"/>
    <col min="4" max="6" width="9.625" style="38" customWidth="1"/>
    <col min="7" max="10" width="8.625" style="38" customWidth="1"/>
    <col min="11" max="14" width="7.625" style="38" customWidth="1"/>
    <col min="15" max="16384" width="9" style="38"/>
  </cols>
  <sheetData>
    <row r="1" spans="1:14" ht="44.25" customHeight="1">
      <c r="A1" s="221" t="s">
        <v>103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35"/>
      <c r="N1" s="35"/>
    </row>
    <row r="2" spans="1:14" ht="28.5" customHeight="1" thickBot="1">
      <c r="A2" s="36"/>
      <c r="B2" s="37"/>
      <c r="C2" s="35"/>
      <c r="D2" s="37"/>
      <c r="E2" s="37"/>
      <c r="F2" s="37"/>
      <c r="G2" s="37"/>
      <c r="H2" s="37"/>
      <c r="I2" s="37"/>
      <c r="J2" s="27"/>
      <c r="K2" s="245" t="s">
        <v>148</v>
      </c>
      <c r="L2" s="245"/>
      <c r="M2" s="245"/>
      <c r="N2" s="245"/>
    </row>
    <row r="3" spans="1:14" ht="19.5">
      <c r="A3" s="231" t="s">
        <v>83</v>
      </c>
      <c r="B3" s="246" t="s">
        <v>84</v>
      </c>
      <c r="C3" s="246" t="s">
        <v>26</v>
      </c>
      <c r="D3" s="190" t="s">
        <v>10</v>
      </c>
      <c r="E3" s="191" t="s">
        <v>100</v>
      </c>
      <c r="F3" s="192" t="s">
        <v>101</v>
      </c>
      <c r="G3" s="246" t="s">
        <v>27</v>
      </c>
      <c r="H3" s="246" t="s">
        <v>28</v>
      </c>
      <c r="I3" s="246" t="s">
        <v>29</v>
      </c>
      <c r="J3" s="246" t="s">
        <v>30</v>
      </c>
      <c r="K3" s="246" t="s">
        <v>31</v>
      </c>
      <c r="L3" s="246" t="s">
        <v>32</v>
      </c>
      <c r="M3" s="247" t="s">
        <v>97</v>
      </c>
      <c r="N3" s="248" t="s">
        <v>98</v>
      </c>
    </row>
    <row r="4" spans="1:14" s="39" customFormat="1" ht="19.5">
      <c r="A4" s="232"/>
      <c r="B4" s="224"/>
      <c r="C4" s="224"/>
      <c r="D4" s="20" t="s">
        <v>33</v>
      </c>
      <c r="E4" s="20" t="s">
        <v>34</v>
      </c>
      <c r="F4" s="20" t="s">
        <v>86</v>
      </c>
      <c r="G4" s="224"/>
      <c r="H4" s="224"/>
      <c r="I4" s="224"/>
      <c r="J4" s="224"/>
      <c r="K4" s="224"/>
      <c r="L4" s="224"/>
      <c r="M4" s="241"/>
      <c r="N4" s="243"/>
    </row>
    <row r="5" spans="1:14" ht="19.5">
      <c r="A5" s="218" t="s">
        <v>112</v>
      </c>
      <c r="B5" s="185">
        <v>13</v>
      </c>
      <c r="C5" s="185">
        <v>535</v>
      </c>
      <c r="D5" s="185">
        <v>613</v>
      </c>
      <c r="E5" s="185">
        <v>646</v>
      </c>
      <c r="F5" s="21">
        <f t="shared" ref="F5:F36" si="0">SUM(D5:E5)</f>
        <v>1259</v>
      </c>
      <c r="G5" s="42">
        <v>2</v>
      </c>
      <c r="H5" s="43">
        <v>12</v>
      </c>
      <c r="I5" s="43">
        <v>1</v>
      </c>
      <c r="J5" s="43">
        <v>0</v>
      </c>
      <c r="K5" s="43">
        <v>1</v>
      </c>
      <c r="L5" s="43">
        <v>1</v>
      </c>
      <c r="M5" s="44">
        <v>1</v>
      </c>
      <c r="N5" s="45">
        <v>0</v>
      </c>
    </row>
    <row r="6" spans="1:14" ht="19.5">
      <c r="A6" s="218" t="s">
        <v>113</v>
      </c>
      <c r="B6" s="185">
        <v>27</v>
      </c>
      <c r="C6" s="185">
        <v>1583</v>
      </c>
      <c r="D6" s="185">
        <v>1695</v>
      </c>
      <c r="E6" s="185">
        <v>1784</v>
      </c>
      <c r="F6" s="21">
        <f t="shared" si="0"/>
        <v>3479</v>
      </c>
      <c r="G6" s="42">
        <v>41</v>
      </c>
      <c r="H6" s="43">
        <v>34</v>
      </c>
      <c r="I6" s="43">
        <v>14</v>
      </c>
      <c r="J6" s="43">
        <v>9</v>
      </c>
      <c r="K6" s="43">
        <v>2</v>
      </c>
      <c r="L6" s="43">
        <v>2</v>
      </c>
      <c r="M6" s="44">
        <v>2</v>
      </c>
      <c r="N6" s="45">
        <v>1</v>
      </c>
    </row>
    <row r="7" spans="1:14" ht="19.5">
      <c r="A7" s="218" t="s">
        <v>114</v>
      </c>
      <c r="B7" s="185">
        <v>7</v>
      </c>
      <c r="C7" s="185">
        <v>571</v>
      </c>
      <c r="D7" s="185">
        <v>530</v>
      </c>
      <c r="E7" s="185">
        <v>617</v>
      </c>
      <c r="F7" s="21">
        <f t="shared" si="0"/>
        <v>1147</v>
      </c>
      <c r="G7" s="42">
        <v>11</v>
      </c>
      <c r="H7" s="43">
        <v>5</v>
      </c>
      <c r="I7" s="43">
        <v>0</v>
      </c>
      <c r="J7" s="43">
        <v>0</v>
      </c>
      <c r="K7" s="43">
        <v>1</v>
      </c>
      <c r="L7" s="43">
        <v>0</v>
      </c>
      <c r="M7" s="44">
        <v>1</v>
      </c>
      <c r="N7" s="45">
        <v>0</v>
      </c>
    </row>
    <row r="8" spans="1:14" ht="19.5">
      <c r="A8" s="218" t="s">
        <v>115</v>
      </c>
      <c r="B8" s="185">
        <v>20</v>
      </c>
      <c r="C8" s="185">
        <v>1298</v>
      </c>
      <c r="D8" s="185">
        <v>1624</v>
      </c>
      <c r="E8" s="185">
        <v>1798</v>
      </c>
      <c r="F8" s="21">
        <f t="shared" si="0"/>
        <v>3422</v>
      </c>
      <c r="G8" s="42">
        <v>34</v>
      </c>
      <c r="H8" s="43">
        <v>22</v>
      </c>
      <c r="I8" s="43">
        <v>1</v>
      </c>
      <c r="J8" s="43">
        <v>4</v>
      </c>
      <c r="K8" s="43">
        <v>0</v>
      </c>
      <c r="L8" s="43">
        <v>2</v>
      </c>
      <c r="M8" s="44">
        <v>0</v>
      </c>
      <c r="N8" s="45">
        <v>0</v>
      </c>
    </row>
    <row r="9" spans="1:14" ht="19.5">
      <c r="A9" s="218" t="s">
        <v>116</v>
      </c>
      <c r="B9" s="185">
        <v>17</v>
      </c>
      <c r="C9" s="185">
        <v>718</v>
      </c>
      <c r="D9" s="185">
        <v>806</v>
      </c>
      <c r="E9" s="185">
        <v>913</v>
      </c>
      <c r="F9" s="21">
        <f t="shared" si="0"/>
        <v>1719</v>
      </c>
      <c r="G9" s="42">
        <v>9</v>
      </c>
      <c r="H9" s="43">
        <v>15</v>
      </c>
      <c r="I9" s="43">
        <v>0</v>
      </c>
      <c r="J9" s="43">
        <v>1</v>
      </c>
      <c r="K9" s="43">
        <v>0</v>
      </c>
      <c r="L9" s="43">
        <v>2</v>
      </c>
      <c r="M9" s="44">
        <v>0</v>
      </c>
      <c r="N9" s="45">
        <v>0</v>
      </c>
    </row>
    <row r="10" spans="1:14" ht="19.5">
      <c r="A10" s="218" t="s">
        <v>117</v>
      </c>
      <c r="B10" s="185">
        <v>17</v>
      </c>
      <c r="C10" s="185">
        <v>674</v>
      </c>
      <c r="D10" s="185">
        <v>813</v>
      </c>
      <c r="E10" s="185">
        <v>785</v>
      </c>
      <c r="F10" s="21">
        <f t="shared" si="0"/>
        <v>1598</v>
      </c>
      <c r="G10" s="42">
        <v>6</v>
      </c>
      <c r="H10" s="43">
        <v>9</v>
      </c>
      <c r="I10" s="43">
        <v>1</v>
      </c>
      <c r="J10" s="43">
        <v>0</v>
      </c>
      <c r="K10" s="43">
        <v>1</v>
      </c>
      <c r="L10" s="43">
        <v>0</v>
      </c>
      <c r="M10" s="44">
        <v>2</v>
      </c>
      <c r="N10" s="45">
        <v>0</v>
      </c>
    </row>
    <row r="11" spans="1:14" ht="19.5">
      <c r="A11" s="218" t="s">
        <v>118</v>
      </c>
      <c r="B11" s="185">
        <v>14</v>
      </c>
      <c r="C11" s="185">
        <v>487</v>
      </c>
      <c r="D11" s="185">
        <v>572</v>
      </c>
      <c r="E11" s="185">
        <v>519</v>
      </c>
      <c r="F11" s="21">
        <f t="shared" si="0"/>
        <v>1091</v>
      </c>
      <c r="G11" s="42">
        <v>5</v>
      </c>
      <c r="H11" s="43">
        <v>12</v>
      </c>
      <c r="I11" s="43">
        <v>0</v>
      </c>
      <c r="J11" s="43">
        <v>1</v>
      </c>
      <c r="K11" s="43">
        <v>1</v>
      </c>
      <c r="L11" s="43">
        <v>0</v>
      </c>
      <c r="M11" s="44">
        <v>1</v>
      </c>
      <c r="N11" s="45">
        <v>0</v>
      </c>
    </row>
    <row r="12" spans="1:14" ht="19.5">
      <c r="A12" s="218" t="s">
        <v>119</v>
      </c>
      <c r="B12" s="185">
        <v>22</v>
      </c>
      <c r="C12" s="185">
        <v>1140</v>
      </c>
      <c r="D12" s="185">
        <v>1401</v>
      </c>
      <c r="E12" s="185">
        <v>1572</v>
      </c>
      <c r="F12" s="21">
        <f t="shared" si="0"/>
        <v>2973</v>
      </c>
      <c r="G12" s="42">
        <v>17</v>
      </c>
      <c r="H12" s="43">
        <v>18</v>
      </c>
      <c r="I12" s="43">
        <v>2</v>
      </c>
      <c r="J12" s="43">
        <v>12</v>
      </c>
      <c r="K12" s="43">
        <v>0</v>
      </c>
      <c r="L12" s="43">
        <v>2</v>
      </c>
      <c r="M12" s="44">
        <v>1</v>
      </c>
      <c r="N12" s="45">
        <v>0</v>
      </c>
    </row>
    <row r="13" spans="1:14" ht="19.5">
      <c r="A13" s="218" t="s">
        <v>120</v>
      </c>
      <c r="B13" s="185">
        <v>11</v>
      </c>
      <c r="C13" s="185">
        <v>566</v>
      </c>
      <c r="D13" s="185">
        <v>609</v>
      </c>
      <c r="E13" s="185">
        <v>703</v>
      </c>
      <c r="F13" s="21">
        <f t="shared" si="0"/>
        <v>1312</v>
      </c>
      <c r="G13" s="42">
        <v>4</v>
      </c>
      <c r="H13" s="43">
        <v>12</v>
      </c>
      <c r="I13" s="43">
        <v>2</v>
      </c>
      <c r="J13" s="43">
        <v>11</v>
      </c>
      <c r="K13" s="43">
        <v>0</v>
      </c>
      <c r="L13" s="43">
        <v>1</v>
      </c>
      <c r="M13" s="44">
        <v>0</v>
      </c>
      <c r="N13" s="45">
        <v>0</v>
      </c>
    </row>
    <row r="14" spans="1:14" ht="19.5">
      <c r="A14" s="218" t="s">
        <v>121</v>
      </c>
      <c r="B14" s="185">
        <v>10</v>
      </c>
      <c r="C14" s="185">
        <v>390</v>
      </c>
      <c r="D14" s="185">
        <v>454</v>
      </c>
      <c r="E14" s="185">
        <v>393</v>
      </c>
      <c r="F14" s="21">
        <f t="shared" si="0"/>
        <v>847</v>
      </c>
      <c r="G14" s="42">
        <v>2</v>
      </c>
      <c r="H14" s="43">
        <v>5</v>
      </c>
      <c r="I14" s="43">
        <v>0</v>
      </c>
      <c r="J14" s="43">
        <v>1</v>
      </c>
      <c r="K14" s="43">
        <v>1</v>
      </c>
      <c r="L14" s="43">
        <v>3</v>
      </c>
      <c r="M14" s="44">
        <v>0</v>
      </c>
      <c r="N14" s="45">
        <v>0</v>
      </c>
    </row>
    <row r="15" spans="1:14" ht="19.5">
      <c r="A15" s="218" t="s">
        <v>122</v>
      </c>
      <c r="B15" s="185">
        <v>16</v>
      </c>
      <c r="C15" s="185">
        <v>620</v>
      </c>
      <c r="D15" s="185">
        <v>733</v>
      </c>
      <c r="E15" s="185">
        <v>696</v>
      </c>
      <c r="F15" s="21">
        <f t="shared" si="0"/>
        <v>1429</v>
      </c>
      <c r="G15" s="42">
        <v>13</v>
      </c>
      <c r="H15" s="43">
        <v>11</v>
      </c>
      <c r="I15" s="43">
        <v>1</v>
      </c>
      <c r="J15" s="43">
        <v>3</v>
      </c>
      <c r="K15" s="43">
        <v>0</v>
      </c>
      <c r="L15" s="43">
        <v>2</v>
      </c>
      <c r="M15" s="44">
        <v>0</v>
      </c>
      <c r="N15" s="45">
        <v>4</v>
      </c>
    </row>
    <row r="16" spans="1:14" ht="19.5">
      <c r="A16" s="218" t="s">
        <v>123</v>
      </c>
      <c r="B16" s="185">
        <v>10</v>
      </c>
      <c r="C16" s="185">
        <v>514</v>
      </c>
      <c r="D16" s="185">
        <v>551</v>
      </c>
      <c r="E16" s="185">
        <v>605</v>
      </c>
      <c r="F16" s="21">
        <f t="shared" si="0"/>
        <v>1156</v>
      </c>
      <c r="G16" s="42">
        <v>6</v>
      </c>
      <c r="H16" s="43">
        <v>8</v>
      </c>
      <c r="I16" s="43">
        <v>0</v>
      </c>
      <c r="J16" s="43">
        <v>0</v>
      </c>
      <c r="K16" s="43">
        <v>1</v>
      </c>
      <c r="L16" s="43">
        <v>0</v>
      </c>
      <c r="M16" s="44">
        <v>0</v>
      </c>
      <c r="N16" s="45">
        <v>0</v>
      </c>
    </row>
    <row r="17" spans="1:14" ht="19.5">
      <c r="A17" s="218" t="s">
        <v>124</v>
      </c>
      <c r="B17" s="185">
        <v>22</v>
      </c>
      <c r="C17" s="185">
        <v>945</v>
      </c>
      <c r="D17" s="185">
        <v>1212</v>
      </c>
      <c r="E17" s="185">
        <v>1150</v>
      </c>
      <c r="F17" s="21">
        <f t="shared" si="0"/>
        <v>2362</v>
      </c>
      <c r="G17" s="42">
        <v>19</v>
      </c>
      <c r="H17" s="43">
        <v>22</v>
      </c>
      <c r="I17" s="43">
        <v>10</v>
      </c>
      <c r="J17" s="43">
        <v>11</v>
      </c>
      <c r="K17" s="43">
        <v>0</v>
      </c>
      <c r="L17" s="43">
        <v>2</v>
      </c>
      <c r="M17" s="44">
        <v>1</v>
      </c>
      <c r="N17" s="45">
        <v>1</v>
      </c>
    </row>
    <row r="18" spans="1:14" ht="19.5">
      <c r="A18" s="218" t="s">
        <v>125</v>
      </c>
      <c r="B18" s="185">
        <v>13</v>
      </c>
      <c r="C18" s="185">
        <v>463</v>
      </c>
      <c r="D18" s="185">
        <v>506</v>
      </c>
      <c r="E18" s="185">
        <v>525</v>
      </c>
      <c r="F18" s="21">
        <f t="shared" si="0"/>
        <v>1031</v>
      </c>
      <c r="G18" s="42">
        <v>11</v>
      </c>
      <c r="H18" s="43">
        <v>13</v>
      </c>
      <c r="I18" s="43">
        <v>1</v>
      </c>
      <c r="J18" s="43">
        <v>1</v>
      </c>
      <c r="K18" s="43">
        <v>1</v>
      </c>
      <c r="L18" s="43">
        <v>1</v>
      </c>
      <c r="M18" s="44">
        <v>0</v>
      </c>
      <c r="N18" s="45">
        <v>0</v>
      </c>
    </row>
    <row r="19" spans="1:14" ht="19.5">
      <c r="A19" s="218" t="s">
        <v>126</v>
      </c>
      <c r="B19" s="185">
        <v>12</v>
      </c>
      <c r="C19" s="185">
        <v>442</v>
      </c>
      <c r="D19" s="185">
        <v>504</v>
      </c>
      <c r="E19" s="185">
        <v>451</v>
      </c>
      <c r="F19" s="21">
        <f t="shared" si="0"/>
        <v>955</v>
      </c>
      <c r="G19" s="42">
        <v>4</v>
      </c>
      <c r="H19" s="43">
        <v>9</v>
      </c>
      <c r="I19" s="43">
        <v>0</v>
      </c>
      <c r="J19" s="43">
        <v>0</v>
      </c>
      <c r="K19" s="43">
        <v>1</v>
      </c>
      <c r="L19" s="43">
        <v>1</v>
      </c>
      <c r="M19" s="44">
        <v>0</v>
      </c>
      <c r="N19" s="45">
        <v>0</v>
      </c>
    </row>
    <row r="20" spans="1:14" ht="19.5">
      <c r="A20" s="218" t="s">
        <v>127</v>
      </c>
      <c r="B20" s="185">
        <v>10</v>
      </c>
      <c r="C20" s="185">
        <v>449</v>
      </c>
      <c r="D20" s="185">
        <v>504</v>
      </c>
      <c r="E20" s="185">
        <v>486</v>
      </c>
      <c r="F20" s="21">
        <f t="shared" si="0"/>
        <v>990</v>
      </c>
      <c r="G20" s="42">
        <v>1</v>
      </c>
      <c r="H20" s="43">
        <v>9</v>
      </c>
      <c r="I20" s="43">
        <v>0</v>
      </c>
      <c r="J20" s="43">
        <v>2</v>
      </c>
      <c r="K20" s="43">
        <v>0</v>
      </c>
      <c r="L20" s="43">
        <v>0</v>
      </c>
      <c r="M20" s="44">
        <v>1</v>
      </c>
      <c r="N20" s="45">
        <v>0</v>
      </c>
    </row>
    <row r="21" spans="1:14" ht="19.5">
      <c r="A21" s="218" t="s">
        <v>128</v>
      </c>
      <c r="B21" s="185">
        <v>11</v>
      </c>
      <c r="C21" s="185">
        <v>645</v>
      </c>
      <c r="D21" s="185">
        <v>696</v>
      </c>
      <c r="E21" s="185">
        <v>749</v>
      </c>
      <c r="F21" s="21">
        <f t="shared" si="0"/>
        <v>1445</v>
      </c>
      <c r="G21" s="42">
        <v>12</v>
      </c>
      <c r="H21" s="43">
        <v>9</v>
      </c>
      <c r="I21" s="43">
        <v>6</v>
      </c>
      <c r="J21" s="43">
        <v>0</v>
      </c>
      <c r="K21" s="43">
        <v>1</v>
      </c>
      <c r="L21" s="43">
        <v>1</v>
      </c>
      <c r="M21" s="44">
        <v>0</v>
      </c>
      <c r="N21" s="45">
        <v>0</v>
      </c>
    </row>
    <row r="22" spans="1:14" ht="19.5">
      <c r="A22" s="218" t="s">
        <v>129</v>
      </c>
      <c r="B22" s="185">
        <v>16</v>
      </c>
      <c r="C22" s="185">
        <v>567</v>
      </c>
      <c r="D22" s="185">
        <v>682</v>
      </c>
      <c r="E22" s="185">
        <v>732</v>
      </c>
      <c r="F22" s="21">
        <f t="shared" si="0"/>
        <v>1414</v>
      </c>
      <c r="G22" s="42">
        <v>10</v>
      </c>
      <c r="H22" s="43">
        <v>12</v>
      </c>
      <c r="I22" s="43">
        <v>0</v>
      </c>
      <c r="J22" s="43">
        <v>7</v>
      </c>
      <c r="K22" s="43">
        <v>1</v>
      </c>
      <c r="L22" s="43">
        <v>0</v>
      </c>
      <c r="M22" s="44">
        <v>0</v>
      </c>
      <c r="N22" s="45">
        <v>0</v>
      </c>
    </row>
    <row r="23" spans="1:14" ht="19.5">
      <c r="A23" s="218" t="s">
        <v>130</v>
      </c>
      <c r="B23" s="185">
        <v>15</v>
      </c>
      <c r="C23" s="185">
        <v>972</v>
      </c>
      <c r="D23" s="185">
        <v>1040</v>
      </c>
      <c r="E23" s="185">
        <v>1180</v>
      </c>
      <c r="F23" s="21">
        <f t="shared" si="0"/>
        <v>2220</v>
      </c>
      <c r="G23" s="42">
        <v>10</v>
      </c>
      <c r="H23" s="43">
        <v>22</v>
      </c>
      <c r="I23" s="43">
        <v>1</v>
      </c>
      <c r="J23" s="43">
        <v>6</v>
      </c>
      <c r="K23" s="43">
        <v>0</v>
      </c>
      <c r="L23" s="43">
        <v>2</v>
      </c>
      <c r="M23" s="44">
        <v>0</v>
      </c>
      <c r="N23" s="45">
        <v>0</v>
      </c>
    </row>
    <row r="24" spans="1:14" ht="19.5">
      <c r="A24" s="218" t="s">
        <v>131</v>
      </c>
      <c r="B24" s="185">
        <v>12</v>
      </c>
      <c r="C24" s="185">
        <v>456</v>
      </c>
      <c r="D24" s="185">
        <v>574</v>
      </c>
      <c r="E24" s="185">
        <v>592</v>
      </c>
      <c r="F24" s="21">
        <f t="shared" si="0"/>
        <v>1166</v>
      </c>
      <c r="G24" s="42">
        <v>9</v>
      </c>
      <c r="H24" s="43">
        <v>1</v>
      </c>
      <c r="I24" s="43">
        <v>0</v>
      </c>
      <c r="J24" s="43">
        <v>2</v>
      </c>
      <c r="K24" s="43">
        <v>1</v>
      </c>
      <c r="L24" s="43">
        <v>0</v>
      </c>
      <c r="M24" s="44">
        <v>2</v>
      </c>
      <c r="N24" s="45">
        <v>0</v>
      </c>
    </row>
    <row r="25" spans="1:14" ht="19.5">
      <c r="A25" s="218" t="s">
        <v>132</v>
      </c>
      <c r="B25" s="185">
        <v>21</v>
      </c>
      <c r="C25" s="185">
        <v>1538</v>
      </c>
      <c r="D25" s="185">
        <v>1986</v>
      </c>
      <c r="E25" s="185">
        <v>2158</v>
      </c>
      <c r="F25" s="21">
        <f t="shared" si="0"/>
        <v>4144</v>
      </c>
      <c r="G25" s="42">
        <v>15</v>
      </c>
      <c r="H25" s="43">
        <v>38</v>
      </c>
      <c r="I25" s="43">
        <v>19</v>
      </c>
      <c r="J25" s="43">
        <v>3</v>
      </c>
      <c r="K25" s="43">
        <v>4</v>
      </c>
      <c r="L25" s="43">
        <v>1</v>
      </c>
      <c r="M25" s="44">
        <v>1</v>
      </c>
      <c r="N25" s="45">
        <v>0</v>
      </c>
    </row>
    <row r="26" spans="1:14" ht="19.5">
      <c r="A26" s="218" t="s">
        <v>133</v>
      </c>
      <c r="B26" s="185">
        <v>23</v>
      </c>
      <c r="C26" s="185">
        <v>926</v>
      </c>
      <c r="D26" s="185">
        <v>1206</v>
      </c>
      <c r="E26" s="185">
        <v>1249</v>
      </c>
      <c r="F26" s="21">
        <f t="shared" si="0"/>
        <v>2455</v>
      </c>
      <c r="G26" s="42">
        <v>14</v>
      </c>
      <c r="H26" s="43">
        <v>31</v>
      </c>
      <c r="I26" s="43">
        <v>7</v>
      </c>
      <c r="J26" s="43">
        <v>3</v>
      </c>
      <c r="K26" s="43">
        <v>0</v>
      </c>
      <c r="L26" s="43">
        <v>1</v>
      </c>
      <c r="M26" s="44">
        <v>0</v>
      </c>
      <c r="N26" s="45">
        <v>0</v>
      </c>
    </row>
    <row r="27" spans="1:14" ht="19.5">
      <c r="A27" s="218" t="s">
        <v>134</v>
      </c>
      <c r="B27" s="185">
        <v>12</v>
      </c>
      <c r="C27" s="185">
        <v>520</v>
      </c>
      <c r="D27" s="185">
        <v>535</v>
      </c>
      <c r="E27" s="185">
        <v>608</v>
      </c>
      <c r="F27" s="21">
        <f t="shared" si="0"/>
        <v>1143</v>
      </c>
      <c r="G27" s="42">
        <v>9</v>
      </c>
      <c r="H27" s="43">
        <v>10</v>
      </c>
      <c r="I27" s="43">
        <v>5</v>
      </c>
      <c r="J27" s="43">
        <v>0</v>
      </c>
      <c r="K27" s="43">
        <v>1</v>
      </c>
      <c r="L27" s="43">
        <v>0</v>
      </c>
      <c r="M27" s="44">
        <v>0</v>
      </c>
      <c r="N27" s="45">
        <v>0</v>
      </c>
    </row>
    <row r="28" spans="1:14" ht="19.5">
      <c r="A28" s="218" t="s">
        <v>135</v>
      </c>
      <c r="B28" s="185">
        <v>12</v>
      </c>
      <c r="C28" s="185">
        <v>556</v>
      </c>
      <c r="D28" s="185">
        <v>657</v>
      </c>
      <c r="E28" s="185">
        <v>688</v>
      </c>
      <c r="F28" s="21">
        <f t="shared" si="0"/>
        <v>1345</v>
      </c>
      <c r="G28" s="42">
        <v>9</v>
      </c>
      <c r="H28" s="43">
        <v>8</v>
      </c>
      <c r="I28" s="43">
        <v>1</v>
      </c>
      <c r="J28" s="43">
        <v>0</v>
      </c>
      <c r="K28" s="43">
        <v>0</v>
      </c>
      <c r="L28" s="43">
        <v>2</v>
      </c>
      <c r="M28" s="44">
        <v>2</v>
      </c>
      <c r="N28" s="45">
        <v>0</v>
      </c>
    </row>
    <row r="29" spans="1:14" ht="19.5">
      <c r="A29" s="218" t="s">
        <v>136</v>
      </c>
      <c r="B29" s="185">
        <v>6</v>
      </c>
      <c r="C29" s="185">
        <v>369</v>
      </c>
      <c r="D29" s="185">
        <v>450</v>
      </c>
      <c r="E29" s="185">
        <v>472</v>
      </c>
      <c r="F29" s="21">
        <f t="shared" si="0"/>
        <v>922</v>
      </c>
      <c r="G29" s="42">
        <v>0</v>
      </c>
      <c r="H29" s="43">
        <v>3</v>
      </c>
      <c r="I29" s="43">
        <v>2</v>
      </c>
      <c r="J29" s="43">
        <v>0</v>
      </c>
      <c r="K29" s="43">
        <v>0</v>
      </c>
      <c r="L29" s="43">
        <v>1</v>
      </c>
      <c r="M29" s="44">
        <v>0</v>
      </c>
      <c r="N29" s="45">
        <v>0</v>
      </c>
    </row>
    <row r="30" spans="1:14" ht="19.5">
      <c r="A30" s="218" t="s">
        <v>137</v>
      </c>
      <c r="B30" s="185">
        <v>11</v>
      </c>
      <c r="C30" s="185">
        <v>407</v>
      </c>
      <c r="D30" s="185">
        <v>457</v>
      </c>
      <c r="E30" s="185">
        <v>502</v>
      </c>
      <c r="F30" s="21">
        <f t="shared" si="0"/>
        <v>959</v>
      </c>
      <c r="G30" s="42">
        <v>14</v>
      </c>
      <c r="H30" s="43">
        <v>4</v>
      </c>
      <c r="I30" s="43">
        <v>4</v>
      </c>
      <c r="J30" s="43">
        <v>0</v>
      </c>
      <c r="K30" s="43">
        <v>0</v>
      </c>
      <c r="L30" s="43">
        <v>2</v>
      </c>
      <c r="M30" s="44">
        <v>1</v>
      </c>
      <c r="N30" s="45">
        <v>0</v>
      </c>
    </row>
    <row r="31" spans="1:14" ht="19.5">
      <c r="A31" s="218" t="s">
        <v>138</v>
      </c>
      <c r="B31" s="185">
        <v>17</v>
      </c>
      <c r="C31" s="185">
        <v>1482</v>
      </c>
      <c r="D31" s="185">
        <v>1635</v>
      </c>
      <c r="E31" s="185">
        <v>1863</v>
      </c>
      <c r="F31" s="21">
        <f t="shared" si="0"/>
        <v>3498</v>
      </c>
      <c r="G31" s="42">
        <v>22</v>
      </c>
      <c r="H31" s="43">
        <v>29</v>
      </c>
      <c r="I31" s="43">
        <v>7</v>
      </c>
      <c r="J31" s="43">
        <v>6</v>
      </c>
      <c r="K31" s="43">
        <v>1</v>
      </c>
      <c r="L31" s="43">
        <v>2</v>
      </c>
      <c r="M31" s="44">
        <v>1</v>
      </c>
      <c r="N31" s="45">
        <v>0</v>
      </c>
    </row>
    <row r="32" spans="1:14" ht="19.5">
      <c r="A32" s="218" t="s">
        <v>139</v>
      </c>
      <c r="B32" s="185">
        <v>8</v>
      </c>
      <c r="C32" s="185">
        <v>359</v>
      </c>
      <c r="D32" s="185">
        <v>418</v>
      </c>
      <c r="E32" s="185">
        <v>445</v>
      </c>
      <c r="F32" s="21">
        <f t="shared" si="0"/>
        <v>863</v>
      </c>
      <c r="G32" s="42">
        <v>2</v>
      </c>
      <c r="H32" s="43">
        <v>6</v>
      </c>
      <c r="I32" s="43">
        <v>0</v>
      </c>
      <c r="J32" s="43">
        <v>0</v>
      </c>
      <c r="K32" s="43">
        <v>0</v>
      </c>
      <c r="L32" s="43">
        <v>1</v>
      </c>
      <c r="M32" s="44">
        <v>0</v>
      </c>
      <c r="N32" s="45">
        <v>0</v>
      </c>
    </row>
    <row r="33" spans="1:14" ht="19.5">
      <c r="A33" s="218" t="s">
        <v>140</v>
      </c>
      <c r="B33" s="185">
        <v>15</v>
      </c>
      <c r="C33" s="185">
        <v>1007</v>
      </c>
      <c r="D33" s="185">
        <v>1146</v>
      </c>
      <c r="E33" s="185">
        <v>1234</v>
      </c>
      <c r="F33" s="21">
        <f t="shared" si="0"/>
        <v>2380</v>
      </c>
      <c r="G33" s="42">
        <v>15</v>
      </c>
      <c r="H33" s="43">
        <v>22</v>
      </c>
      <c r="I33" s="43">
        <v>1</v>
      </c>
      <c r="J33" s="43">
        <v>4</v>
      </c>
      <c r="K33" s="43">
        <v>0</v>
      </c>
      <c r="L33" s="43">
        <v>0</v>
      </c>
      <c r="M33" s="44">
        <v>1</v>
      </c>
      <c r="N33" s="45">
        <v>0</v>
      </c>
    </row>
    <row r="34" spans="1:14" ht="19.5">
      <c r="A34" s="218" t="s">
        <v>141</v>
      </c>
      <c r="B34" s="185">
        <v>12</v>
      </c>
      <c r="C34" s="185">
        <v>460</v>
      </c>
      <c r="D34" s="185">
        <v>568</v>
      </c>
      <c r="E34" s="185">
        <v>504</v>
      </c>
      <c r="F34" s="21">
        <f t="shared" si="0"/>
        <v>1072</v>
      </c>
      <c r="G34" s="42">
        <v>3</v>
      </c>
      <c r="H34" s="43">
        <v>10</v>
      </c>
      <c r="I34" s="43">
        <v>0</v>
      </c>
      <c r="J34" s="43">
        <v>0</v>
      </c>
      <c r="K34" s="43">
        <v>1</v>
      </c>
      <c r="L34" s="43">
        <v>0</v>
      </c>
      <c r="M34" s="44">
        <v>0</v>
      </c>
      <c r="N34" s="45">
        <v>0</v>
      </c>
    </row>
    <row r="35" spans="1:14" ht="19.5">
      <c r="A35" s="218" t="s">
        <v>142</v>
      </c>
      <c r="B35" s="185">
        <v>19</v>
      </c>
      <c r="C35" s="185">
        <v>844</v>
      </c>
      <c r="D35" s="185">
        <v>1040</v>
      </c>
      <c r="E35" s="185">
        <v>1152</v>
      </c>
      <c r="F35" s="21">
        <f t="shared" si="0"/>
        <v>2192</v>
      </c>
      <c r="G35" s="42">
        <v>13</v>
      </c>
      <c r="H35" s="43">
        <v>9</v>
      </c>
      <c r="I35" s="43">
        <v>0</v>
      </c>
      <c r="J35" s="43">
        <v>1</v>
      </c>
      <c r="K35" s="43">
        <v>0</v>
      </c>
      <c r="L35" s="43">
        <v>0</v>
      </c>
      <c r="M35" s="44">
        <v>2</v>
      </c>
      <c r="N35" s="45">
        <v>0</v>
      </c>
    </row>
    <row r="36" spans="1:14" ht="19.5">
      <c r="A36" s="218" t="s">
        <v>143</v>
      </c>
      <c r="B36" s="185">
        <v>8</v>
      </c>
      <c r="C36" s="185">
        <v>369</v>
      </c>
      <c r="D36" s="185">
        <v>464</v>
      </c>
      <c r="E36" s="185">
        <v>428</v>
      </c>
      <c r="F36" s="21">
        <f t="shared" si="0"/>
        <v>892</v>
      </c>
      <c r="G36" s="42">
        <v>2</v>
      </c>
      <c r="H36" s="43">
        <v>3</v>
      </c>
      <c r="I36" s="43">
        <v>4</v>
      </c>
      <c r="J36" s="43">
        <v>2</v>
      </c>
      <c r="K36" s="43">
        <v>0</v>
      </c>
      <c r="L36" s="43">
        <v>3</v>
      </c>
      <c r="M36" s="44">
        <v>1</v>
      </c>
      <c r="N36" s="45">
        <v>1</v>
      </c>
    </row>
    <row r="37" spans="1:14" ht="19.5">
      <c r="A37" s="217" t="s">
        <v>110</v>
      </c>
      <c r="B37" s="21">
        <f t="shared" ref="B37:N37" si="1">SUM(B5:B36)</f>
        <v>459</v>
      </c>
      <c r="C37" s="21">
        <f t="shared" si="1"/>
        <v>22872</v>
      </c>
      <c r="D37" s="21">
        <f t="shared" si="1"/>
        <v>26681</v>
      </c>
      <c r="E37" s="21">
        <f t="shared" si="1"/>
        <v>28199</v>
      </c>
      <c r="F37" s="21">
        <f t="shared" si="1"/>
        <v>54880</v>
      </c>
      <c r="G37" s="21">
        <f t="shared" si="1"/>
        <v>344</v>
      </c>
      <c r="H37" s="21">
        <f t="shared" si="1"/>
        <v>433</v>
      </c>
      <c r="I37" s="21">
        <f t="shared" si="1"/>
        <v>90</v>
      </c>
      <c r="J37" s="21">
        <f t="shared" si="1"/>
        <v>90</v>
      </c>
      <c r="K37" s="21">
        <f t="shared" si="1"/>
        <v>20</v>
      </c>
      <c r="L37" s="21">
        <f t="shared" si="1"/>
        <v>35</v>
      </c>
      <c r="M37" s="22">
        <f t="shared" si="1"/>
        <v>21</v>
      </c>
      <c r="N37" s="25">
        <f t="shared" si="1"/>
        <v>7</v>
      </c>
    </row>
    <row r="38" spans="1:14" s="3" customFormat="1" ht="26.25" customHeight="1">
      <c r="A38" s="229" t="s">
        <v>35</v>
      </c>
      <c r="B38" s="230"/>
      <c r="C38" s="60">
        <f>C37</f>
        <v>22872</v>
      </c>
      <c r="D38" s="60" t="s">
        <v>36</v>
      </c>
      <c r="E38" s="60" t="s">
        <v>37</v>
      </c>
      <c r="F38" s="60"/>
      <c r="G38" s="60">
        <f>F37</f>
        <v>54880</v>
      </c>
      <c r="H38" s="60" t="s">
        <v>38</v>
      </c>
      <c r="I38" s="60"/>
      <c r="J38" s="60"/>
      <c r="K38" s="60" t="s">
        <v>105</v>
      </c>
      <c r="L38" s="60"/>
      <c r="M38" s="67"/>
      <c r="N38" s="68"/>
    </row>
    <row r="39" spans="1:14" s="3" customFormat="1" ht="26.25" customHeight="1">
      <c r="A39" s="229" t="s">
        <v>108</v>
      </c>
      <c r="B39" s="230"/>
      <c r="C39" s="61" t="str">
        <f ca="1">INDIRECT(H39,TRUE)</f>
        <v>開平</v>
      </c>
      <c r="D39" s="143" t="s">
        <v>91</v>
      </c>
      <c r="E39" s="144">
        <v>1538</v>
      </c>
      <c r="F39" s="145">
        <f>MAX(F5:F36)</f>
        <v>4144</v>
      </c>
      <c r="G39" s="87"/>
      <c r="H39" s="148" t="str">
        <f>ADDRESS(MATCH(MAX(F5:F36),F5:F36,0)+4,1)</f>
        <v>$A$25</v>
      </c>
      <c r="I39" s="87"/>
      <c r="J39" s="87"/>
      <c r="K39" s="87"/>
      <c r="L39" s="87"/>
      <c r="M39" s="141"/>
      <c r="N39" s="142"/>
    </row>
    <row r="40" spans="1:14" s="3" customFormat="1" ht="26.25" customHeight="1">
      <c r="A40" s="229" t="s">
        <v>109</v>
      </c>
      <c r="B40" s="230"/>
      <c r="C40" s="153" t="str">
        <f ca="1">INDIRECT(H40,TRUE)</f>
        <v>明莊</v>
      </c>
      <c r="D40" s="154" t="s">
        <v>91</v>
      </c>
      <c r="E40" s="146">
        <v>390</v>
      </c>
      <c r="F40" s="147">
        <f>MIN(F5:F36)</f>
        <v>847</v>
      </c>
      <c r="G40" s="87"/>
      <c r="H40" s="148" t="str">
        <f>ADDRESS(MATCH(MIN(F5:F36),F5:F36,0)+4,1)</f>
        <v>$A$14</v>
      </c>
      <c r="I40" s="87"/>
      <c r="J40" s="87"/>
      <c r="K40" s="87"/>
      <c r="L40" s="87"/>
      <c r="M40" s="141"/>
      <c r="N40" s="142"/>
    </row>
    <row r="41" spans="1:14" s="4" customFormat="1" ht="24.95" customHeight="1">
      <c r="A41" s="235" t="s">
        <v>39</v>
      </c>
      <c r="B41" s="236"/>
      <c r="C41" s="225">
        <f>G41+G42</f>
        <v>156</v>
      </c>
      <c r="D41" s="227" t="s">
        <v>38</v>
      </c>
      <c r="E41" s="195" t="s">
        <v>40</v>
      </c>
      <c r="F41" s="87"/>
      <c r="G41" s="87">
        <v>75</v>
      </c>
      <c r="H41" s="87" t="s">
        <v>38</v>
      </c>
      <c r="I41" s="87"/>
      <c r="J41" s="87"/>
      <c r="K41" s="80"/>
      <c r="L41" s="80"/>
      <c r="M41" s="81"/>
      <c r="N41" s="82"/>
    </row>
    <row r="42" spans="1:14" s="3" customFormat="1" ht="24.95" customHeight="1">
      <c r="A42" s="237"/>
      <c r="B42" s="238"/>
      <c r="C42" s="226"/>
      <c r="D42" s="228"/>
      <c r="E42" s="88" t="s">
        <v>41</v>
      </c>
      <c r="F42" s="88"/>
      <c r="G42" s="88">
        <v>81</v>
      </c>
      <c r="H42" s="88" t="s">
        <v>38</v>
      </c>
      <c r="I42" s="88"/>
      <c r="J42" s="88"/>
      <c r="K42" s="89"/>
      <c r="L42" s="89"/>
      <c r="M42" s="90"/>
      <c r="N42" s="91"/>
    </row>
    <row r="43" spans="1:14" s="3" customFormat="1" ht="26.25" customHeight="1">
      <c r="A43" s="235" t="s">
        <v>18</v>
      </c>
      <c r="B43" s="239"/>
      <c r="C43" s="216">
        <f>K37</f>
        <v>20</v>
      </c>
      <c r="D43" s="216" t="s">
        <v>10</v>
      </c>
      <c r="E43" s="199" t="s">
        <v>168</v>
      </c>
      <c r="F43" s="195"/>
      <c r="G43" s="195"/>
      <c r="H43" s="195"/>
      <c r="I43" s="195"/>
      <c r="J43" s="195"/>
      <c r="K43" s="200"/>
      <c r="L43" s="200"/>
      <c r="M43" s="201"/>
      <c r="N43" s="202"/>
    </row>
    <row r="44" spans="1:14" s="4" customFormat="1" ht="26.25" customHeight="1">
      <c r="A44" s="229" t="s">
        <v>42</v>
      </c>
      <c r="B44" s="230"/>
      <c r="C44" s="60">
        <f>L37</f>
        <v>35</v>
      </c>
      <c r="D44" s="60" t="s">
        <v>38</v>
      </c>
      <c r="E44" s="60"/>
      <c r="F44" s="60"/>
      <c r="G44" s="61"/>
      <c r="H44" s="60"/>
      <c r="I44" s="60"/>
      <c r="J44" s="60"/>
      <c r="K44" s="62"/>
      <c r="L44" s="62"/>
      <c r="M44" s="63"/>
      <c r="N44" s="64"/>
    </row>
    <row r="45" spans="1:14" s="4" customFormat="1" ht="26.25" customHeight="1">
      <c r="A45" s="229" t="s">
        <v>14</v>
      </c>
      <c r="B45" s="230"/>
      <c r="C45" s="60">
        <f>M37</f>
        <v>21</v>
      </c>
      <c r="D45" s="60" t="s">
        <v>43</v>
      </c>
      <c r="E45" s="60" t="s">
        <v>169</v>
      </c>
      <c r="F45" s="60"/>
      <c r="G45" s="60"/>
      <c r="H45" s="60"/>
      <c r="I45" s="60"/>
      <c r="J45" s="60"/>
      <c r="K45" s="62"/>
      <c r="L45" s="62"/>
      <c r="M45" s="63"/>
      <c r="N45" s="64"/>
    </row>
    <row r="46" spans="1:14" s="4" customFormat="1" ht="26.25" customHeight="1">
      <c r="A46" s="229" t="s">
        <v>15</v>
      </c>
      <c r="B46" s="230"/>
      <c r="C46" s="60">
        <f>N37</f>
        <v>7</v>
      </c>
      <c r="D46" s="60" t="s">
        <v>43</v>
      </c>
      <c r="E46" s="60" t="s">
        <v>167</v>
      </c>
      <c r="F46" s="60"/>
      <c r="G46" s="60"/>
      <c r="H46" s="60"/>
      <c r="I46" s="60"/>
      <c r="J46" s="60"/>
      <c r="K46" s="62"/>
      <c r="L46" s="62"/>
      <c r="M46" s="63"/>
      <c r="N46" s="64"/>
    </row>
    <row r="47" spans="1:14" s="4" customFormat="1" ht="26.25" customHeight="1">
      <c r="A47" s="229" t="s">
        <v>107</v>
      </c>
      <c r="B47" s="230"/>
      <c r="C47" s="60">
        <f>G37</f>
        <v>344</v>
      </c>
      <c r="D47" s="71" t="s">
        <v>38</v>
      </c>
      <c r="E47" s="60" t="s">
        <v>44</v>
      </c>
      <c r="F47" s="60"/>
      <c r="G47" s="60">
        <f>H37</f>
        <v>433</v>
      </c>
      <c r="H47" s="71" t="s">
        <v>38</v>
      </c>
      <c r="I47" s="60"/>
      <c r="J47" s="60"/>
      <c r="K47" s="62"/>
      <c r="L47" s="62"/>
      <c r="M47" s="63"/>
      <c r="N47" s="64"/>
    </row>
    <row r="48" spans="1:14" s="41" customFormat="1" ht="26.25" customHeight="1" thickBot="1">
      <c r="A48" s="233" t="str">
        <f>IF(C48&gt;0," 本月戶數增加","本月戶數減少")</f>
        <v>本月戶數減少</v>
      </c>
      <c r="B48" s="234"/>
      <c r="C48" s="72">
        <f>C37-'10004'!C37</f>
        <v>-8</v>
      </c>
      <c r="D48" s="155" t="str">
        <f>IF(E48&gt;0,"男增加","男減少")</f>
        <v>男減少</v>
      </c>
      <c r="E48" s="73">
        <f>D37-'10004'!D37</f>
        <v>-46</v>
      </c>
      <c r="F48" s="74" t="str">
        <f>IF(G48&gt;0,"女增加","女減少")</f>
        <v>女減少</v>
      </c>
      <c r="G48" s="73">
        <f>E37-'10004'!E37</f>
        <v>-58</v>
      </c>
      <c r="H48" s="75"/>
      <c r="I48" s="234" t="str">
        <f>IF(K48&gt;0,"總人口數增加","總人口數減少")</f>
        <v>總人口數減少</v>
      </c>
      <c r="J48" s="234"/>
      <c r="K48" s="73">
        <f>F37-'10004'!F37</f>
        <v>-104</v>
      </c>
      <c r="L48" s="75"/>
      <c r="M48" s="76"/>
      <c r="N48" s="77"/>
    </row>
    <row r="49" spans="3:12">
      <c r="C49" s="40"/>
      <c r="L49" s="40"/>
    </row>
    <row r="50" spans="3:12">
      <c r="L50" s="40"/>
    </row>
    <row r="51" spans="3:12">
      <c r="L51" s="40"/>
    </row>
    <row r="52" spans="3:12">
      <c r="L52" s="40"/>
    </row>
    <row r="53" spans="3:12">
      <c r="L53" s="40"/>
    </row>
    <row r="54" spans="3:12">
      <c r="L54" s="40"/>
    </row>
    <row r="55" spans="3:12">
      <c r="L55" s="40"/>
    </row>
    <row r="56" spans="3:12">
      <c r="L56" s="40"/>
    </row>
    <row r="57" spans="3:12">
      <c r="L57" s="40"/>
    </row>
    <row r="58" spans="3:12">
      <c r="L58" s="40"/>
    </row>
    <row r="59" spans="3:12">
      <c r="L59" s="40"/>
    </row>
  </sheetData>
  <mergeCells count="26">
    <mergeCell ref="M3:M4"/>
    <mergeCell ref="N3:N4"/>
    <mergeCell ref="A39:B39"/>
    <mergeCell ref="A40:B40"/>
    <mergeCell ref="A43:B43"/>
    <mergeCell ref="A45:B45"/>
    <mergeCell ref="A38:B38"/>
    <mergeCell ref="A3:A4"/>
    <mergeCell ref="K3:K4"/>
    <mergeCell ref="L3:L4"/>
    <mergeCell ref="A47:B47"/>
    <mergeCell ref="A48:B48"/>
    <mergeCell ref="I48:J48"/>
    <mergeCell ref="A1:L1"/>
    <mergeCell ref="I3:I4"/>
    <mergeCell ref="C41:C42"/>
    <mergeCell ref="D41:D42"/>
    <mergeCell ref="B3:B4"/>
    <mergeCell ref="C3:C4"/>
    <mergeCell ref="G3:G4"/>
    <mergeCell ref="J3:J4"/>
    <mergeCell ref="H3:H4"/>
    <mergeCell ref="A46:B46"/>
    <mergeCell ref="A41:B42"/>
    <mergeCell ref="A44:B44"/>
    <mergeCell ref="K2:N2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4" width="7.625" customWidth="1"/>
  </cols>
  <sheetData>
    <row r="1" spans="1:14" ht="44.25" customHeight="1">
      <c r="A1" s="221" t="s">
        <v>103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35"/>
      <c r="N1" s="35"/>
    </row>
    <row r="2" spans="1:14" ht="28.5" customHeight="1" thickBot="1">
      <c r="A2" s="36"/>
      <c r="B2" s="37"/>
      <c r="C2" s="35"/>
      <c r="D2" s="37"/>
      <c r="E2" s="37"/>
      <c r="F2" s="37"/>
      <c r="G2" s="37"/>
      <c r="H2" s="37"/>
      <c r="I2" s="37"/>
      <c r="J2" s="27"/>
      <c r="K2" s="245" t="s">
        <v>149</v>
      </c>
      <c r="L2" s="245"/>
      <c r="M2" s="245"/>
      <c r="N2" s="245"/>
    </row>
    <row r="3" spans="1:14" ht="19.5">
      <c r="A3" s="231" t="s">
        <v>83</v>
      </c>
      <c r="B3" s="246" t="s">
        <v>84</v>
      </c>
      <c r="C3" s="246" t="s">
        <v>26</v>
      </c>
      <c r="D3" s="190" t="s">
        <v>10</v>
      </c>
      <c r="E3" s="191" t="s">
        <v>100</v>
      </c>
      <c r="F3" s="192" t="s">
        <v>101</v>
      </c>
      <c r="G3" s="246" t="s">
        <v>27</v>
      </c>
      <c r="H3" s="246" t="s">
        <v>28</v>
      </c>
      <c r="I3" s="246" t="s">
        <v>29</v>
      </c>
      <c r="J3" s="246" t="s">
        <v>30</v>
      </c>
      <c r="K3" s="246" t="s">
        <v>31</v>
      </c>
      <c r="L3" s="246" t="s">
        <v>32</v>
      </c>
      <c r="M3" s="247" t="s">
        <v>97</v>
      </c>
      <c r="N3" s="248" t="s">
        <v>98</v>
      </c>
    </row>
    <row r="4" spans="1:14" s="1" customFormat="1" ht="19.5">
      <c r="A4" s="232"/>
      <c r="B4" s="224"/>
      <c r="C4" s="224"/>
      <c r="D4" s="20" t="s">
        <v>33</v>
      </c>
      <c r="E4" s="20" t="s">
        <v>34</v>
      </c>
      <c r="F4" s="20" t="s">
        <v>87</v>
      </c>
      <c r="G4" s="224"/>
      <c r="H4" s="224"/>
      <c r="I4" s="224"/>
      <c r="J4" s="224"/>
      <c r="K4" s="224"/>
      <c r="L4" s="224"/>
      <c r="M4" s="241"/>
      <c r="N4" s="243"/>
    </row>
    <row r="5" spans="1:14" ht="19.5">
      <c r="A5" s="218" t="s">
        <v>112</v>
      </c>
      <c r="B5" s="185">
        <v>13</v>
      </c>
      <c r="C5" s="185">
        <v>534</v>
      </c>
      <c r="D5" s="185">
        <v>613</v>
      </c>
      <c r="E5" s="185">
        <v>654</v>
      </c>
      <c r="F5" s="21">
        <f t="shared" ref="F5:F36" si="0">SUM(D5:E5)</f>
        <v>1267</v>
      </c>
      <c r="G5" s="42">
        <v>13</v>
      </c>
      <c r="H5" s="43">
        <v>8</v>
      </c>
      <c r="I5" s="43">
        <v>0</v>
      </c>
      <c r="J5" s="43">
        <v>0</v>
      </c>
      <c r="K5" s="43">
        <v>3</v>
      </c>
      <c r="L5" s="43">
        <v>0</v>
      </c>
      <c r="M5" s="44">
        <v>0</v>
      </c>
      <c r="N5" s="45">
        <v>0</v>
      </c>
    </row>
    <row r="6" spans="1:14" ht="19.5">
      <c r="A6" s="218" t="s">
        <v>113</v>
      </c>
      <c r="B6" s="185">
        <v>27</v>
      </c>
      <c r="C6" s="185">
        <v>1573</v>
      </c>
      <c r="D6" s="185">
        <v>1680</v>
      </c>
      <c r="E6" s="185">
        <v>1768</v>
      </c>
      <c r="F6" s="21">
        <f t="shared" si="0"/>
        <v>3448</v>
      </c>
      <c r="G6" s="42">
        <v>14</v>
      </c>
      <c r="H6" s="43">
        <v>43</v>
      </c>
      <c r="I6" s="43">
        <v>6</v>
      </c>
      <c r="J6" s="43">
        <v>6</v>
      </c>
      <c r="K6" s="43">
        <v>0</v>
      </c>
      <c r="L6" s="43">
        <v>2</v>
      </c>
      <c r="M6" s="44">
        <v>1</v>
      </c>
      <c r="N6" s="45">
        <v>0</v>
      </c>
    </row>
    <row r="7" spans="1:14" ht="19.5">
      <c r="A7" s="218" t="s">
        <v>114</v>
      </c>
      <c r="B7" s="185">
        <v>7</v>
      </c>
      <c r="C7" s="185">
        <v>568</v>
      </c>
      <c r="D7" s="185">
        <v>527</v>
      </c>
      <c r="E7" s="185">
        <v>620</v>
      </c>
      <c r="F7" s="21">
        <f t="shared" si="0"/>
        <v>1147</v>
      </c>
      <c r="G7" s="42">
        <v>9</v>
      </c>
      <c r="H7" s="43">
        <v>9</v>
      </c>
      <c r="I7" s="43">
        <v>1</v>
      </c>
      <c r="J7" s="43">
        <v>1</v>
      </c>
      <c r="K7" s="43">
        <v>2</v>
      </c>
      <c r="L7" s="43">
        <v>2</v>
      </c>
      <c r="M7" s="44">
        <v>0</v>
      </c>
      <c r="N7" s="45">
        <v>0</v>
      </c>
    </row>
    <row r="8" spans="1:14" ht="19.5">
      <c r="A8" s="218" t="s">
        <v>115</v>
      </c>
      <c r="B8" s="185">
        <v>20</v>
      </c>
      <c r="C8" s="185">
        <v>1300</v>
      </c>
      <c r="D8" s="185">
        <v>1618</v>
      </c>
      <c r="E8" s="185">
        <v>1793</v>
      </c>
      <c r="F8" s="21">
        <f t="shared" si="0"/>
        <v>3411</v>
      </c>
      <c r="G8" s="42">
        <v>18</v>
      </c>
      <c r="H8" s="43">
        <v>26</v>
      </c>
      <c r="I8" s="43">
        <v>0</v>
      </c>
      <c r="J8" s="43">
        <v>2</v>
      </c>
      <c r="K8" s="43">
        <v>1</v>
      </c>
      <c r="L8" s="43">
        <v>2</v>
      </c>
      <c r="M8" s="44">
        <v>3</v>
      </c>
      <c r="N8" s="45">
        <v>0</v>
      </c>
    </row>
    <row r="9" spans="1:14" ht="19.5">
      <c r="A9" s="218" t="s">
        <v>116</v>
      </c>
      <c r="B9" s="185">
        <v>17</v>
      </c>
      <c r="C9" s="185">
        <v>718</v>
      </c>
      <c r="D9" s="185">
        <v>810</v>
      </c>
      <c r="E9" s="185">
        <v>915</v>
      </c>
      <c r="F9" s="21">
        <f t="shared" si="0"/>
        <v>1725</v>
      </c>
      <c r="G9" s="42">
        <v>11</v>
      </c>
      <c r="H9" s="43">
        <v>6</v>
      </c>
      <c r="I9" s="43">
        <v>1</v>
      </c>
      <c r="J9" s="43">
        <v>0</v>
      </c>
      <c r="K9" s="43">
        <v>1</v>
      </c>
      <c r="L9" s="43">
        <v>1</v>
      </c>
      <c r="M9" s="44">
        <v>1</v>
      </c>
      <c r="N9" s="45">
        <v>0</v>
      </c>
    </row>
    <row r="10" spans="1:14" ht="19.5">
      <c r="A10" s="218" t="s">
        <v>117</v>
      </c>
      <c r="B10" s="185">
        <v>17</v>
      </c>
      <c r="C10" s="185">
        <v>675</v>
      </c>
      <c r="D10" s="185">
        <v>813</v>
      </c>
      <c r="E10" s="185">
        <v>783</v>
      </c>
      <c r="F10" s="21">
        <f t="shared" si="0"/>
        <v>1596</v>
      </c>
      <c r="G10" s="42">
        <v>10</v>
      </c>
      <c r="H10" s="43">
        <v>7</v>
      </c>
      <c r="I10" s="43">
        <v>0</v>
      </c>
      <c r="J10" s="43">
        <v>5</v>
      </c>
      <c r="K10" s="43">
        <v>0</v>
      </c>
      <c r="L10" s="43">
        <v>0</v>
      </c>
      <c r="M10" s="44">
        <v>1</v>
      </c>
      <c r="N10" s="45">
        <v>0</v>
      </c>
    </row>
    <row r="11" spans="1:14" ht="19.5">
      <c r="A11" s="218" t="s">
        <v>118</v>
      </c>
      <c r="B11" s="185">
        <v>14</v>
      </c>
      <c r="C11" s="185">
        <v>484</v>
      </c>
      <c r="D11" s="185">
        <v>568</v>
      </c>
      <c r="E11" s="185">
        <v>514</v>
      </c>
      <c r="F11" s="21">
        <f t="shared" si="0"/>
        <v>1082</v>
      </c>
      <c r="G11" s="42">
        <v>0</v>
      </c>
      <c r="H11" s="43">
        <v>6</v>
      </c>
      <c r="I11" s="43">
        <v>1</v>
      </c>
      <c r="J11" s="43">
        <v>4</v>
      </c>
      <c r="K11" s="43">
        <v>0</v>
      </c>
      <c r="L11" s="43">
        <v>0</v>
      </c>
      <c r="M11" s="44">
        <v>0</v>
      </c>
      <c r="N11" s="45">
        <v>1</v>
      </c>
    </row>
    <row r="12" spans="1:14" ht="19.5">
      <c r="A12" s="218" t="s">
        <v>119</v>
      </c>
      <c r="B12" s="185">
        <v>22</v>
      </c>
      <c r="C12" s="185">
        <v>1139</v>
      </c>
      <c r="D12" s="185">
        <v>1401</v>
      </c>
      <c r="E12" s="185">
        <v>1562</v>
      </c>
      <c r="F12" s="21">
        <f t="shared" si="0"/>
        <v>2963</v>
      </c>
      <c r="G12" s="42">
        <v>10</v>
      </c>
      <c r="H12" s="43">
        <v>21</v>
      </c>
      <c r="I12" s="43">
        <v>10</v>
      </c>
      <c r="J12" s="43">
        <v>6</v>
      </c>
      <c r="K12" s="43">
        <v>0</v>
      </c>
      <c r="L12" s="43">
        <v>3</v>
      </c>
      <c r="M12" s="44">
        <v>0</v>
      </c>
      <c r="N12" s="45">
        <v>0</v>
      </c>
    </row>
    <row r="13" spans="1:14" ht="19.5">
      <c r="A13" s="218" t="s">
        <v>120</v>
      </c>
      <c r="B13" s="185">
        <v>11</v>
      </c>
      <c r="C13" s="185">
        <v>567</v>
      </c>
      <c r="D13" s="185">
        <v>606</v>
      </c>
      <c r="E13" s="185">
        <v>704</v>
      </c>
      <c r="F13" s="21">
        <f t="shared" si="0"/>
        <v>1310</v>
      </c>
      <c r="G13" s="42">
        <v>6</v>
      </c>
      <c r="H13" s="43">
        <v>3</v>
      </c>
      <c r="I13" s="43">
        <v>2</v>
      </c>
      <c r="J13" s="43">
        <v>6</v>
      </c>
      <c r="K13" s="43">
        <v>0</v>
      </c>
      <c r="L13" s="43">
        <v>1</v>
      </c>
      <c r="M13" s="44">
        <v>1</v>
      </c>
      <c r="N13" s="45">
        <v>0</v>
      </c>
    </row>
    <row r="14" spans="1:14" ht="19.5">
      <c r="A14" s="218" t="s">
        <v>121</v>
      </c>
      <c r="B14" s="185">
        <v>10</v>
      </c>
      <c r="C14" s="185">
        <v>389</v>
      </c>
      <c r="D14" s="185">
        <v>451</v>
      </c>
      <c r="E14" s="185">
        <v>392</v>
      </c>
      <c r="F14" s="21">
        <f t="shared" si="0"/>
        <v>843</v>
      </c>
      <c r="G14" s="42">
        <v>2</v>
      </c>
      <c r="H14" s="43">
        <v>5</v>
      </c>
      <c r="I14" s="43">
        <v>0</v>
      </c>
      <c r="J14" s="43">
        <v>0</v>
      </c>
      <c r="K14" s="43">
        <v>0</v>
      </c>
      <c r="L14" s="43">
        <v>1</v>
      </c>
      <c r="M14" s="44">
        <v>0</v>
      </c>
      <c r="N14" s="45">
        <v>0</v>
      </c>
    </row>
    <row r="15" spans="1:14" ht="19.5">
      <c r="A15" s="218" t="s">
        <v>122</v>
      </c>
      <c r="B15" s="185">
        <v>16</v>
      </c>
      <c r="C15" s="185">
        <v>619</v>
      </c>
      <c r="D15" s="185">
        <v>735</v>
      </c>
      <c r="E15" s="185">
        <v>696</v>
      </c>
      <c r="F15" s="21">
        <f t="shared" si="0"/>
        <v>1431</v>
      </c>
      <c r="G15" s="42">
        <v>15</v>
      </c>
      <c r="H15" s="43">
        <v>12</v>
      </c>
      <c r="I15" s="43">
        <v>1</v>
      </c>
      <c r="J15" s="43">
        <v>4</v>
      </c>
      <c r="K15" s="43">
        <v>3</v>
      </c>
      <c r="L15" s="43">
        <v>1</v>
      </c>
      <c r="M15" s="44">
        <v>1</v>
      </c>
      <c r="N15" s="45">
        <v>0</v>
      </c>
    </row>
    <row r="16" spans="1:14" ht="19.5">
      <c r="A16" s="218" t="s">
        <v>123</v>
      </c>
      <c r="B16" s="185">
        <v>10</v>
      </c>
      <c r="C16" s="185">
        <v>513</v>
      </c>
      <c r="D16" s="185">
        <v>548</v>
      </c>
      <c r="E16" s="185">
        <v>604</v>
      </c>
      <c r="F16" s="21">
        <f t="shared" si="0"/>
        <v>1152</v>
      </c>
      <c r="G16" s="42">
        <v>7</v>
      </c>
      <c r="H16" s="43">
        <v>9</v>
      </c>
      <c r="I16" s="43">
        <v>1</v>
      </c>
      <c r="J16" s="43">
        <v>0</v>
      </c>
      <c r="K16" s="43">
        <v>0</v>
      </c>
      <c r="L16" s="43">
        <v>3</v>
      </c>
      <c r="M16" s="44">
        <v>1</v>
      </c>
      <c r="N16" s="45">
        <v>0</v>
      </c>
    </row>
    <row r="17" spans="1:14" ht="19.5">
      <c r="A17" s="218" t="s">
        <v>124</v>
      </c>
      <c r="B17" s="185">
        <v>22</v>
      </c>
      <c r="C17" s="185">
        <v>949</v>
      </c>
      <c r="D17" s="185">
        <v>1208</v>
      </c>
      <c r="E17" s="185">
        <v>1154</v>
      </c>
      <c r="F17" s="21">
        <f t="shared" si="0"/>
        <v>2362</v>
      </c>
      <c r="G17" s="42">
        <v>15</v>
      </c>
      <c r="H17" s="43">
        <v>12</v>
      </c>
      <c r="I17" s="43">
        <v>2</v>
      </c>
      <c r="J17" s="43">
        <v>3</v>
      </c>
      <c r="K17" s="43">
        <v>0</v>
      </c>
      <c r="L17" s="43">
        <v>2</v>
      </c>
      <c r="M17" s="44">
        <v>0</v>
      </c>
      <c r="N17" s="45">
        <v>1</v>
      </c>
    </row>
    <row r="18" spans="1:14" ht="19.5">
      <c r="A18" s="218" t="s">
        <v>125</v>
      </c>
      <c r="B18" s="185">
        <v>13</v>
      </c>
      <c r="C18" s="185">
        <v>462</v>
      </c>
      <c r="D18" s="185">
        <v>505</v>
      </c>
      <c r="E18" s="185">
        <v>522</v>
      </c>
      <c r="F18" s="21">
        <f t="shared" si="0"/>
        <v>1027</v>
      </c>
      <c r="G18" s="42">
        <v>6</v>
      </c>
      <c r="H18" s="43">
        <v>7</v>
      </c>
      <c r="I18" s="43">
        <v>0</v>
      </c>
      <c r="J18" s="43">
        <v>3</v>
      </c>
      <c r="K18" s="43">
        <v>1</v>
      </c>
      <c r="L18" s="43">
        <v>1</v>
      </c>
      <c r="M18" s="44">
        <v>1</v>
      </c>
      <c r="N18" s="45">
        <v>1</v>
      </c>
    </row>
    <row r="19" spans="1:14" ht="19.5">
      <c r="A19" s="218" t="s">
        <v>126</v>
      </c>
      <c r="B19" s="185">
        <v>12</v>
      </c>
      <c r="C19" s="185">
        <v>443</v>
      </c>
      <c r="D19" s="185">
        <v>506</v>
      </c>
      <c r="E19" s="185">
        <v>450</v>
      </c>
      <c r="F19" s="21">
        <f t="shared" si="0"/>
        <v>956</v>
      </c>
      <c r="G19" s="42">
        <v>8</v>
      </c>
      <c r="H19" s="43">
        <v>7</v>
      </c>
      <c r="I19" s="43">
        <v>0</v>
      </c>
      <c r="J19" s="43">
        <v>1</v>
      </c>
      <c r="K19" s="43">
        <v>1</v>
      </c>
      <c r="L19" s="43">
        <v>0</v>
      </c>
      <c r="M19" s="44">
        <v>1</v>
      </c>
      <c r="N19" s="45">
        <v>0</v>
      </c>
    </row>
    <row r="20" spans="1:14" ht="19.5">
      <c r="A20" s="218" t="s">
        <v>127</v>
      </c>
      <c r="B20" s="185">
        <v>10</v>
      </c>
      <c r="C20" s="185">
        <v>447</v>
      </c>
      <c r="D20" s="185">
        <v>507</v>
      </c>
      <c r="E20" s="185">
        <v>481</v>
      </c>
      <c r="F20" s="21">
        <f t="shared" si="0"/>
        <v>988</v>
      </c>
      <c r="G20" s="42">
        <v>8</v>
      </c>
      <c r="H20" s="43">
        <v>9</v>
      </c>
      <c r="I20" s="43">
        <v>0</v>
      </c>
      <c r="J20" s="43">
        <v>0</v>
      </c>
      <c r="K20" s="43">
        <v>0</v>
      </c>
      <c r="L20" s="43">
        <v>1</v>
      </c>
      <c r="M20" s="44">
        <v>1</v>
      </c>
      <c r="N20" s="45">
        <v>0</v>
      </c>
    </row>
    <row r="21" spans="1:14" ht="19.5">
      <c r="A21" s="218" t="s">
        <v>128</v>
      </c>
      <c r="B21" s="185">
        <v>11</v>
      </c>
      <c r="C21" s="185">
        <v>645</v>
      </c>
      <c r="D21" s="185">
        <v>703</v>
      </c>
      <c r="E21" s="185">
        <v>743</v>
      </c>
      <c r="F21" s="21">
        <f t="shared" si="0"/>
        <v>1446</v>
      </c>
      <c r="G21" s="42">
        <v>8</v>
      </c>
      <c r="H21" s="43">
        <v>7</v>
      </c>
      <c r="I21" s="43">
        <v>2</v>
      </c>
      <c r="J21" s="43">
        <v>3</v>
      </c>
      <c r="K21" s="43">
        <v>1</v>
      </c>
      <c r="L21" s="43">
        <v>0</v>
      </c>
      <c r="M21" s="44">
        <v>2</v>
      </c>
      <c r="N21" s="45">
        <v>0</v>
      </c>
    </row>
    <row r="22" spans="1:14" ht="19.5">
      <c r="A22" s="218" t="s">
        <v>129</v>
      </c>
      <c r="B22" s="185">
        <v>16</v>
      </c>
      <c r="C22" s="185">
        <v>569</v>
      </c>
      <c r="D22" s="185">
        <v>685</v>
      </c>
      <c r="E22" s="185">
        <v>737</v>
      </c>
      <c r="F22" s="21">
        <f t="shared" si="0"/>
        <v>1422</v>
      </c>
      <c r="G22" s="42">
        <v>8</v>
      </c>
      <c r="H22" s="43">
        <v>7</v>
      </c>
      <c r="I22" s="43">
        <v>7</v>
      </c>
      <c r="J22" s="43">
        <v>0</v>
      </c>
      <c r="K22" s="43">
        <v>0</v>
      </c>
      <c r="L22" s="43">
        <v>0</v>
      </c>
      <c r="M22" s="44">
        <v>0</v>
      </c>
      <c r="N22" s="45">
        <v>1</v>
      </c>
    </row>
    <row r="23" spans="1:14" ht="19.5">
      <c r="A23" s="218" t="s">
        <v>130</v>
      </c>
      <c r="B23" s="185">
        <v>15</v>
      </c>
      <c r="C23" s="185">
        <v>974</v>
      </c>
      <c r="D23" s="185">
        <v>1038</v>
      </c>
      <c r="E23" s="185">
        <v>1182</v>
      </c>
      <c r="F23" s="21">
        <f t="shared" si="0"/>
        <v>2220</v>
      </c>
      <c r="G23" s="42">
        <v>12</v>
      </c>
      <c r="H23" s="43">
        <v>15</v>
      </c>
      <c r="I23" s="43">
        <v>4</v>
      </c>
      <c r="J23" s="43">
        <v>1</v>
      </c>
      <c r="K23" s="43">
        <v>1</v>
      </c>
      <c r="L23" s="43">
        <v>1</v>
      </c>
      <c r="M23" s="44">
        <v>0</v>
      </c>
      <c r="N23" s="45">
        <v>0</v>
      </c>
    </row>
    <row r="24" spans="1:14" ht="19.5">
      <c r="A24" s="218" t="s">
        <v>131</v>
      </c>
      <c r="B24" s="185">
        <v>12</v>
      </c>
      <c r="C24" s="185">
        <v>454</v>
      </c>
      <c r="D24" s="185">
        <v>570</v>
      </c>
      <c r="E24" s="185">
        <v>601</v>
      </c>
      <c r="F24" s="21">
        <f t="shared" si="0"/>
        <v>1171</v>
      </c>
      <c r="G24" s="42">
        <v>10</v>
      </c>
      <c r="H24" s="43">
        <v>4</v>
      </c>
      <c r="I24" s="43">
        <v>0</v>
      </c>
      <c r="J24" s="43">
        <v>0</v>
      </c>
      <c r="K24" s="43">
        <v>0</v>
      </c>
      <c r="L24" s="43">
        <v>1</v>
      </c>
      <c r="M24" s="44">
        <v>1</v>
      </c>
      <c r="N24" s="45">
        <v>0</v>
      </c>
    </row>
    <row r="25" spans="1:14" ht="19.5">
      <c r="A25" s="218" t="s">
        <v>132</v>
      </c>
      <c r="B25" s="185">
        <v>21</v>
      </c>
      <c r="C25" s="185">
        <v>1539</v>
      </c>
      <c r="D25" s="185">
        <v>1982</v>
      </c>
      <c r="E25" s="185">
        <v>2155</v>
      </c>
      <c r="F25" s="21">
        <f t="shared" si="0"/>
        <v>4137</v>
      </c>
      <c r="G25" s="42">
        <v>13</v>
      </c>
      <c r="H25" s="43">
        <v>20</v>
      </c>
      <c r="I25" s="43">
        <v>7</v>
      </c>
      <c r="J25" s="43">
        <v>6</v>
      </c>
      <c r="K25" s="43">
        <v>1</v>
      </c>
      <c r="L25" s="43">
        <v>2</v>
      </c>
      <c r="M25" s="44">
        <v>0</v>
      </c>
      <c r="N25" s="45">
        <v>2</v>
      </c>
    </row>
    <row r="26" spans="1:14" ht="19.5">
      <c r="A26" s="218" t="s">
        <v>133</v>
      </c>
      <c r="B26" s="185">
        <v>23</v>
      </c>
      <c r="C26" s="185">
        <v>924</v>
      </c>
      <c r="D26" s="185">
        <v>1204</v>
      </c>
      <c r="E26" s="185">
        <v>1248</v>
      </c>
      <c r="F26" s="21">
        <f t="shared" si="0"/>
        <v>2452</v>
      </c>
      <c r="G26" s="42">
        <v>12</v>
      </c>
      <c r="H26" s="43">
        <v>15</v>
      </c>
      <c r="I26" s="43">
        <v>1</v>
      </c>
      <c r="J26" s="43">
        <v>1</v>
      </c>
      <c r="K26" s="43">
        <v>1</v>
      </c>
      <c r="L26" s="43">
        <v>1</v>
      </c>
      <c r="M26" s="44">
        <v>1</v>
      </c>
      <c r="N26" s="45">
        <v>0</v>
      </c>
    </row>
    <row r="27" spans="1:14" ht="19.5">
      <c r="A27" s="218" t="s">
        <v>134</v>
      </c>
      <c r="B27" s="185">
        <v>12</v>
      </c>
      <c r="C27" s="185">
        <v>519</v>
      </c>
      <c r="D27" s="185">
        <v>539</v>
      </c>
      <c r="E27" s="185">
        <v>612</v>
      </c>
      <c r="F27" s="21">
        <f t="shared" si="0"/>
        <v>1151</v>
      </c>
      <c r="G27" s="42">
        <v>7</v>
      </c>
      <c r="H27" s="43">
        <v>5</v>
      </c>
      <c r="I27" s="43">
        <v>7</v>
      </c>
      <c r="J27" s="43">
        <v>1</v>
      </c>
      <c r="K27" s="43">
        <v>1</v>
      </c>
      <c r="L27" s="43">
        <v>1</v>
      </c>
      <c r="M27" s="44">
        <v>0</v>
      </c>
      <c r="N27" s="45">
        <v>0</v>
      </c>
    </row>
    <row r="28" spans="1:14" ht="19.5">
      <c r="A28" s="218" t="s">
        <v>135</v>
      </c>
      <c r="B28" s="185">
        <v>12</v>
      </c>
      <c r="C28" s="185">
        <v>559</v>
      </c>
      <c r="D28" s="185">
        <v>662</v>
      </c>
      <c r="E28" s="185">
        <v>685</v>
      </c>
      <c r="F28" s="21">
        <f t="shared" si="0"/>
        <v>1347</v>
      </c>
      <c r="G28" s="42">
        <v>13</v>
      </c>
      <c r="H28" s="43">
        <v>11</v>
      </c>
      <c r="I28" s="43">
        <v>4</v>
      </c>
      <c r="J28" s="43">
        <v>3</v>
      </c>
      <c r="K28" s="43">
        <v>1</v>
      </c>
      <c r="L28" s="43">
        <v>2</v>
      </c>
      <c r="M28" s="44">
        <v>1</v>
      </c>
      <c r="N28" s="45">
        <v>0</v>
      </c>
    </row>
    <row r="29" spans="1:14" ht="19.5">
      <c r="A29" s="218" t="s">
        <v>136</v>
      </c>
      <c r="B29" s="185">
        <v>6</v>
      </c>
      <c r="C29" s="185">
        <v>365</v>
      </c>
      <c r="D29" s="185">
        <v>444</v>
      </c>
      <c r="E29" s="185">
        <v>466</v>
      </c>
      <c r="F29" s="21">
        <f t="shared" si="0"/>
        <v>910</v>
      </c>
      <c r="G29" s="42">
        <v>4</v>
      </c>
      <c r="H29" s="43">
        <v>14</v>
      </c>
      <c r="I29" s="43">
        <v>0</v>
      </c>
      <c r="J29" s="43">
        <v>1</v>
      </c>
      <c r="K29" s="43">
        <v>0</v>
      </c>
      <c r="L29" s="43">
        <v>1</v>
      </c>
      <c r="M29" s="44">
        <v>0</v>
      </c>
      <c r="N29" s="45">
        <v>0</v>
      </c>
    </row>
    <row r="30" spans="1:14" ht="19.5">
      <c r="A30" s="218" t="s">
        <v>137</v>
      </c>
      <c r="B30" s="185">
        <v>11</v>
      </c>
      <c r="C30" s="185">
        <v>408</v>
      </c>
      <c r="D30" s="185">
        <v>456</v>
      </c>
      <c r="E30" s="185">
        <v>502</v>
      </c>
      <c r="F30" s="21">
        <f t="shared" si="0"/>
        <v>958</v>
      </c>
      <c r="G30" s="42">
        <v>5</v>
      </c>
      <c r="H30" s="43">
        <v>11</v>
      </c>
      <c r="I30" s="43">
        <v>4</v>
      </c>
      <c r="J30" s="43">
        <v>0</v>
      </c>
      <c r="K30" s="43">
        <v>2</v>
      </c>
      <c r="L30" s="43">
        <v>1</v>
      </c>
      <c r="M30" s="44">
        <v>0</v>
      </c>
      <c r="N30" s="45">
        <v>0</v>
      </c>
    </row>
    <row r="31" spans="1:14" ht="19.5">
      <c r="A31" s="218" t="s">
        <v>138</v>
      </c>
      <c r="B31" s="185">
        <v>17</v>
      </c>
      <c r="C31" s="185">
        <v>1488</v>
      </c>
      <c r="D31" s="185">
        <v>1635</v>
      </c>
      <c r="E31" s="185">
        <v>1866</v>
      </c>
      <c r="F31" s="21">
        <f t="shared" si="0"/>
        <v>3501</v>
      </c>
      <c r="G31" s="42">
        <v>19</v>
      </c>
      <c r="H31" s="43">
        <v>15</v>
      </c>
      <c r="I31" s="43">
        <v>7</v>
      </c>
      <c r="J31" s="43">
        <v>7</v>
      </c>
      <c r="K31" s="43">
        <v>1</v>
      </c>
      <c r="L31" s="43">
        <v>2</v>
      </c>
      <c r="M31" s="44">
        <v>3</v>
      </c>
      <c r="N31" s="45">
        <v>0</v>
      </c>
    </row>
    <row r="32" spans="1:14" ht="19.5">
      <c r="A32" s="218" t="s">
        <v>139</v>
      </c>
      <c r="B32" s="185">
        <v>8</v>
      </c>
      <c r="C32" s="185">
        <v>358</v>
      </c>
      <c r="D32" s="185">
        <v>418</v>
      </c>
      <c r="E32" s="185">
        <v>442</v>
      </c>
      <c r="F32" s="21">
        <f t="shared" si="0"/>
        <v>860</v>
      </c>
      <c r="G32" s="42">
        <v>5</v>
      </c>
      <c r="H32" s="43">
        <v>9</v>
      </c>
      <c r="I32" s="43">
        <v>1</v>
      </c>
      <c r="J32" s="43">
        <v>2</v>
      </c>
      <c r="K32" s="43">
        <v>2</v>
      </c>
      <c r="L32" s="44">
        <v>0</v>
      </c>
      <c r="M32" s="44">
        <v>1</v>
      </c>
      <c r="N32" s="45">
        <v>0</v>
      </c>
    </row>
    <row r="33" spans="1:14" ht="19.5">
      <c r="A33" s="218" t="s">
        <v>140</v>
      </c>
      <c r="B33" s="185">
        <v>15</v>
      </c>
      <c r="C33" s="185">
        <v>1007</v>
      </c>
      <c r="D33" s="185">
        <v>1141</v>
      </c>
      <c r="E33" s="185">
        <v>1237</v>
      </c>
      <c r="F33" s="21">
        <f t="shared" si="0"/>
        <v>2378</v>
      </c>
      <c r="G33" s="42">
        <v>11</v>
      </c>
      <c r="H33" s="43">
        <v>13</v>
      </c>
      <c r="I33" s="43">
        <v>5</v>
      </c>
      <c r="J33" s="43">
        <v>4</v>
      </c>
      <c r="K33" s="43">
        <v>0</v>
      </c>
      <c r="L33" s="44">
        <v>1</v>
      </c>
      <c r="M33" s="44">
        <v>2</v>
      </c>
      <c r="N33" s="45">
        <v>0</v>
      </c>
    </row>
    <row r="34" spans="1:14" ht="19.5">
      <c r="A34" s="218" t="s">
        <v>141</v>
      </c>
      <c r="B34" s="185">
        <v>12</v>
      </c>
      <c r="C34" s="185">
        <v>457</v>
      </c>
      <c r="D34" s="185">
        <v>563</v>
      </c>
      <c r="E34" s="185">
        <v>502</v>
      </c>
      <c r="F34" s="21">
        <f t="shared" si="0"/>
        <v>1065</v>
      </c>
      <c r="G34" s="42">
        <v>1</v>
      </c>
      <c r="H34" s="43">
        <v>6</v>
      </c>
      <c r="I34" s="43">
        <v>0</v>
      </c>
      <c r="J34" s="43">
        <v>4</v>
      </c>
      <c r="K34" s="43">
        <v>2</v>
      </c>
      <c r="L34" s="44">
        <v>0</v>
      </c>
      <c r="M34" s="44">
        <v>0</v>
      </c>
      <c r="N34" s="45">
        <v>0</v>
      </c>
    </row>
    <row r="35" spans="1:14" ht="19.5">
      <c r="A35" s="218" t="s">
        <v>142</v>
      </c>
      <c r="B35" s="185">
        <v>19</v>
      </c>
      <c r="C35" s="185">
        <v>846</v>
      </c>
      <c r="D35" s="185">
        <v>1040</v>
      </c>
      <c r="E35" s="185">
        <v>1156</v>
      </c>
      <c r="F35" s="21">
        <f t="shared" si="0"/>
        <v>2196</v>
      </c>
      <c r="G35" s="42">
        <v>13</v>
      </c>
      <c r="H35" s="43">
        <v>12</v>
      </c>
      <c r="I35" s="43">
        <v>0</v>
      </c>
      <c r="J35" s="43">
        <v>0</v>
      </c>
      <c r="K35" s="43">
        <v>3</v>
      </c>
      <c r="L35" s="44">
        <v>0</v>
      </c>
      <c r="M35" s="44">
        <v>0</v>
      </c>
      <c r="N35" s="45">
        <v>0</v>
      </c>
    </row>
    <row r="36" spans="1:14" ht="19.5">
      <c r="A36" s="218" t="s">
        <v>143</v>
      </c>
      <c r="B36" s="185">
        <v>8</v>
      </c>
      <c r="C36" s="185">
        <v>369</v>
      </c>
      <c r="D36" s="185">
        <v>463</v>
      </c>
      <c r="E36" s="185">
        <v>431</v>
      </c>
      <c r="F36" s="21">
        <f t="shared" si="0"/>
        <v>894</v>
      </c>
      <c r="G36" s="42">
        <v>6</v>
      </c>
      <c r="H36" s="43">
        <v>2</v>
      </c>
      <c r="I36" s="43">
        <v>1</v>
      </c>
      <c r="J36" s="43">
        <v>1</v>
      </c>
      <c r="K36" s="43">
        <v>0</v>
      </c>
      <c r="L36" s="44">
        <v>2</v>
      </c>
      <c r="M36" s="44">
        <v>0</v>
      </c>
      <c r="N36" s="45">
        <v>1</v>
      </c>
    </row>
    <row r="37" spans="1:14" ht="19.5">
      <c r="A37" s="217" t="s">
        <v>110</v>
      </c>
      <c r="B37" s="21">
        <f t="shared" ref="B37:N37" si="1">SUM(B5:B36)</f>
        <v>459</v>
      </c>
      <c r="C37" s="21">
        <f t="shared" si="1"/>
        <v>22861</v>
      </c>
      <c r="D37" s="21">
        <f t="shared" si="1"/>
        <v>26639</v>
      </c>
      <c r="E37" s="21">
        <f t="shared" si="1"/>
        <v>28177</v>
      </c>
      <c r="F37" s="21">
        <f t="shared" si="1"/>
        <v>54816</v>
      </c>
      <c r="G37" s="21">
        <f t="shared" si="1"/>
        <v>299</v>
      </c>
      <c r="H37" s="21">
        <f t="shared" si="1"/>
        <v>356</v>
      </c>
      <c r="I37" s="21">
        <f t="shared" si="1"/>
        <v>75</v>
      </c>
      <c r="J37" s="21">
        <f t="shared" si="1"/>
        <v>75</v>
      </c>
      <c r="K37" s="21">
        <f t="shared" si="1"/>
        <v>28</v>
      </c>
      <c r="L37" s="21">
        <f t="shared" si="1"/>
        <v>35</v>
      </c>
      <c r="M37" s="22">
        <f t="shared" si="1"/>
        <v>23</v>
      </c>
      <c r="N37" s="25">
        <f t="shared" si="1"/>
        <v>7</v>
      </c>
    </row>
    <row r="38" spans="1:14" s="3" customFormat="1" ht="26.25" customHeight="1">
      <c r="A38" s="229" t="s">
        <v>35</v>
      </c>
      <c r="B38" s="230"/>
      <c r="C38" s="60">
        <f>C37</f>
        <v>22861</v>
      </c>
      <c r="D38" s="60" t="s">
        <v>36</v>
      </c>
      <c r="E38" s="60" t="s">
        <v>37</v>
      </c>
      <c r="F38" s="60"/>
      <c r="G38" s="60">
        <f>F37</f>
        <v>54816</v>
      </c>
      <c r="H38" s="60" t="s">
        <v>38</v>
      </c>
      <c r="I38" s="60"/>
      <c r="J38" s="60"/>
      <c r="K38" s="60" t="s">
        <v>105</v>
      </c>
      <c r="L38" s="60"/>
      <c r="M38" s="67"/>
      <c r="N38" s="68"/>
    </row>
    <row r="39" spans="1:14" s="3" customFormat="1" ht="26.25" customHeight="1">
      <c r="A39" s="229" t="s">
        <v>108</v>
      </c>
      <c r="B39" s="230"/>
      <c r="C39" s="61" t="str">
        <f ca="1">INDIRECT(H39,TRUE)</f>
        <v>開平</v>
      </c>
      <c r="D39" s="143" t="s">
        <v>91</v>
      </c>
      <c r="E39" s="144">
        <v>1539</v>
      </c>
      <c r="F39" s="145">
        <f>MAX(F5:F36)</f>
        <v>4137</v>
      </c>
      <c r="G39" s="87"/>
      <c r="H39" s="148" t="str">
        <f>ADDRESS(MATCH(MAX(F5:F36),F5:F36,0)+4,1)</f>
        <v>$A$25</v>
      </c>
      <c r="I39" s="87"/>
      <c r="J39" s="87"/>
      <c r="K39" s="87"/>
      <c r="L39" s="87"/>
      <c r="M39" s="141"/>
      <c r="N39" s="142"/>
    </row>
    <row r="40" spans="1:14" s="3" customFormat="1" ht="26.25" customHeight="1">
      <c r="A40" s="229" t="s">
        <v>109</v>
      </c>
      <c r="B40" s="230"/>
      <c r="C40" s="157" t="str">
        <f ca="1">INDIRECT(H40,TRUE)</f>
        <v>明莊</v>
      </c>
      <c r="D40" s="158" t="s">
        <v>91</v>
      </c>
      <c r="E40" s="146">
        <v>389</v>
      </c>
      <c r="F40" s="147">
        <f>MIN(F5:F36)</f>
        <v>843</v>
      </c>
      <c r="G40" s="87"/>
      <c r="H40" s="148" t="str">
        <f>ADDRESS(MATCH(MIN(F5:F36),F5:F36,0)+4,1)</f>
        <v>$A$14</v>
      </c>
      <c r="I40" s="87"/>
      <c r="J40" s="87"/>
      <c r="K40" s="87"/>
      <c r="L40" s="87"/>
      <c r="M40" s="141"/>
      <c r="N40" s="142"/>
    </row>
    <row r="41" spans="1:14" s="4" customFormat="1" ht="24.95" customHeight="1">
      <c r="A41" s="235" t="s">
        <v>39</v>
      </c>
      <c r="B41" s="236"/>
      <c r="C41" s="225">
        <f>SUM(G41:G42)</f>
        <v>161</v>
      </c>
      <c r="D41" s="227" t="s">
        <v>38</v>
      </c>
      <c r="E41" s="195" t="s">
        <v>40</v>
      </c>
      <c r="F41" s="87"/>
      <c r="G41" s="87">
        <v>75</v>
      </c>
      <c r="H41" s="87" t="s">
        <v>38</v>
      </c>
      <c r="I41" s="87"/>
      <c r="J41" s="87"/>
      <c r="K41" s="80"/>
      <c r="L41" s="80"/>
      <c r="M41" s="81"/>
      <c r="N41" s="82"/>
    </row>
    <row r="42" spans="1:14" s="5" customFormat="1" ht="24.95" customHeight="1">
      <c r="A42" s="237"/>
      <c r="B42" s="238"/>
      <c r="C42" s="226"/>
      <c r="D42" s="228"/>
      <c r="E42" s="88" t="s">
        <v>41</v>
      </c>
      <c r="F42" s="88"/>
      <c r="G42" s="88">
        <v>86</v>
      </c>
      <c r="H42" s="88" t="s">
        <v>38</v>
      </c>
      <c r="I42" s="88"/>
      <c r="J42" s="88"/>
      <c r="K42" s="89"/>
      <c r="L42" s="89"/>
      <c r="M42" s="90"/>
      <c r="N42" s="91"/>
    </row>
    <row r="43" spans="1:14" s="5" customFormat="1" ht="26.25" customHeight="1">
      <c r="A43" s="235" t="s">
        <v>18</v>
      </c>
      <c r="B43" s="239"/>
      <c r="C43" s="216">
        <f>K37</f>
        <v>28</v>
      </c>
      <c r="D43" s="216" t="s">
        <v>10</v>
      </c>
      <c r="E43" s="199" t="s">
        <v>170</v>
      </c>
      <c r="F43" s="195"/>
      <c r="G43" s="195"/>
      <c r="H43" s="195"/>
      <c r="I43" s="195"/>
      <c r="J43" s="195"/>
      <c r="K43" s="200"/>
      <c r="L43" s="200"/>
      <c r="M43" s="201"/>
      <c r="N43" s="202"/>
    </row>
    <row r="44" spans="1:14" s="6" customFormat="1" ht="26.25" customHeight="1">
      <c r="A44" s="229" t="s">
        <v>42</v>
      </c>
      <c r="B44" s="230"/>
      <c r="C44" s="60">
        <f>L37</f>
        <v>35</v>
      </c>
      <c r="D44" s="60" t="s">
        <v>38</v>
      </c>
      <c r="E44" s="60"/>
      <c r="F44" s="60"/>
      <c r="G44" s="61"/>
      <c r="H44" s="60"/>
      <c r="I44" s="60"/>
      <c r="J44" s="60"/>
      <c r="K44" s="62"/>
      <c r="L44" s="62"/>
      <c r="M44" s="63"/>
      <c r="N44" s="64"/>
    </row>
    <row r="45" spans="1:14" s="7" customFormat="1" ht="26.25" customHeight="1">
      <c r="A45" s="229" t="s">
        <v>14</v>
      </c>
      <c r="B45" s="230"/>
      <c r="C45" s="60">
        <f>M37</f>
        <v>23</v>
      </c>
      <c r="D45" s="60" t="s">
        <v>43</v>
      </c>
      <c r="E45" s="60" t="s">
        <v>171</v>
      </c>
      <c r="F45" s="60"/>
      <c r="G45" s="60"/>
      <c r="H45" s="60"/>
      <c r="I45" s="60"/>
      <c r="J45" s="60"/>
      <c r="K45" s="62"/>
      <c r="L45" s="62"/>
      <c r="M45" s="63"/>
      <c r="N45" s="64"/>
    </row>
    <row r="46" spans="1:14" s="8" customFormat="1" ht="26.25" customHeight="1">
      <c r="A46" s="229" t="s">
        <v>15</v>
      </c>
      <c r="B46" s="230"/>
      <c r="C46" s="60">
        <f>N37</f>
        <v>7</v>
      </c>
      <c r="D46" s="60" t="s">
        <v>43</v>
      </c>
      <c r="E46" s="60" t="s">
        <v>167</v>
      </c>
      <c r="F46" s="60"/>
      <c r="G46" s="60"/>
      <c r="H46" s="60"/>
      <c r="I46" s="60"/>
      <c r="J46" s="60"/>
      <c r="K46" s="62"/>
      <c r="L46" s="62"/>
      <c r="M46" s="63"/>
      <c r="N46" s="64"/>
    </row>
    <row r="47" spans="1:14" s="6" customFormat="1" ht="26.25" customHeight="1">
      <c r="A47" s="229" t="s">
        <v>107</v>
      </c>
      <c r="B47" s="230"/>
      <c r="C47" s="60">
        <f>G37</f>
        <v>299</v>
      </c>
      <c r="D47" s="71" t="s">
        <v>38</v>
      </c>
      <c r="E47" s="60" t="s">
        <v>44</v>
      </c>
      <c r="F47" s="60"/>
      <c r="G47" s="60">
        <f>H37</f>
        <v>356</v>
      </c>
      <c r="H47" s="71" t="s">
        <v>38</v>
      </c>
      <c r="I47" s="60"/>
      <c r="J47" s="60"/>
      <c r="K47" s="62"/>
      <c r="L47" s="62"/>
      <c r="M47" s="63"/>
      <c r="N47" s="64"/>
    </row>
    <row r="48" spans="1:14" s="9" customFormat="1" ht="26.25" customHeight="1" thickBot="1">
      <c r="A48" s="233" t="str">
        <f>IF(C48&gt;0," 本月戶數增加","本月戶數減少")</f>
        <v>本月戶數減少</v>
      </c>
      <c r="B48" s="234"/>
      <c r="C48" s="72">
        <f>C37-'10005'!C37</f>
        <v>-11</v>
      </c>
      <c r="D48" s="156" t="str">
        <f>IF(E48&gt;0,"男增加","男減少")</f>
        <v>男減少</v>
      </c>
      <c r="E48" s="73">
        <f>D37-'10005'!D37</f>
        <v>-42</v>
      </c>
      <c r="F48" s="74" t="str">
        <f>IF(G48&gt;0,"女增加","女減少")</f>
        <v>女減少</v>
      </c>
      <c r="G48" s="73">
        <f>E37-'10005'!E37</f>
        <v>-22</v>
      </c>
      <c r="H48" s="75"/>
      <c r="I48" s="234" t="str">
        <f>IF(K48&gt;0,"總人口數增加","總人口數減少")</f>
        <v>總人口數減少</v>
      </c>
      <c r="J48" s="234"/>
      <c r="K48" s="73">
        <f>F37-'10005'!F37</f>
        <v>-64</v>
      </c>
      <c r="L48" s="75"/>
      <c r="M48" s="76"/>
      <c r="N48" s="77"/>
    </row>
    <row r="49" spans="3:3">
      <c r="C49" s="2"/>
    </row>
  </sheetData>
  <mergeCells count="26">
    <mergeCell ref="A1:L1"/>
    <mergeCell ref="I3:I4"/>
    <mergeCell ref="C41:C42"/>
    <mergeCell ref="D41:D42"/>
    <mergeCell ref="B3:B4"/>
    <mergeCell ref="G3:G4"/>
    <mergeCell ref="H3:H4"/>
    <mergeCell ref="A38:B38"/>
    <mergeCell ref="A3:A4"/>
    <mergeCell ref="L3:L4"/>
    <mergeCell ref="K2:N2"/>
    <mergeCell ref="M3:M4"/>
    <mergeCell ref="N3:N4"/>
    <mergeCell ref="K3:K4"/>
    <mergeCell ref="J3:J4"/>
    <mergeCell ref="A41:B42"/>
    <mergeCell ref="C3:C4"/>
    <mergeCell ref="A48:B48"/>
    <mergeCell ref="I48:J48"/>
    <mergeCell ref="A46:B46"/>
    <mergeCell ref="A44:B44"/>
    <mergeCell ref="A45:B45"/>
    <mergeCell ref="A39:B39"/>
    <mergeCell ref="A40:B40"/>
    <mergeCell ref="A47:B47"/>
    <mergeCell ref="A43:B43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62" customWidth="1"/>
    <col min="2" max="2" width="12.5" style="28" customWidth="1"/>
    <col min="3" max="3" width="11.375" style="28" customWidth="1"/>
    <col min="4" max="6" width="9.625" style="28" customWidth="1"/>
    <col min="7" max="10" width="8.625" style="28" customWidth="1"/>
    <col min="11" max="14" width="7.625" style="28" customWidth="1"/>
    <col min="15" max="16384" width="9" style="28"/>
  </cols>
  <sheetData>
    <row r="1" spans="1:14" ht="44.25" customHeight="1">
      <c r="A1" s="221" t="s">
        <v>103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46"/>
      <c r="N1" s="46"/>
    </row>
    <row r="2" spans="1:14" ht="28.5" customHeight="1" thickBot="1">
      <c r="A2" s="47"/>
      <c r="B2" s="48"/>
      <c r="C2" s="46"/>
      <c r="D2" s="48"/>
      <c r="E2" s="48"/>
      <c r="F2" s="48"/>
      <c r="G2" s="48"/>
      <c r="H2" s="48"/>
      <c r="I2" s="48"/>
      <c r="J2" s="52"/>
      <c r="K2" s="255" t="s">
        <v>150</v>
      </c>
      <c r="L2" s="255"/>
      <c r="M2" s="255"/>
      <c r="N2" s="255"/>
    </row>
    <row r="3" spans="1:14" ht="19.5">
      <c r="A3" s="256" t="s">
        <v>83</v>
      </c>
      <c r="B3" s="251" t="s">
        <v>84</v>
      </c>
      <c r="C3" s="251" t="s">
        <v>26</v>
      </c>
      <c r="D3" s="190" t="s">
        <v>10</v>
      </c>
      <c r="E3" s="191" t="s">
        <v>100</v>
      </c>
      <c r="F3" s="192" t="s">
        <v>101</v>
      </c>
      <c r="G3" s="251" t="s">
        <v>27</v>
      </c>
      <c r="H3" s="251" t="s">
        <v>28</v>
      </c>
      <c r="I3" s="251" t="s">
        <v>29</v>
      </c>
      <c r="J3" s="251" t="s">
        <v>30</v>
      </c>
      <c r="K3" s="251" t="s">
        <v>31</v>
      </c>
      <c r="L3" s="251" t="s">
        <v>32</v>
      </c>
      <c r="M3" s="258" t="s">
        <v>97</v>
      </c>
      <c r="N3" s="260" t="s">
        <v>98</v>
      </c>
    </row>
    <row r="4" spans="1:14" s="162" customFormat="1" ht="19.5">
      <c r="A4" s="257"/>
      <c r="B4" s="252"/>
      <c r="C4" s="252"/>
      <c r="D4" s="49" t="s">
        <v>33</v>
      </c>
      <c r="E4" s="49" t="s">
        <v>34</v>
      </c>
      <c r="F4" s="49" t="s">
        <v>88</v>
      </c>
      <c r="G4" s="252"/>
      <c r="H4" s="252"/>
      <c r="I4" s="252"/>
      <c r="J4" s="252"/>
      <c r="K4" s="252"/>
      <c r="L4" s="252"/>
      <c r="M4" s="259"/>
      <c r="N4" s="261"/>
    </row>
    <row r="5" spans="1:14" ht="19.5">
      <c r="A5" s="219" t="s">
        <v>112</v>
      </c>
      <c r="B5" s="185">
        <v>13</v>
      </c>
      <c r="C5" s="185">
        <v>536</v>
      </c>
      <c r="D5" s="185">
        <v>615</v>
      </c>
      <c r="E5" s="185">
        <v>652</v>
      </c>
      <c r="F5" s="50">
        <f>SUM(D5:E5)</f>
        <v>1267</v>
      </c>
      <c r="G5" s="56">
        <v>12</v>
      </c>
      <c r="H5" s="57">
        <v>10</v>
      </c>
      <c r="I5" s="57">
        <v>1</v>
      </c>
      <c r="J5" s="57">
        <v>3</v>
      </c>
      <c r="K5" s="57">
        <v>0</v>
      </c>
      <c r="L5" s="57">
        <v>0</v>
      </c>
      <c r="M5" s="58">
        <v>0</v>
      </c>
      <c r="N5" s="59">
        <v>0</v>
      </c>
    </row>
    <row r="6" spans="1:14" ht="19.5">
      <c r="A6" s="219" t="s">
        <v>113</v>
      </c>
      <c r="B6" s="185">
        <v>27</v>
      </c>
      <c r="C6" s="185">
        <v>1568</v>
      </c>
      <c r="D6" s="185">
        <v>1666</v>
      </c>
      <c r="E6" s="185">
        <v>1773</v>
      </c>
      <c r="F6" s="50">
        <f t="shared" ref="F6:F36" si="0">SUM(D6:E6)</f>
        <v>3439</v>
      </c>
      <c r="G6" s="56">
        <v>30</v>
      </c>
      <c r="H6" s="57">
        <v>47</v>
      </c>
      <c r="I6" s="57">
        <v>15</v>
      </c>
      <c r="J6" s="57">
        <v>4</v>
      </c>
      <c r="K6" s="57">
        <v>0</v>
      </c>
      <c r="L6" s="57">
        <v>3</v>
      </c>
      <c r="M6" s="58">
        <v>2</v>
      </c>
      <c r="N6" s="59">
        <v>1</v>
      </c>
    </row>
    <row r="7" spans="1:14" ht="19.5">
      <c r="A7" s="219" t="s">
        <v>114</v>
      </c>
      <c r="B7" s="185">
        <v>7</v>
      </c>
      <c r="C7" s="185">
        <v>571</v>
      </c>
      <c r="D7" s="185">
        <v>530</v>
      </c>
      <c r="E7" s="185">
        <v>621</v>
      </c>
      <c r="F7" s="50">
        <f t="shared" si="0"/>
        <v>1151</v>
      </c>
      <c r="G7" s="56">
        <v>13</v>
      </c>
      <c r="H7" s="57">
        <v>9</v>
      </c>
      <c r="I7" s="57">
        <v>3</v>
      </c>
      <c r="J7" s="57">
        <v>2</v>
      </c>
      <c r="K7" s="57">
        <v>0</v>
      </c>
      <c r="L7" s="57">
        <v>1</v>
      </c>
      <c r="M7" s="58">
        <v>1</v>
      </c>
      <c r="N7" s="59">
        <v>0</v>
      </c>
    </row>
    <row r="8" spans="1:14" ht="19.5">
      <c r="A8" s="219" t="s">
        <v>115</v>
      </c>
      <c r="B8" s="185">
        <v>20</v>
      </c>
      <c r="C8" s="185">
        <v>1298</v>
      </c>
      <c r="D8" s="185">
        <v>1612</v>
      </c>
      <c r="E8" s="185">
        <v>1793</v>
      </c>
      <c r="F8" s="50">
        <f t="shared" si="0"/>
        <v>3405</v>
      </c>
      <c r="G8" s="56">
        <v>18</v>
      </c>
      <c r="H8" s="57">
        <v>22</v>
      </c>
      <c r="I8" s="57">
        <v>4</v>
      </c>
      <c r="J8" s="57">
        <v>5</v>
      </c>
      <c r="K8" s="57">
        <v>0</v>
      </c>
      <c r="L8" s="57">
        <v>1</v>
      </c>
      <c r="M8" s="58">
        <v>0</v>
      </c>
      <c r="N8" s="59">
        <v>2</v>
      </c>
    </row>
    <row r="9" spans="1:14" ht="19.5">
      <c r="A9" s="219" t="s">
        <v>116</v>
      </c>
      <c r="B9" s="185">
        <v>17</v>
      </c>
      <c r="C9" s="185">
        <v>721</v>
      </c>
      <c r="D9" s="185">
        <v>806</v>
      </c>
      <c r="E9" s="185">
        <v>917</v>
      </c>
      <c r="F9" s="50">
        <f t="shared" si="0"/>
        <v>1723</v>
      </c>
      <c r="G9" s="56">
        <v>7</v>
      </c>
      <c r="H9" s="57">
        <v>5</v>
      </c>
      <c r="I9" s="57">
        <v>0</v>
      </c>
      <c r="J9" s="57">
        <v>2</v>
      </c>
      <c r="K9" s="57">
        <v>0</v>
      </c>
      <c r="L9" s="57">
        <v>2</v>
      </c>
      <c r="M9" s="58">
        <v>2</v>
      </c>
      <c r="N9" s="59">
        <v>0</v>
      </c>
    </row>
    <row r="10" spans="1:14" ht="19.5">
      <c r="A10" s="219" t="s">
        <v>117</v>
      </c>
      <c r="B10" s="185">
        <v>17</v>
      </c>
      <c r="C10" s="185">
        <v>673</v>
      </c>
      <c r="D10" s="185">
        <v>812</v>
      </c>
      <c r="E10" s="185">
        <v>780</v>
      </c>
      <c r="F10" s="50">
        <f t="shared" si="0"/>
        <v>1592</v>
      </c>
      <c r="G10" s="56">
        <v>6</v>
      </c>
      <c r="H10" s="57">
        <v>7</v>
      </c>
      <c r="I10" s="57">
        <v>0</v>
      </c>
      <c r="J10" s="57">
        <v>0</v>
      </c>
      <c r="K10" s="57">
        <v>0</v>
      </c>
      <c r="L10" s="57">
        <v>3</v>
      </c>
      <c r="M10" s="58">
        <v>0</v>
      </c>
      <c r="N10" s="59">
        <v>1</v>
      </c>
    </row>
    <row r="11" spans="1:14" ht="19.5">
      <c r="A11" s="219" t="s">
        <v>118</v>
      </c>
      <c r="B11" s="185">
        <v>14</v>
      </c>
      <c r="C11" s="185">
        <v>481</v>
      </c>
      <c r="D11" s="185">
        <v>562</v>
      </c>
      <c r="E11" s="185">
        <v>512</v>
      </c>
      <c r="F11" s="50">
        <f t="shared" si="0"/>
        <v>1074</v>
      </c>
      <c r="G11" s="56">
        <v>7</v>
      </c>
      <c r="H11" s="57">
        <v>11</v>
      </c>
      <c r="I11" s="57">
        <v>1</v>
      </c>
      <c r="J11" s="57">
        <v>5</v>
      </c>
      <c r="K11" s="57">
        <v>0</v>
      </c>
      <c r="L11" s="57">
        <v>0</v>
      </c>
      <c r="M11" s="58">
        <v>1</v>
      </c>
      <c r="N11" s="59">
        <v>1</v>
      </c>
    </row>
    <row r="12" spans="1:14" ht="19.5">
      <c r="A12" s="219" t="s">
        <v>119</v>
      </c>
      <c r="B12" s="185">
        <v>22</v>
      </c>
      <c r="C12" s="185">
        <v>1138</v>
      </c>
      <c r="D12" s="185">
        <v>1405</v>
      </c>
      <c r="E12" s="185">
        <v>1562</v>
      </c>
      <c r="F12" s="50">
        <f t="shared" si="0"/>
        <v>2967</v>
      </c>
      <c r="G12" s="56">
        <v>14</v>
      </c>
      <c r="H12" s="57">
        <v>16</v>
      </c>
      <c r="I12" s="57">
        <v>8</v>
      </c>
      <c r="J12" s="57">
        <v>3</v>
      </c>
      <c r="K12" s="57">
        <v>3</v>
      </c>
      <c r="L12" s="57">
        <v>2</v>
      </c>
      <c r="M12" s="58">
        <v>3</v>
      </c>
      <c r="N12" s="59">
        <v>1</v>
      </c>
    </row>
    <row r="13" spans="1:14" ht="19.5">
      <c r="A13" s="219" t="s">
        <v>120</v>
      </c>
      <c r="B13" s="185">
        <v>11</v>
      </c>
      <c r="C13" s="185">
        <v>564</v>
      </c>
      <c r="D13" s="185">
        <v>601</v>
      </c>
      <c r="E13" s="185">
        <v>701</v>
      </c>
      <c r="F13" s="50">
        <f t="shared" si="0"/>
        <v>1302</v>
      </c>
      <c r="G13" s="55">
        <v>5</v>
      </c>
      <c r="H13" s="57">
        <v>11</v>
      </c>
      <c r="I13" s="57">
        <v>2</v>
      </c>
      <c r="J13" s="57">
        <v>3</v>
      </c>
      <c r="K13" s="57">
        <v>0</v>
      </c>
      <c r="L13" s="57">
        <v>1</v>
      </c>
      <c r="M13" s="58">
        <v>0</v>
      </c>
      <c r="N13" s="59">
        <v>1</v>
      </c>
    </row>
    <row r="14" spans="1:14" ht="19.5">
      <c r="A14" s="219" t="s">
        <v>121</v>
      </c>
      <c r="B14" s="185">
        <v>10</v>
      </c>
      <c r="C14" s="185">
        <v>387</v>
      </c>
      <c r="D14" s="185">
        <v>446</v>
      </c>
      <c r="E14" s="185">
        <v>394</v>
      </c>
      <c r="F14" s="50">
        <f t="shared" si="0"/>
        <v>840</v>
      </c>
      <c r="G14" s="55">
        <v>3</v>
      </c>
      <c r="H14" s="57">
        <v>9</v>
      </c>
      <c r="I14" s="57">
        <v>5</v>
      </c>
      <c r="J14" s="57">
        <v>1</v>
      </c>
      <c r="K14" s="57">
        <v>0</v>
      </c>
      <c r="L14" s="57">
        <v>1</v>
      </c>
      <c r="M14" s="58">
        <v>0</v>
      </c>
      <c r="N14" s="59">
        <v>0</v>
      </c>
    </row>
    <row r="15" spans="1:14" ht="19.5">
      <c r="A15" s="219" t="s">
        <v>122</v>
      </c>
      <c r="B15" s="185">
        <v>16</v>
      </c>
      <c r="C15" s="185">
        <v>625</v>
      </c>
      <c r="D15" s="185">
        <v>740</v>
      </c>
      <c r="E15" s="185">
        <v>700</v>
      </c>
      <c r="F15" s="50">
        <f t="shared" si="0"/>
        <v>1440</v>
      </c>
      <c r="G15" s="55">
        <v>12</v>
      </c>
      <c r="H15" s="57">
        <v>5</v>
      </c>
      <c r="I15" s="57">
        <v>1</v>
      </c>
      <c r="J15" s="57">
        <v>0</v>
      </c>
      <c r="K15" s="57">
        <v>1</v>
      </c>
      <c r="L15" s="57">
        <v>0</v>
      </c>
      <c r="M15" s="58">
        <v>1</v>
      </c>
      <c r="N15" s="59">
        <v>0</v>
      </c>
    </row>
    <row r="16" spans="1:14" ht="19.5">
      <c r="A16" s="219" t="s">
        <v>123</v>
      </c>
      <c r="B16" s="185">
        <v>10</v>
      </c>
      <c r="C16" s="185">
        <v>515</v>
      </c>
      <c r="D16" s="185">
        <v>545</v>
      </c>
      <c r="E16" s="185">
        <v>605</v>
      </c>
      <c r="F16" s="50">
        <f t="shared" si="0"/>
        <v>1150</v>
      </c>
      <c r="G16" s="55">
        <v>7</v>
      </c>
      <c r="H16" s="57">
        <v>5</v>
      </c>
      <c r="I16" s="57">
        <v>0</v>
      </c>
      <c r="J16" s="57">
        <v>3</v>
      </c>
      <c r="K16" s="57">
        <v>0</v>
      </c>
      <c r="L16" s="57">
        <v>1</v>
      </c>
      <c r="M16" s="58">
        <v>1</v>
      </c>
      <c r="N16" s="59">
        <v>0</v>
      </c>
    </row>
    <row r="17" spans="1:14" ht="19.5">
      <c r="A17" s="219" t="s">
        <v>124</v>
      </c>
      <c r="B17" s="185">
        <v>22</v>
      </c>
      <c r="C17" s="185">
        <v>944</v>
      </c>
      <c r="D17" s="185">
        <v>1201</v>
      </c>
      <c r="E17" s="185">
        <v>1149</v>
      </c>
      <c r="F17" s="50">
        <f t="shared" si="0"/>
        <v>2350</v>
      </c>
      <c r="G17" s="55">
        <v>5</v>
      </c>
      <c r="H17" s="57">
        <v>16</v>
      </c>
      <c r="I17" s="57">
        <v>4</v>
      </c>
      <c r="J17" s="57">
        <v>5</v>
      </c>
      <c r="K17" s="57">
        <v>1</v>
      </c>
      <c r="L17" s="57">
        <v>1</v>
      </c>
      <c r="M17" s="58">
        <v>0</v>
      </c>
      <c r="N17" s="59">
        <v>2</v>
      </c>
    </row>
    <row r="18" spans="1:14" ht="19.5">
      <c r="A18" s="219" t="s">
        <v>125</v>
      </c>
      <c r="B18" s="185">
        <v>13</v>
      </c>
      <c r="C18" s="185">
        <v>458</v>
      </c>
      <c r="D18" s="185">
        <v>502</v>
      </c>
      <c r="E18" s="185">
        <v>515</v>
      </c>
      <c r="F18" s="50">
        <f t="shared" si="0"/>
        <v>1017</v>
      </c>
      <c r="G18" s="55">
        <v>5</v>
      </c>
      <c r="H18" s="57">
        <v>13</v>
      </c>
      <c r="I18" s="57">
        <v>1</v>
      </c>
      <c r="J18" s="57">
        <v>3</v>
      </c>
      <c r="K18" s="57">
        <v>1</v>
      </c>
      <c r="L18" s="57">
        <v>1</v>
      </c>
      <c r="M18" s="58">
        <v>0</v>
      </c>
      <c r="N18" s="59">
        <v>0</v>
      </c>
    </row>
    <row r="19" spans="1:14" ht="19.5">
      <c r="A19" s="219" t="s">
        <v>126</v>
      </c>
      <c r="B19" s="185">
        <v>12</v>
      </c>
      <c r="C19" s="185">
        <v>443</v>
      </c>
      <c r="D19" s="185">
        <v>501</v>
      </c>
      <c r="E19" s="185">
        <v>449</v>
      </c>
      <c r="F19" s="50">
        <f t="shared" si="0"/>
        <v>950</v>
      </c>
      <c r="G19" s="55">
        <v>4</v>
      </c>
      <c r="H19" s="57">
        <v>10</v>
      </c>
      <c r="I19" s="57">
        <v>3</v>
      </c>
      <c r="J19" s="57">
        <v>3</v>
      </c>
      <c r="K19" s="57">
        <v>0</v>
      </c>
      <c r="L19" s="57">
        <v>0</v>
      </c>
      <c r="M19" s="58">
        <v>0</v>
      </c>
      <c r="N19" s="59">
        <v>0</v>
      </c>
    </row>
    <row r="20" spans="1:14" ht="19.5">
      <c r="A20" s="219" t="s">
        <v>127</v>
      </c>
      <c r="B20" s="185">
        <v>10</v>
      </c>
      <c r="C20" s="185">
        <v>445</v>
      </c>
      <c r="D20" s="185">
        <v>504</v>
      </c>
      <c r="E20" s="185">
        <v>480</v>
      </c>
      <c r="F20" s="50">
        <f t="shared" si="0"/>
        <v>984</v>
      </c>
      <c r="G20" s="55">
        <v>7</v>
      </c>
      <c r="H20" s="57">
        <v>10</v>
      </c>
      <c r="I20" s="57">
        <v>3</v>
      </c>
      <c r="J20" s="57">
        <v>2</v>
      </c>
      <c r="K20" s="57">
        <v>0</v>
      </c>
      <c r="L20" s="57">
        <v>2</v>
      </c>
      <c r="M20" s="58">
        <v>1</v>
      </c>
      <c r="N20" s="59">
        <v>0</v>
      </c>
    </row>
    <row r="21" spans="1:14" ht="19.5">
      <c r="A21" s="219" t="s">
        <v>128</v>
      </c>
      <c r="B21" s="185">
        <v>11</v>
      </c>
      <c r="C21" s="185">
        <v>644</v>
      </c>
      <c r="D21" s="185">
        <v>705</v>
      </c>
      <c r="E21" s="185">
        <v>744</v>
      </c>
      <c r="F21" s="50">
        <f t="shared" si="0"/>
        <v>1449</v>
      </c>
      <c r="G21" s="55">
        <v>8</v>
      </c>
      <c r="H21" s="57">
        <v>6</v>
      </c>
      <c r="I21" s="57">
        <v>0</v>
      </c>
      <c r="J21" s="57">
        <v>0</v>
      </c>
      <c r="K21" s="57">
        <v>1</v>
      </c>
      <c r="L21" s="57">
        <v>0</v>
      </c>
      <c r="M21" s="58">
        <v>1</v>
      </c>
      <c r="N21" s="59">
        <v>0</v>
      </c>
    </row>
    <row r="22" spans="1:14" ht="19.5">
      <c r="A22" s="219" t="s">
        <v>129</v>
      </c>
      <c r="B22" s="185">
        <v>16</v>
      </c>
      <c r="C22" s="185">
        <v>568</v>
      </c>
      <c r="D22" s="185">
        <v>680</v>
      </c>
      <c r="E22" s="185">
        <v>739</v>
      </c>
      <c r="F22" s="50">
        <f t="shared" si="0"/>
        <v>1419</v>
      </c>
      <c r="G22" s="56">
        <v>5</v>
      </c>
      <c r="H22" s="57">
        <v>6</v>
      </c>
      <c r="I22" s="57">
        <v>0</v>
      </c>
      <c r="J22" s="57">
        <v>0</v>
      </c>
      <c r="K22" s="57">
        <v>0</v>
      </c>
      <c r="L22" s="57">
        <v>2</v>
      </c>
      <c r="M22" s="58">
        <v>1</v>
      </c>
      <c r="N22" s="59">
        <v>0</v>
      </c>
    </row>
    <row r="23" spans="1:14" ht="19.5">
      <c r="A23" s="219" t="s">
        <v>130</v>
      </c>
      <c r="B23" s="185">
        <v>15</v>
      </c>
      <c r="C23" s="185">
        <v>972</v>
      </c>
      <c r="D23" s="185">
        <v>1038</v>
      </c>
      <c r="E23" s="185">
        <v>1179</v>
      </c>
      <c r="F23" s="50">
        <f t="shared" si="0"/>
        <v>2217</v>
      </c>
      <c r="G23" s="56">
        <v>8</v>
      </c>
      <c r="H23" s="57">
        <v>16</v>
      </c>
      <c r="I23" s="57">
        <v>4</v>
      </c>
      <c r="J23" s="57">
        <v>1</v>
      </c>
      <c r="K23" s="57">
        <v>2</v>
      </c>
      <c r="L23" s="57">
        <v>0</v>
      </c>
      <c r="M23" s="58">
        <v>1</v>
      </c>
      <c r="N23" s="59">
        <v>0</v>
      </c>
    </row>
    <row r="24" spans="1:14" ht="19.5">
      <c r="A24" s="219" t="s">
        <v>131</v>
      </c>
      <c r="B24" s="185">
        <v>12</v>
      </c>
      <c r="C24" s="185">
        <v>455</v>
      </c>
      <c r="D24" s="185">
        <v>566</v>
      </c>
      <c r="E24" s="185">
        <v>603</v>
      </c>
      <c r="F24" s="50">
        <f t="shared" si="0"/>
        <v>1169</v>
      </c>
      <c r="G24" s="56">
        <v>10</v>
      </c>
      <c r="H24" s="57">
        <v>14</v>
      </c>
      <c r="I24" s="57">
        <v>2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</row>
    <row r="25" spans="1:14" ht="19.5">
      <c r="A25" s="219" t="s">
        <v>132</v>
      </c>
      <c r="B25" s="185">
        <v>21</v>
      </c>
      <c r="C25" s="185">
        <v>1539</v>
      </c>
      <c r="D25" s="185">
        <v>1979</v>
      </c>
      <c r="E25" s="185">
        <v>2150</v>
      </c>
      <c r="F25" s="50">
        <f t="shared" si="0"/>
        <v>4129</v>
      </c>
      <c r="G25" s="56">
        <v>21</v>
      </c>
      <c r="H25" s="57">
        <v>25</v>
      </c>
      <c r="I25" s="57">
        <v>6</v>
      </c>
      <c r="J25" s="57">
        <v>10</v>
      </c>
      <c r="K25" s="57">
        <v>1</v>
      </c>
      <c r="L25" s="57">
        <v>1</v>
      </c>
      <c r="M25" s="58">
        <v>1</v>
      </c>
      <c r="N25" s="59">
        <v>0</v>
      </c>
    </row>
    <row r="26" spans="1:14" ht="19.5">
      <c r="A26" s="219" t="s">
        <v>133</v>
      </c>
      <c r="B26" s="185">
        <v>23</v>
      </c>
      <c r="C26" s="185">
        <v>923</v>
      </c>
      <c r="D26" s="185">
        <v>1205</v>
      </c>
      <c r="E26" s="185">
        <v>1251</v>
      </c>
      <c r="F26" s="50">
        <f t="shared" si="0"/>
        <v>2456</v>
      </c>
      <c r="G26" s="56">
        <v>12</v>
      </c>
      <c r="H26" s="57">
        <v>6</v>
      </c>
      <c r="I26" s="57">
        <v>5</v>
      </c>
      <c r="J26" s="57">
        <v>6</v>
      </c>
      <c r="K26" s="57">
        <v>0</v>
      </c>
      <c r="L26" s="57">
        <v>1</v>
      </c>
      <c r="M26" s="58">
        <v>0</v>
      </c>
      <c r="N26" s="59">
        <v>0</v>
      </c>
    </row>
    <row r="27" spans="1:14" ht="19.5">
      <c r="A27" s="219" t="s">
        <v>134</v>
      </c>
      <c r="B27" s="185">
        <v>12</v>
      </c>
      <c r="C27" s="185">
        <v>521</v>
      </c>
      <c r="D27" s="185">
        <v>542</v>
      </c>
      <c r="E27" s="185">
        <v>613</v>
      </c>
      <c r="F27" s="50">
        <f t="shared" si="0"/>
        <v>1155</v>
      </c>
      <c r="G27" s="56">
        <v>6</v>
      </c>
      <c r="H27" s="57">
        <v>1</v>
      </c>
      <c r="I27" s="57">
        <v>3</v>
      </c>
      <c r="J27" s="57">
        <v>4</v>
      </c>
      <c r="K27" s="57">
        <v>0</v>
      </c>
      <c r="L27" s="57">
        <v>0</v>
      </c>
      <c r="M27" s="58">
        <v>1</v>
      </c>
      <c r="N27" s="59">
        <v>0</v>
      </c>
    </row>
    <row r="28" spans="1:14" ht="19.5">
      <c r="A28" s="219" t="s">
        <v>135</v>
      </c>
      <c r="B28" s="185">
        <v>12</v>
      </c>
      <c r="C28" s="185">
        <v>561</v>
      </c>
      <c r="D28" s="185">
        <v>669</v>
      </c>
      <c r="E28" s="185">
        <v>685</v>
      </c>
      <c r="F28" s="50">
        <f t="shared" si="0"/>
        <v>1354</v>
      </c>
      <c r="G28" s="56">
        <v>12</v>
      </c>
      <c r="H28" s="57">
        <v>5</v>
      </c>
      <c r="I28" s="57">
        <v>0</v>
      </c>
      <c r="J28" s="57">
        <v>0</v>
      </c>
      <c r="K28" s="57">
        <v>1</v>
      </c>
      <c r="L28" s="57">
        <v>1</v>
      </c>
      <c r="M28" s="58">
        <v>0</v>
      </c>
      <c r="N28" s="59">
        <v>0</v>
      </c>
    </row>
    <row r="29" spans="1:14" ht="19.5">
      <c r="A29" s="219" t="s">
        <v>136</v>
      </c>
      <c r="B29" s="185">
        <v>6</v>
      </c>
      <c r="C29" s="185">
        <v>368</v>
      </c>
      <c r="D29" s="185">
        <v>449</v>
      </c>
      <c r="E29" s="185">
        <v>476</v>
      </c>
      <c r="F29" s="50">
        <f t="shared" si="0"/>
        <v>925</v>
      </c>
      <c r="G29" s="56">
        <v>17</v>
      </c>
      <c r="H29" s="57">
        <v>3</v>
      </c>
      <c r="I29" s="57">
        <v>0</v>
      </c>
      <c r="J29" s="57">
        <v>0</v>
      </c>
      <c r="K29" s="57">
        <v>1</v>
      </c>
      <c r="L29" s="57">
        <v>0</v>
      </c>
      <c r="M29" s="58">
        <v>0</v>
      </c>
      <c r="N29" s="59">
        <v>0</v>
      </c>
    </row>
    <row r="30" spans="1:14" ht="19.5">
      <c r="A30" s="219" t="s">
        <v>137</v>
      </c>
      <c r="B30" s="185">
        <v>11</v>
      </c>
      <c r="C30" s="185">
        <v>402</v>
      </c>
      <c r="D30" s="185">
        <v>453</v>
      </c>
      <c r="E30" s="185">
        <v>495</v>
      </c>
      <c r="F30" s="50">
        <f t="shared" si="0"/>
        <v>948</v>
      </c>
      <c r="G30" s="56">
        <v>5</v>
      </c>
      <c r="H30" s="57">
        <v>17</v>
      </c>
      <c r="I30" s="57">
        <v>3</v>
      </c>
      <c r="J30" s="57">
        <v>1</v>
      </c>
      <c r="K30" s="57">
        <v>0</v>
      </c>
      <c r="L30" s="57">
        <v>0</v>
      </c>
      <c r="M30" s="58">
        <v>1</v>
      </c>
      <c r="N30" s="59">
        <v>0</v>
      </c>
    </row>
    <row r="31" spans="1:14" ht="19.5">
      <c r="A31" s="219" t="s">
        <v>138</v>
      </c>
      <c r="B31" s="185">
        <v>17</v>
      </c>
      <c r="C31" s="185">
        <v>1488</v>
      </c>
      <c r="D31" s="185">
        <v>1633</v>
      </c>
      <c r="E31" s="185">
        <v>1868</v>
      </c>
      <c r="F31" s="50">
        <f t="shared" si="0"/>
        <v>3501</v>
      </c>
      <c r="G31" s="56">
        <v>24</v>
      </c>
      <c r="H31" s="57">
        <v>20</v>
      </c>
      <c r="I31" s="57">
        <v>3</v>
      </c>
      <c r="J31" s="57">
        <v>6</v>
      </c>
      <c r="K31" s="57">
        <v>1</v>
      </c>
      <c r="L31" s="57">
        <v>2</v>
      </c>
      <c r="M31" s="58">
        <v>1</v>
      </c>
      <c r="N31" s="59">
        <v>0</v>
      </c>
    </row>
    <row r="32" spans="1:14" ht="19.5">
      <c r="A32" s="219" t="s">
        <v>139</v>
      </c>
      <c r="B32" s="185">
        <v>8</v>
      </c>
      <c r="C32" s="185">
        <v>357</v>
      </c>
      <c r="D32" s="185">
        <v>416</v>
      </c>
      <c r="E32" s="185">
        <v>438</v>
      </c>
      <c r="F32" s="50">
        <f t="shared" si="0"/>
        <v>854</v>
      </c>
      <c r="G32" s="56">
        <v>3</v>
      </c>
      <c r="H32" s="57">
        <v>7</v>
      </c>
      <c r="I32" s="57">
        <v>0</v>
      </c>
      <c r="J32" s="57">
        <v>2</v>
      </c>
      <c r="K32" s="57">
        <v>0</v>
      </c>
      <c r="L32" s="57">
        <v>0</v>
      </c>
      <c r="M32" s="58">
        <v>0</v>
      </c>
      <c r="N32" s="59">
        <v>2</v>
      </c>
    </row>
    <row r="33" spans="1:14" ht="19.5">
      <c r="A33" s="219" t="s">
        <v>140</v>
      </c>
      <c r="B33" s="185">
        <v>15</v>
      </c>
      <c r="C33" s="185">
        <v>1002</v>
      </c>
      <c r="D33" s="185">
        <v>1135</v>
      </c>
      <c r="E33" s="185">
        <v>1232</v>
      </c>
      <c r="F33" s="50">
        <f t="shared" si="0"/>
        <v>2367</v>
      </c>
      <c r="G33" s="56">
        <v>5</v>
      </c>
      <c r="H33" s="57">
        <v>8</v>
      </c>
      <c r="I33" s="57">
        <v>0</v>
      </c>
      <c r="J33" s="57">
        <v>7</v>
      </c>
      <c r="K33" s="57">
        <v>0</v>
      </c>
      <c r="L33" s="57">
        <v>1</v>
      </c>
      <c r="M33" s="58">
        <v>1</v>
      </c>
      <c r="N33" s="59">
        <v>0</v>
      </c>
    </row>
    <row r="34" spans="1:14" ht="19.5">
      <c r="A34" s="219" t="s">
        <v>141</v>
      </c>
      <c r="B34" s="185">
        <v>12</v>
      </c>
      <c r="C34" s="185">
        <v>457</v>
      </c>
      <c r="D34" s="185">
        <v>562</v>
      </c>
      <c r="E34" s="185">
        <v>499</v>
      </c>
      <c r="F34" s="50">
        <f t="shared" si="0"/>
        <v>1061</v>
      </c>
      <c r="G34" s="56">
        <v>4</v>
      </c>
      <c r="H34" s="57">
        <v>9</v>
      </c>
      <c r="I34" s="57">
        <v>2</v>
      </c>
      <c r="J34" s="57">
        <v>1</v>
      </c>
      <c r="K34" s="57">
        <v>0</v>
      </c>
      <c r="L34" s="57">
        <v>0</v>
      </c>
      <c r="M34" s="58">
        <v>1</v>
      </c>
      <c r="N34" s="59">
        <v>0</v>
      </c>
    </row>
    <row r="35" spans="1:14" ht="19.5">
      <c r="A35" s="219" t="s">
        <v>142</v>
      </c>
      <c r="B35" s="185">
        <v>19</v>
      </c>
      <c r="C35" s="185">
        <v>849</v>
      </c>
      <c r="D35" s="185">
        <v>1035</v>
      </c>
      <c r="E35" s="185">
        <v>1162</v>
      </c>
      <c r="F35" s="50">
        <f t="shared" si="0"/>
        <v>2197</v>
      </c>
      <c r="G35" s="56">
        <v>8</v>
      </c>
      <c r="H35" s="57">
        <v>9</v>
      </c>
      <c r="I35" s="57">
        <v>3</v>
      </c>
      <c r="J35" s="57">
        <v>0</v>
      </c>
      <c r="K35" s="57">
        <v>0</v>
      </c>
      <c r="L35" s="57">
        <v>1</v>
      </c>
      <c r="M35" s="58">
        <v>1</v>
      </c>
      <c r="N35" s="59">
        <v>0</v>
      </c>
    </row>
    <row r="36" spans="1:14" ht="19.5">
      <c r="A36" s="219" t="s">
        <v>143</v>
      </c>
      <c r="B36" s="185">
        <v>8</v>
      </c>
      <c r="C36" s="185">
        <v>368</v>
      </c>
      <c r="D36" s="185">
        <v>461</v>
      </c>
      <c r="E36" s="185">
        <v>429</v>
      </c>
      <c r="F36" s="50">
        <f t="shared" si="0"/>
        <v>890</v>
      </c>
      <c r="G36" s="56">
        <v>1</v>
      </c>
      <c r="H36" s="57">
        <v>4</v>
      </c>
      <c r="I36" s="57">
        <v>0</v>
      </c>
      <c r="J36" s="57">
        <v>0</v>
      </c>
      <c r="K36" s="57">
        <v>0</v>
      </c>
      <c r="L36" s="57">
        <v>1</v>
      </c>
      <c r="M36" s="58">
        <v>1</v>
      </c>
      <c r="N36" s="59">
        <v>0</v>
      </c>
    </row>
    <row r="37" spans="1:14" ht="19.5">
      <c r="A37" s="220" t="s">
        <v>110</v>
      </c>
      <c r="B37" s="50">
        <f t="shared" ref="B37:N37" si="1">SUM(B5:B36)</f>
        <v>459</v>
      </c>
      <c r="C37" s="50">
        <f t="shared" si="1"/>
        <v>22841</v>
      </c>
      <c r="D37" s="50">
        <f t="shared" si="1"/>
        <v>26576</v>
      </c>
      <c r="E37" s="50">
        <f t="shared" si="1"/>
        <v>28166</v>
      </c>
      <c r="F37" s="50">
        <f t="shared" si="1"/>
        <v>54742</v>
      </c>
      <c r="G37" s="50">
        <f t="shared" si="1"/>
        <v>304</v>
      </c>
      <c r="H37" s="50">
        <f t="shared" si="1"/>
        <v>362</v>
      </c>
      <c r="I37" s="50">
        <f t="shared" si="1"/>
        <v>82</v>
      </c>
      <c r="J37" s="50">
        <f t="shared" si="1"/>
        <v>82</v>
      </c>
      <c r="K37" s="50">
        <f t="shared" si="1"/>
        <v>13</v>
      </c>
      <c r="L37" s="50">
        <f t="shared" si="1"/>
        <v>29</v>
      </c>
      <c r="M37" s="51">
        <f t="shared" si="1"/>
        <v>23</v>
      </c>
      <c r="N37" s="53">
        <f t="shared" si="1"/>
        <v>11</v>
      </c>
    </row>
    <row r="38" spans="1:14" s="163" customFormat="1" ht="26.25" customHeight="1">
      <c r="A38" s="253" t="s">
        <v>35</v>
      </c>
      <c r="B38" s="254"/>
      <c r="C38" s="92">
        <f>C37</f>
        <v>22841</v>
      </c>
      <c r="D38" s="92" t="s">
        <v>36</v>
      </c>
      <c r="E38" s="92" t="s">
        <v>37</v>
      </c>
      <c r="F38" s="92"/>
      <c r="G38" s="92">
        <f>F37</f>
        <v>54742</v>
      </c>
      <c r="H38" s="92" t="s">
        <v>38</v>
      </c>
      <c r="I38" s="92"/>
      <c r="J38" s="92"/>
      <c r="K38" s="92" t="s">
        <v>93</v>
      </c>
      <c r="L38" s="92"/>
      <c r="M38" s="93"/>
      <c r="N38" s="94"/>
    </row>
    <row r="39" spans="1:14" s="163" customFormat="1" ht="26.25" customHeight="1">
      <c r="A39" s="229" t="s">
        <v>108</v>
      </c>
      <c r="B39" s="230"/>
      <c r="C39" s="61" t="str">
        <f ca="1">INDIRECT(H39,TRUE)</f>
        <v>開平</v>
      </c>
      <c r="D39" s="143" t="s">
        <v>91</v>
      </c>
      <c r="E39" s="144">
        <v>1539</v>
      </c>
      <c r="F39" s="145">
        <f>MAX(F5:F36)</f>
        <v>4129</v>
      </c>
      <c r="G39" s="87"/>
      <c r="H39" s="148" t="str">
        <f>ADDRESS(MATCH(MAX(F5:F36),F5:F36,0)+4,1)</f>
        <v>$A$25</v>
      </c>
      <c r="I39" s="87"/>
      <c r="J39" s="87"/>
      <c r="K39" s="87"/>
      <c r="L39" s="87"/>
      <c r="M39" s="141"/>
      <c r="N39" s="142"/>
    </row>
    <row r="40" spans="1:14" s="163" customFormat="1" ht="26.25" customHeight="1">
      <c r="A40" s="229" t="s">
        <v>109</v>
      </c>
      <c r="B40" s="230"/>
      <c r="C40" s="159" t="str">
        <f ca="1">INDIRECT(H40,TRUE)</f>
        <v>明莊</v>
      </c>
      <c r="D40" s="160" t="s">
        <v>91</v>
      </c>
      <c r="E40" s="146">
        <v>387</v>
      </c>
      <c r="F40" s="147">
        <f>MIN(F5:F36)</f>
        <v>840</v>
      </c>
      <c r="G40" s="87"/>
      <c r="H40" s="148" t="str">
        <f>ADDRESS(MATCH(MIN(F5:F36),F5:F36,0)+4,1)</f>
        <v>$A$14</v>
      </c>
      <c r="I40" s="87"/>
      <c r="J40" s="87"/>
      <c r="K40" s="87"/>
      <c r="L40" s="87"/>
      <c r="M40" s="141"/>
      <c r="N40" s="142"/>
    </row>
    <row r="41" spans="1:14" s="164" customFormat="1" ht="24.95" customHeight="1">
      <c r="A41" s="262" t="s">
        <v>11</v>
      </c>
      <c r="B41" s="263"/>
      <c r="C41" s="266">
        <f>SUM(G41,G42)</f>
        <v>156</v>
      </c>
      <c r="D41" s="268" t="s">
        <v>10</v>
      </c>
      <c r="E41" s="79" t="s">
        <v>12</v>
      </c>
      <c r="F41" s="79"/>
      <c r="G41" s="79">
        <v>75</v>
      </c>
      <c r="H41" s="79" t="s">
        <v>10</v>
      </c>
      <c r="I41" s="79"/>
      <c r="J41" s="79"/>
      <c r="K41" s="80"/>
      <c r="L41" s="80"/>
      <c r="M41" s="81"/>
      <c r="N41" s="82"/>
    </row>
    <row r="42" spans="1:14" s="165" customFormat="1" ht="24.95" customHeight="1">
      <c r="A42" s="264"/>
      <c r="B42" s="265"/>
      <c r="C42" s="267"/>
      <c r="D42" s="269"/>
      <c r="E42" s="83" t="s">
        <v>13</v>
      </c>
      <c r="F42" s="83"/>
      <c r="G42" s="83">
        <v>81</v>
      </c>
      <c r="H42" s="83" t="s">
        <v>10</v>
      </c>
      <c r="I42" s="83"/>
      <c r="J42" s="83"/>
      <c r="K42" s="84"/>
      <c r="L42" s="84"/>
      <c r="M42" s="85"/>
      <c r="N42" s="86"/>
    </row>
    <row r="43" spans="1:14" s="165" customFormat="1" ht="26.25" customHeight="1">
      <c r="A43" s="235" t="s">
        <v>18</v>
      </c>
      <c r="B43" s="239"/>
      <c r="C43" s="216">
        <f>K37</f>
        <v>13</v>
      </c>
      <c r="D43" s="216" t="s">
        <v>10</v>
      </c>
      <c r="E43" s="199" t="s">
        <v>104</v>
      </c>
      <c r="F43" s="79"/>
      <c r="G43" s="79"/>
      <c r="H43" s="79"/>
      <c r="I43" s="79"/>
      <c r="J43" s="79"/>
      <c r="K43" s="203"/>
      <c r="L43" s="203"/>
      <c r="M43" s="204"/>
      <c r="N43" s="205"/>
    </row>
    <row r="44" spans="1:14" s="166" customFormat="1" ht="26.25" customHeight="1">
      <c r="A44" s="253" t="s">
        <v>42</v>
      </c>
      <c r="B44" s="254"/>
      <c r="C44" s="92">
        <f>L37</f>
        <v>29</v>
      </c>
      <c r="D44" s="92" t="s">
        <v>38</v>
      </c>
      <c r="E44" s="92"/>
      <c r="F44" s="92"/>
      <c r="G44" s="102"/>
      <c r="H44" s="92"/>
      <c r="I44" s="92"/>
      <c r="J44" s="92"/>
      <c r="K44" s="103"/>
      <c r="L44" s="103"/>
      <c r="M44" s="104"/>
      <c r="N44" s="105"/>
    </row>
    <row r="45" spans="1:14" s="167" customFormat="1" ht="26.25" customHeight="1">
      <c r="A45" s="253" t="s">
        <v>14</v>
      </c>
      <c r="B45" s="254"/>
      <c r="C45" s="92">
        <f>M37</f>
        <v>23</v>
      </c>
      <c r="D45" s="92" t="s">
        <v>43</v>
      </c>
      <c r="E45" s="92" t="s">
        <v>172</v>
      </c>
      <c r="F45" s="92"/>
      <c r="G45" s="92"/>
      <c r="H45" s="92"/>
      <c r="I45" s="92"/>
      <c r="J45" s="92"/>
      <c r="K45" s="103"/>
      <c r="L45" s="103"/>
      <c r="M45" s="104"/>
      <c r="N45" s="105"/>
    </row>
    <row r="46" spans="1:14" s="168" customFormat="1" ht="26.25" customHeight="1">
      <c r="A46" s="253" t="s">
        <v>15</v>
      </c>
      <c r="B46" s="254"/>
      <c r="C46" s="92">
        <f>N37</f>
        <v>11</v>
      </c>
      <c r="D46" s="92" t="s">
        <v>43</v>
      </c>
      <c r="E46" s="92" t="s">
        <v>165</v>
      </c>
      <c r="F46" s="92"/>
      <c r="G46" s="92"/>
      <c r="H46" s="92"/>
      <c r="I46" s="92"/>
      <c r="J46" s="92"/>
      <c r="K46" s="103"/>
      <c r="L46" s="103"/>
      <c r="M46" s="104"/>
      <c r="N46" s="105"/>
    </row>
    <row r="47" spans="1:14" s="166" customFormat="1" ht="26.25" customHeight="1">
      <c r="A47" s="229" t="s">
        <v>107</v>
      </c>
      <c r="B47" s="230"/>
      <c r="C47" s="92">
        <f>G37</f>
        <v>304</v>
      </c>
      <c r="D47" s="106" t="s">
        <v>38</v>
      </c>
      <c r="E47" s="92" t="s">
        <v>44</v>
      </c>
      <c r="F47" s="92"/>
      <c r="G47" s="92">
        <f>H37</f>
        <v>362</v>
      </c>
      <c r="H47" s="106" t="s">
        <v>38</v>
      </c>
      <c r="I47" s="92"/>
      <c r="J47" s="92"/>
      <c r="K47" s="103"/>
      <c r="L47" s="103"/>
      <c r="M47" s="104"/>
      <c r="N47" s="105"/>
    </row>
    <row r="48" spans="1:14" s="169" customFormat="1" ht="26.25" customHeight="1" thickBot="1">
      <c r="A48" s="249" t="str">
        <f>IF(C48&gt;0," 本月戶數增加","本月戶數減少")</f>
        <v>本月戶數減少</v>
      </c>
      <c r="B48" s="250"/>
      <c r="C48" s="107">
        <f>C37-'10006'!C37</f>
        <v>-20</v>
      </c>
      <c r="D48" s="161" t="str">
        <f>IF(E48&gt;0,"男增加","男減少")</f>
        <v>男減少</v>
      </c>
      <c r="E48" s="109">
        <f>D37-'10006'!D37</f>
        <v>-63</v>
      </c>
      <c r="F48" s="110" t="str">
        <f>IF(G48&gt;0,"女增加","女減少")</f>
        <v>女減少</v>
      </c>
      <c r="G48" s="109">
        <f>E37-'10006'!E37</f>
        <v>-11</v>
      </c>
      <c r="H48" s="111"/>
      <c r="I48" s="250" t="str">
        <f>IF(K48&gt;0,"總人口數增加","總人口數減少")</f>
        <v>總人口數減少</v>
      </c>
      <c r="J48" s="250"/>
      <c r="K48" s="109">
        <f>F37-'10006'!F37</f>
        <v>-74</v>
      </c>
      <c r="L48" s="111"/>
      <c r="M48" s="112"/>
      <c r="N48" s="113"/>
    </row>
    <row r="49" spans="3:12">
      <c r="C49" s="170"/>
      <c r="L49" s="170"/>
    </row>
    <row r="50" spans="3:12">
      <c r="L50" s="170"/>
    </row>
    <row r="51" spans="3:12">
      <c r="L51" s="170"/>
    </row>
    <row r="52" spans="3:12">
      <c r="L52" s="170"/>
    </row>
    <row r="53" spans="3:12">
      <c r="L53" s="170"/>
    </row>
    <row r="54" spans="3:12">
      <c r="L54" s="170"/>
    </row>
    <row r="55" spans="3:12">
      <c r="L55" s="170"/>
    </row>
  </sheetData>
  <mergeCells count="26">
    <mergeCell ref="A39:B39"/>
    <mergeCell ref="A40:B40"/>
    <mergeCell ref="A41:B42"/>
    <mergeCell ref="C41:C42"/>
    <mergeCell ref="D41:D42"/>
    <mergeCell ref="A3:A4"/>
    <mergeCell ref="K3:K4"/>
    <mergeCell ref="L3:L4"/>
    <mergeCell ref="M3:M4"/>
    <mergeCell ref="N3:N4"/>
    <mergeCell ref="A47:B47"/>
    <mergeCell ref="A43:B43"/>
    <mergeCell ref="A48:B48"/>
    <mergeCell ref="I48:J48"/>
    <mergeCell ref="A1:L1"/>
    <mergeCell ref="I3:I4"/>
    <mergeCell ref="B3:B4"/>
    <mergeCell ref="C3:C4"/>
    <mergeCell ref="G3:G4"/>
    <mergeCell ref="J3:J4"/>
    <mergeCell ref="H3:H4"/>
    <mergeCell ref="A46:B46"/>
    <mergeCell ref="A44:B44"/>
    <mergeCell ref="K2:N2"/>
    <mergeCell ref="A45:B45"/>
    <mergeCell ref="A38:B38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62" customWidth="1"/>
    <col min="2" max="2" width="12.5" style="28" customWidth="1"/>
    <col min="3" max="3" width="11.375" style="28" customWidth="1"/>
    <col min="4" max="6" width="9.625" style="28" customWidth="1"/>
    <col min="7" max="10" width="8.625" style="28" customWidth="1"/>
    <col min="11" max="14" width="7.625" style="28" customWidth="1"/>
    <col min="15" max="16384" width="9" style="28"/>
  </cols>
  <sheetData>
    <row r="1" spans="1:14" ht="44.25" customHeight="1">
      <c r="A1" s="221" t="s">
        <v>103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46"/>
      <c r="N1" s="46"/>
    </row>
    <row r="2" spans="1:14" ht="28.5" customHeight="1" thickBot="1">
      <c r="A2" s="47"/>
      <c r="B2" s="48"/>
      <c r="C2" s="46"/>
      <c r="D2" s="48"/>
      <c r="E2" s="48"/>
      <c r="F2" s="48"/>
      <c r="G2" s="48"/>
      <c r="H2" s="48"/>
      <c r="I2" s="48"/>
      <c r="J2" s="52"/>
      <c r="K2" s="255" t="s">
        <v>151</v>
      </c>
      <c r="L2" s="255"/>
      <c r="M2" s="255"/>
      <c r="N2" s="255"/>
    </row>
    <row r="3" spans="1:14" ht="19.5">
      <c r="A3" s="274" t="s">
        <v>83</v>
      </c>
      <c r="B3" s="276" t="s">
        <v>84</v>
      </c>
      <c r="C3" s="276" t="s">
        <v>45</v>
      </c>
      <c r="D3" s="190" t="s">
        <v>10</v>
      </c>
      <c r="E3" s="191" t="s">
        <v>100</v>
      </c>
      <c r="F3" s="192" t="s">
        <v>101</v>
      </c>
      <c r="G3" s="276" t="s">
        <v>5</v>
      </c>
      <c r="H3" s="276" t="s">
        <v>4</v>
      </c>
      <c r="I3" s="276" t="s">
        <v>6</v>
      </c>
      <c r="J3" s="276" t="s">
        <v>7</v>
      </c>
      <c r="K3" s="276" t="s">
        <v>46</v>
      </c>
      <c r="L3" s="276" t="s">
        <v>47</v>
      </c>
      <c r="M3" s="278" t="s">
        <v>97</v>
      </c>
      <c r="N3" s="280" t="s">
        <v>98</v>
      </c>
    </row>
    <row r="4" spans="1:14" s="162" customFormat="1" ht="19.5">
      <c r="A4" s="275"/>
      <c r="B4" s="277"/>
      <c r="C4" s="277"/>
      <c r="D4" s="54" t="s">
        <v>1</v>
      </c>
      <c r="E4" s="54" t="s">
        <v>2</v>
      </c>
      <c r="F4" s="54" t="s">
        <v>3</v>
      </c>
      <c r="G4" s="277"/>
      <c r="H4" s="277"/>
      <c r="I4" s="277"/>
      <c r="J4" s="277"/>
      <c r="K4" s="277"/>
      <c r="L4" s="277"/>
      <c r="M4" s="279"/>
      <c r="N4" s="281"/>
    </row>
    <row r="5" spans="1:14" ht="19.5">
      <c r="A5" s="219" t="s">
        <v>112</v>
      </c>
      <c r="B5" s="185">
        <v>13</v>
      </c>
      <c r="C5" s="185">
        <v>538</v>
      </c>
      <c r="D5" s="185">
        <v>613</v>
      </c>
      <c r="E5" s="185">
        <v>656</v>
      </c>
      <c r="F5" s="55">
        <f t="shared" ref="F5:F36" si="0">SUM(D5:E5)</f>
        <v>1269</v>
      </c>
      <c r="G5" s="56">
        <v>7</v>
      </c>
      <c r="H5" s="57">
        <v>4</v>
      </c>
      <c r="I5" s="57">
        <v>2</v>
      </c>
      <c r="J5" s="57">
        <v>3</v>
      </c>
      <c r="K5" s="57">
        <v>0</v>
      </c>
      <c r="L5" s="57">
        <v>0</v>
      </c>
      <c r="M5" s="58">
        <v>1</v>
      </c>
      <c r="N5" s="59">
        <v>0</v>
      </c>
    </row>
    <row r="6" spans="1:14" ht="19.5">
      <c r="A6" s="219" t="s">
        <v>113</v>
      </c>
      <c r="B6" s="185">
        <v>26</v>
      </c>
      <c r="C6" s="185">
        <v>1562</v>
      </c>
      <c r="D6" s="185">
        <v>1657</v>
      </c>
      <c r="E6" s="185">
        <v>1767</v>
      </c>
      <c r="F6" s="55">
        <f t="shared" si="0"/>
        <v>3424</v>
      </c>
      <c r="G6" s="56">
        <v>33</v>
      </c>
      <c r="H6" s="57">
        <v>45</v>
      </c>
      <c r="I6" s="57">
        <v>7</v>
      </c>
      <c r="J6" s="57">
        <v>8</v>
      </c>
      <c r="K6" s="57">
        <v>2</v>
      </c>
      <c r="L6" s="57">
        <v>4</v>
      </c>
      <c r="M6" s="58">
        <v>3</v>
      </c>
      <c r="N6" s="59">
        <v>0</v>
      </c>
    </row>
    <row r="7" spans="1:14" ht="19.5">
      <c r="A7" s="219" t="s">
        <v>114</v>
      </c>
      <c r="B7" s="185">
        <v>7</v>
      </c>
      <c r="C7" s="185">
        <v>576</v>
      </c>
      <c r="D7" s="185">
        <v>533</v>
      </c>
      <c r="E7" s="185">
        <v>628</v>
      </c>
      <c r="F7" s="55">
        <f t="shared" si="0"/>
        <v>1161</v>
      </c>
      <c r="G7" s="56">
        <v>15</v>
      </c>
      <c r="H7" s="57">
        <v>7</v>
      </c>
      <c r="I7" s="57">
        <v>3</v>
      </c>
      <c r="J7" s="57">
        <v>0</v>
      </c>
      <c r="K7" s="57">
        <v>0</v>
      </c>
      <c r="L7" s="57">
        <v>1</v>
      </c>
      <c r="M7" s="58">
        <v>0</v>
      </c>
      <c r="N7" s="59">
        <v>0</v>
      </c>
    </row>
    <row r="8" spans="1:14" ht="19.5">
      <c r="A8" s="219" t="s">
        <v>115</v>
      </c>
      <c r="B8" s="185">
        <v>20</v>
      </c>
      <c r="C8" s="185">
        <v>1289</v>
      </c>
      <c r="D8" s="185">
        <v>1602</v>
      </c>
      <c r="E8" s="185">
        <v>1763</v>
      </c>
      <c r="F8" s="55">
        <f t="shared" si="0"/>
        <v>3365</v>
      </c>
      <c r="G8" s="56">
        <v>13</v>
      </c>
      <c r="H8" s="57">
        <v>46</v>
      </c>
      <c r="I8" s="57">
        <v>1</v>
      </c>
      <c r="J8" s="57">
        <v>8</v>
      </c>
      <c r="K8" s="57">
        <v>0</v>
      </c>
      <c r="L8" s="57">
        <v>0</v>
      </c>
      <c r="M8" s="58">
        <v>1</v>
      </c>
      <c r="N8" s="59">
        <v>0</v>
      </c>
    </row>
    <row r="9" spans="1:14" ht="19.5">
      <c r="A9" s="219" t="s">
        <v>116</v>
      </c>
      <c r="B9" s="185">
        <v>17</v>
      </c>
      <c r="C9" s="185">
        <v>719</v>
      </c>
      <c r="D9" s="185">
        <v>799</v>
      </c>
      <c r="E9" s="185">
        <v>908</v>
      </c>
      <c r="F9" s="55">
        <f t="shared" si="0"/>
        <v>1707</v>
      </c>
      <c r="G9" s="56">
        <v>6</v>
      </c>
      <c r="H9" s="57">
        <v>25</v>
      </c>
      <c r="I9" s="57">
        <v>2</v>
      </c>
      <c r="J9" s="57">
        <v>0</v>
      </c>
      <c r="K9" s="57">
        <v>2</v>
      </c>
      <c r="L9" s="57">
        <v>1</v>
      </c>
      <c r="M9" s="58">
        <v>0</v>
      </c>
      <c r="N9" s="59">
        <v>0</v>
      </c>
    </row>
    <row r="10" spans="1:14" ht="19.5">
      <c r="A10" s="219" t="s">
        <v>117</v>
      </c>
      <c r="B10" s="185">
        <v>17</v>
      </c>
      <c r="C10" s="185">
        <v>674</v>
      </c>
      <c r="D10" s="185">
        <v>809</v>
      </c>
      <c r="E10" s="185">
        <v>784</v>
      </c>
      <c r="F10" s="55">
        <f t="shared" si="0"/>
        <v>1593</v>
      </c>
      <c r="G10" s="56">
        <v>6</v>
      </c>
      <c r="H10" s="57">
        <v>8</v>
      </c>
      <c r="I10" s="57">
        <v>2</v>
      </c>
      <c r="J10" s="57">
        <v>1</v>
      </c>
      <c r="K10" s="57">
        <v>2</v>
      </c>
      <c r="L10" s="57">
        <v>0</v>
      </c>
      <c r="M10" s="58">
        <v>1</v>
      </c>
      <c r="N10" s="59">
        <v>2</v>
      </c>
    </row>
    <row r="11" spans="1:14" ht="19.5">
      <c r="A11" s="219" t="s">
        <v>118</v>
      </c>
      <c r="B11" s="185">
        <v>14</v>
      </c>
      <c r="C11" s="185">
        <v>478</v>
      </c>
      <c r="D11" s="185">
        <v>559</v>
      </c>
      <c r="E11" s="185">
        <v>507</v>
      </c>
      <c r="F11" s="55">
        <f t="shared" si="0"/>
        <v>1066</v>
      </c>
      <c r="G11" s="56">
        <v>4</v>
      </c>
      <c r="H11" s="57">
        <v>13</v>
      </c>
      <c r="I11" s="57">
        <v>0</v>
      </c>
      <c r="J11" s="57">
        <v>0</v>
      </c>
      <c r="K11" s="57">
        <v>1</v>
      </c>
      <c r="L11" s="57">
        <v>0</v>
      </c>
      <c r="M11" s="58">
        <v>0</v>
      </c>
      <c r="N11" s="59">
        <v>0</v>
      </c>
    </row>
    <row r="12" spans="1:14" ht="19.5">
      <c r="A12" s="219" t="s">
        <v>119</v>
      </c>
      <c r="B12" s="185">
        <v>22</v>
      </c>
      <c r="C12" s="185">
        <v>1137</v>
      </c>
      <c r="D12" s="185">
        <v>1398</v>
      </c>
      <c r="E12" s="185">
        <v>1558</v>
      </c>
      <c r="F12" s="55">
        <f t="shared" si="0"/>
        <v>2956</v>
      </c>
      <c r="G12" s="56">
        <v>10</v>
      </c>
      <c r="H12" s="57">
        <v>21</v>
      </c>
      <c r="I12" s="57">
        <v>6</v>
      </c>
      <c r="J12" s="57">
        <v>7</v>
      </c>
      <c r="K12" s="57">
        <v>1</v>
      </c>
      <c r="L12" s="57">
        <v>0</v>
      </c>
      <c r="M12" s="58">
        <v>0</v>
      </c>
      <c r="N12" s="59">
        <v>1</v>
      </c>
    </row>
    <row r="13" spans="1:14" ht="19.5">
      <c r="A13" s="219" t="s">
        <v>120</v>
      </c>
      <c r="B13" s="185">
        <v>11</v>
      </c>
      <c r="C13" s="185">
        <v>566</v>
      </c>
      <c r="D13" s="185">
        <v>600</v>
      </c>
      <c r="E13" s="185">
        <v>704</v>
      </c>
      <c r="F13" s="55">
        <f t="shared" si="0"/>
        <v>1304</v>
      </c>
      <c r="G13" s="56">
        <v>13</v>
      </c>
      <c r="H13" s="57">
        <v>8</v>
      </c>
      <c r="I13" s="57">
        <v>0</v>
      </c>
      <c r="J13" s="57">
        <v>2</v>
      </c>
      <c r="K13" s="57">
        <v>0</v>
      </c>
      <c r="L13" s="57">
        <v>1</v>
      </c>
      <c r="M13" s="58">
        <v>0</v>
      </c>
      <c r="N13" s="59">
        <v>1</v>
      </c>
    </row>
    <row r="14" spans="1:14" ht="19.5">
      <c r="A14" s="219" t="s">
        <v>121</v>
      </c>
      <c r="B14" s="185">
        <v>10</v>
      </c>
      <c r="C14" s="185">
        <v>385</v>
      </c>
      <c r="D14" s="185">
        <v>440</v>
      </c>
      <c r="E14" s="185">
        <v>392</v>
      </c>
      <c r="F14" s="55">
        <f t="shared" si="0"/>
        <v>832</v>
      </c>
      <c r="G14" s="56">
        <v>5</v>
      </c>
      <c r="H14" s="57">
        <v>13</v>
      </c>
      <c r="I14" s="57">
        <v>0</v>
      </c>
      <c r="J14" s="57">
        <v>0</v>
      </c>
      <c r="K14" s="57">
        <v>0</v>
      </c>
      <c r="L14" s="57">
        <v>0</v>
      </c>
      <c r="M14" s="58">
        <v>0</v>
      </c>
      <c r="N14" s="59">
        <v>0</v>
      </c>
    </row>
    <row r="15" spans="1:14" ht="19.5">
      <c r="A15" s="219" t="s">
        <v>122</v>
      </c>
      <c r="B15" s="185">
        <v>16</v>
      </c>
      <c r="C15" s="185">
        <v>622</v>
      </c>
      <c r="D15" s="185">
        <v>737</v>
      </c>
      <c r="E15" s="185">
        <v>703</v>
      </c>
      <c r="F15" s="55">
        <f t="shared" si="0"/>
        <v>1440</v>
      </c>
      <c r="G15" s="56">
        <v>13</v>
      </c>
      <c r="H15" s="57">
        <v>12</v>
      </c>
      <c r="I15" s="57">
        <v>3</v>
      </c>
      <c r="J15" s="57">
        <v>3</v>
      </c>
      <c r="K15" s="57">
        <v>2</v>
      </c>
      <c r="L15" s="57">
        <v>3</v>
      </c>
      <c r="M15" s="58">
        <v>0</v>
      </c>
      <c r="N15" s="59">
        <v>0</v>
      </c>
    </row>
    <row r="16" spans="1:14" ht="19.5">
      <c r="A16" s="219" t="s">
        <v>123</v>
      </c>
      <c r="B16" s="185">
        <v>10</v>
      </c>
      <c r="C16" s="185">
        <v>515</v>
      </c>
      <c r="D16" s="185">
        <v>543</v>
      </c>
      <c r="E16" s="185">
        <v>602</v>
      </c>
      <c r="F16" s="55">
        <f t="shared" si="0"/>
        <v>1145</v>
      </c>
      <c r="G16" s="56">
        <v>14</v>
      </c>
      <c r="H16" s="57">
        <v>20</v>
      </c>
      <c r="I16" s="57">
        <v>2</v>
      </c>
      <c r="J16" s="57">
        <v>1</v>
      </c>
      <c r="K16" s="57">
        <v>1</v>
      </c>
      <c r="L16" s="57">
        <v>1</v>
      </c>
      <c r="M16" s="58">
        <v>0</v>
      </c>
      <c r="N16" s="59">
        <v>1</v>
      </c>
    </row>
    <row r="17" spans="1:14" ht="19.5">
      <c r="A17" s="219" t="s">
        <v>124</v>
      </c>
      <c r="B17" s="185">
        <v>22</v>
      </c>
      <c r="C17" s="185">
        <v>946</v>
      </c>
      <c r="D17" s="185">
        <v>1199</v>
      </c>
      <c r="E17" s="185">
        <v>1152</v>
      </c>
      <c r="F17" s="55">
        <f t="shared" si="0"/>
        <v>2351</v>
      </c>
      <c r="G17" s="56">
        <v>12</v>
      </c>
      <c r="H17" s="57">
        <v>12</v>
      </c>
      <c r="I17" s="57">
        <v>2</v>
      </c>
      <c r="J17" s="57">
        <v>1</v>
      </c>
      <c r="K17" s="57">
        <v>3</v>
      </c>
      <c r="L17" s="57">
        <v>3</v>
      </c>
      <c r="M17" s="58">
        <v>0</v>
      </c>
      <c r="N17" s="59">
        <v>0</v>
      </c>
    </row>
    <row r="18" spans="1:14" ht="19.5">
      <c r="A18" s="219" t="s">
        <v>125</v>
      </c>
      <c r="B18" s="185">
        <v>13</v>
      </c>
      <c r="C18" s="185">
        <v>459</v>
      </c>
      <c r="D18" s="185">
        <v>501</v>
      </c>
      <c r="E18" s="185">
        <v>517</v>
      </c>
      <c r="F18" s="55">
        <f t="shared" si="0"/>
        <v>1018</v>
      </c>
      <c r="G18" s="56">
        <v>11</v>
      </c>
      <c r="H18" s="57">
        <v>8</v>
      </c>
      <c r="I18" s="57">
        <v>0</v>
      </c>
      <c r="J18" s="57">
        <v>0</v>
      </c>
      <c r="K18" s="57">
        <v>0</v>
      </c>
      <c r="L18" s="57">
        <v>2</v>
      </c>
      <c r="M18" s="58">
        <v>0</v>
      </c>
      <c r="N18" s="59">
        <v>0</v>
      </c>
    </row>
    <row r="19" spans="1:14" ht="19.5">
      <c r="A19" s="219" t="s">
        <v>126</v>
      </c>
      <c r="B19" s="185">
        <v>12</v>
      </c>
      <c r="C19" s="185">
        <v>450</v>
      </c>
      <c r="D19" s="185">
        <v>508</v>
      </c>
      <c r="E19" s="185">
        <v>455</v>
      </c>
      <c r="F19" s="55">
        <f t="shared" si="0"/>
        <v>963</v>
      </c>
      <c r="G19" s="56">
        <v>14</v>
      </c>
      <c r="H19" s="57">
        <v>5</v>
      </c>
      <c r="I19" s="57">
        <v>4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</row>
    <row r="20" spans="1:14" ht="19.5">
      <c r="A20" s="219" t="s">
        <v>127</v>
      </c>
      <c r="B20" s="185">
        <v>10</v>
      </c>
      <c r="C20" s="185">
        <v>447</v>
      </c>
      <c r="D20" s="185">
        <v>501</v>
      </c>
      <c r="E20" s="185">
        <v>477</v>
      </c>
      <c r="F20" s="55">
        <f t="shared" si="0"/>
        <v>978</v>
      </c>
      <c r="G20" s="56">
        <v>6</v>
      </c>
      <c r="H20" s="57">
        <v>10</v>
      </c>
      <c r="I20" s="57">
        <v>0</v>
      </c>
      <c r="J20" s="57">
        <v>1</v>
      </c>
      <c r="K20" s="57">
        <v>0</v>
      </c>
      <c r="L20" s="57">
        <v>1</v>
      </c>
      <c r="M20" s="58">
        <v>0</v>
      </c>
      <c r="N20" s="59">
        <v>1</v>
      </c>
    </row>
    <row r="21" spans="1:14" ht="19.5">
      <c r="A21" s="219" t="s">
        <v>128</v>
      </c>
      <c r="B21" s="185">
        <v>11</v>
      </c>
      <c r="C21" s="185">
        <v>644</v>
      </c>
      <c r="D21" s="185">
        <v>696</v>
      </c>
      <c r="E21" s="185">
        <v>747</v>
      </c>
      <c r="F21" s="55">
        <f t="shared" si="0"/>
        <v>1443</v>
      </c>
      <c r="G21" s="56">
        <v>11</v>
      </c>
      <c r="H21" s="57">
        <v>16</v>
      </c>
      <c r="I21" s="57">
        <v>1</v>
      </c>
      <c r="J21" s="57">
        <v>1</v>
      </c>
      <c r="K21" s="57">
        <v>0</v>
      </c>
      <c r="L21" s="57">
        <v>1</v>
      </c>
      <c r="M21" s="58">
        <v>0</v>
      </c>
      <c r="N21" s="59">
        <v>0</v>
      </c>
    </row>
    <row r="22" spans="1:14" ht="19.5">
      <c r="A22" s="219" t="s">
        <v>129</v>
      </c>
      <c r="B22" s="185">
        <v>16</v>
      </c>
      <c r="C22" s="185">
        <v>569</v>
      </c>
      <c r="D22" s="185">
        <v>678</v>
      </c>
      <c r="E22" s="185">
        <v>740</v>
      </c>
      <c r="F22" s="55">
        <f t="shared" si="0"/>
        <v>1418</v>
      </c>
      <c r="G22" s="56">
        <v>6</v>
      </c>
      <c r="H22" s="57">
        <v>8</v>
      </c>
      <c r="I22" s="57">
        <v>0</v>
      </c>
      <c r="J22" s="57">
        <v>0</v>
      </c>
      <c r="K22" s="57">
        <v>1</v>
      </c>
      <c r="L22" s="57">
        <v>0</v>
      </c>
      <c r="M22" s="58">
        <v>0</v>
      </c>
      <c r="N22" s="59">
        <v>0</v>
      </c>
    </row>
    <row r="23" spans="1:14" ht="19.5">
      <c r="A23" s="219" t="s">
        <v>130</v>
      </c>
      <c r="B23" s="185">
        <v>15</v>
      </c>
      <c r="C23" s="185">
        <v>969</v>
      </c>
      <c r="D23" s="185">
        <v>1033</v>
      </c>
      <c r="E23" s="185">
        <v>1171</v>
      </c>
      <c r="F23" s="55">
        <f t="shared" si="0"/>
        <v>2204</v>
      </c>
      <c r="G23" s="56">
        <v>10</v>
      </c>
      <c r="H23" s="57">
        <v>14</v>
      </c>
      <c r="I23" s="57">
        <v>1</v>
      </c>
      <c r="J23" s="57">
        <v>8</v>
      </c>
      <c r="K23" s="57">
        <v>1</v>
      </c>
      <c r="L23" s="57">
        <v>3</v>
      </c>
      <c r="M23" s="58">
        <v>1</v>
      </c>
      <c r="N23" s="59">
        <v>0</v>
      </c>
    </row>
    <row r="24" spans="1:14" ht="19.5">
      <c r="A24" s="219" t="s">
        <v>131</v>
      </c>
      <c r="B24" s="185">
        <v>12</v>
      </c>
      <c r="C24" s="185">
        <v>456</v>
      </c>
      <c r="D24" s="185">
        <v>565</v>
      </c>
      <c r="E24" s="185">
        <v>602</v>
      </c>
      <c r="F24" s="55">
        <f t="shared" si="0"/>
        <v>1167</v>
      </c>
      <c r="G24" s="56">
        <v>2</v>
      </c>
      <c r="H24" s="57">
        <v>4</v>
      </c>
      <c r="I24" s="57">
        <v>1</v>
      </c>
      <c r="J24" s="57">
        <v>1</v>
      </c>
      <c r="K24" s="57">
        <v>0</v>
      </c>
      <c r="L24" s="57">
        <v>0</v>
      </c>
      <c r="M24" s="58">
        <v>0</v>
      </c>
      <c r="N24" s="59">
        <v>0</v>
      </c>
    </row>
    <row r="25" spans="1:14" ht="19.5">
      <c r="A25" s="219" t="s">
        <v>132</v>
      </c>
      <c r="B25" s="185">
        <v>21</v>
      </c>
      <c r="C25" s="185">
        <v>1544</v>
      </c>
      <c r="D25" s="185">
        <v>1991</v>
      </c>
      <c r="E25" s="185">
        <v>2152</v>
      </c>
      <c r="F25" s="55">
        <f t="shared" si="0"/>
        <v>4143</v>
      </c>
      <c r="G25" s="56">
        <v>45</v>
      </c>
      <c r="H25" s="57">
        <v>32</v>
      </c>
      <c r="I25" s="57">
        <v>5</v>
      </c>
      <c r="J25" s="57">
        <v>3</v>
      </c>
      <c r="K25" s="57">
        <v>1</v>
      </c>
      <c r="L25" s="57">
        <v>2</v>
      </c>
      <c r="M25" s="58">
        <v>0</v>
      </c>
      <c r="N25" s="59">
        <v>0</v>
      </c>
    </row>
    <row r="26" spans="1:14" ht="19.5">
      <c r="A26" s="219" t="s">
        <v>133</v>
      </c>
      <c r="B26" s="185">
        <v>22</v>
      </c>
      <c r="C26" s="185">
        <v>916</v>
      </c>
      <c r="D26" s="185">
        <v>1202</v>
      </c>
      <c r="E26" s="185">
        <v>1250</v>
      </c>
      <c r="F26" s="55">
        <f t="shared" si="0"/>
        <v>2452</v>
      </c>
      <c r="G26" s="56">
        <v>11</v>
      </c>
      <c r="H26" s="57">
        <v>19</v>
      </c>
      <c r="I26" s="57">
        <v>3</v>
      </c>
      <c r="J26" s="57">
        <v>0</v>
      </c>
      <c r="K26" s="57">
        <v>3</v>
      </c>
      <c r="L26" s="57">
        <v>2</v>
      </c>
      <c r="M26" s="58">
        <v>0</v>
      </c>
      <c r="N26" s="59">
        <v>2</v>
      </c>
    </row>
    <row r="27" spans="1:14" ht="19.5">
      <c r="A27" s="219" t="s">
        <v>134</v>
      </c>
      <c r="B27" s="185">
        <v>12</v>
      </c>
      <c r="C27" s="185">
        <v>521</v>
      </c>
      <c r="D27" s="185">
        <v>543</v>
      </c>
      <c r="E27" s="185">
        <v>611</v>
      </c>
      <c r="F27" s="55">
        <f t="shared" si="0"/>
        <v>1154</v>
      </c>
      <c r="G27" s="56">
        <v>4</v>
      </c>
      <c r="H27" s="57">
        <v>5</v>
      </c>
      <c r="I27" s="57">
        <v>3</v>
      </c>
      <c r="J27" s="57">
        <v>3</v>
      </c>
      <c r="K27" s="57">
        <v>0</v>
      </c>
      <c r="L27" s="57">
        <v>0</v>
      </c>
      <c r="M27" s="58">
        <v>1</v>
      </c>
      <c r="N27" s="59">
        <v>0</v>
      </c>
    </row>
    <row r="28" spans="1:14" ht="19.5">
      <c r="A28" s="219" t="s">
        <v>135</v>
      </c>
      <c r="B28" s="185">
        <v>12</v>
      </c>
      <c r="C28" s="185">
        <v>559</v>
      </c>
      <c r="D28" s="185">
        <v>665</v>
      </c>
      <c r="E28" s="185">
        <v>683</v>
      </c>
      <c r="F28" s="55">
        <f t="shared" si="0"/>
        <v>1348</v>
      </c>
      <c r="G28" s="56">
        <v>4</v>
      </c>
      <c r="H28" s="57">
        <v>12</v>
      </c>
      <c r="I28" s="57">
        <v>0</v>
      </c>
      <c r="J28" s="57">
        <v>0</v>
      </c>
      <c r="K28" s="57">
        <v>2</v>
      </c>
      <c r="L28" s="57">
        <v>0</v>
      </c>
      <c r="M28" s="58">
        <v>0</v>
      </c>
      <c r="N28" s="59">
        <v>0</v>
      </c>
    </row>
    <row r="29" spans="1:14" ht="19.5">
      <c r="A29" s="219" t="s">
        <v>136</v>
      </c>
      <c r="B29" s="185">
        <v>6</v>
      </c>
      <c r="C29" s="185">
        <v>371</v>
      </c>
      <c r="D29" s="185">
        <v>451</v>
      </c>
      <c r="E29" s="185">
        <v>480</v>
      </c>
      <c r="F29" s="55">
        <f t="shared" si="0"/>
        <v>931</v>
      </c>
      <c r="G29" s="56">
        <v>11</v>
      </c>
      <c r="H29" s="57">
        <v>8</v>
      </c>
      <c r="I29" s="57">
        <v>2</v>
      </c>
      <c r="J29" s="57">
        <v>0</v>
      </c>
      <c r="K29" s="57">
        <v>1</v>
      </c>
      <c r="L29" s="57">
        <v>0</v>
      </c>
      <c r="M29" s="58">
        <v>0</v>
      </c>
      <c r="N29" s="59">
        <v>2</v>
      </c>
    </row>
    <row r="30" spans="1:14" ht="19.5">
      <c r="A30" s="219" t="s">
        <v>137</v>
      </c>
      <c r="B30" s="185">
        <v>11</v>
      </c>
      <c r="C30" s="185">
        <v>401</v>
      </c>
      <c r="D30" s="185">
        <v>450</v>
      </c>
      <c r="E30" s="185">
        <v>495</v>
      </c>
      <c r="F30" s="55">
        <f t="shared" si="0"/>
        <v>945</v>
      </c>
      <c r="G30" s="56">
        <v>2</v>
      </c>
      <c r="H30" s="57">
        <v>5</v>
      </c>
      <c r="I30" s="57">
        <v>1</v>
      </c>
      <c r="J30" s="57">
        <v>0</v>
      </c>
      <c r="K30" s="57">
        <v>0</v>
      </c>
      <c r="L30" s="57">
        <v>1</v>
      </c>
      <c r="M30" s="58">
        <v>0</v>
      </c>
      <c r="N30" s="59">
        <v>1</v>
      </c>
    </row>
    <row r="31" spans="1:14" ht="19.5">
      <c r="A31" s="219" t="s">
        <v>138</v>
      </c>
      <c r="B31" s="185">
        <v>17</v>
      </c>
      <c r="C31" s="185">
        <v>1495</v>
      </c>
      <c r="D31" s="185">
        <v>1630</v>
      </c>
      <c r="E31" s="185">
        <v>1873</v>
      </c>
      <c r="F31" s="55">
        <f t="shared" si="0"/>
        <v>3503</v>
      </c>
      <c r="G31" s="56">
        <v>24</v>
      </c>
      <c r="H31" s="57">
        <v>22</v>
      </c>
      <c r="I31" s="57">
        <v>5</v>
      </c>
      <c r="J31" s="57">
        <v>5</v>
      </c>
      <c r="K31" s="57">
        <v>2</v>
      </c>
      <c r="L31" s="57">
        <v>2</v>
      </c>
      <c r="M31" s="58">
        <v>0</v>
      </c>
      <c r="N31" s="59">
        <v>0</v>
      </c>
    </row>
    <row r="32" spans="1:14" ht="19.5">
      <c r="A32" s="219" t="s">
        <v>139</v>
      </c>
      <c r="B32" s="185">
        <v>7</v>
      </c>
      <c r="C32" s="185">
        <v>358</v>
      </c>
      <c r="D32" s="185">
        <v>413</v>
      </c>
      <c r="E32" s="185">
        <v>435</v>
      </c>
      <c r="F32" s="55">
        <f t="shared" si="0"/>
        <v>848</v>
      </c>
      <c r="G32" s="56">
        <v>3</v>
      </c>
      <c r="H32" s="57">
        <v>6</v>
      </c>
      <c r="I32" s="57">
        <v>0</v>
      </c>
      <c r="J32" s="57">
        <v>0</v>
      </c>
      <c r="K32" s="57">
        <v>0</v>
      </c>
      <c r="L32" s="57">
        <v>3</v>
      </c>
      <c r="M32" s="58">
        <v>0</v>
      </c>
      <c r="N32" s="59">
        <v>0</v>
      </c>
    </row>
    <row r="33" spans="1:14" ht="19.5">
      <c r="A33" s="219" t="s">
        <v>140</v>
      </c>
      <c r="B33" s="185">
        <v>15</v>
      </c>
      <c r="C33" s="185">
        <v>1005</v>
      </c>
      <c r="D33" s="185">
        <v>1137</v>
      </c>
      <c r="E33" s="185">
        <v>1235</v>
      </c>
      <c r="F33" s="55">
        <f t="shared" si="0"/>
        <v>2372</v>
      </c>
      <c r="G33" s="56">
        <v>18</v>
      </c>
      <c r="H33" s="57">
        <v>13</v>
      </c>
      <c r="I33" s="57">
        <v>6</v>
      </c>
      <c r="J33" s="57">
        <v>7</v>
      </c>
      <c r="K33" s="57">
        <v>2</v>
      </c>
      <c r="L33" s="57">
        <v>1</v>
      </c>
      <c r="M33" s="58">
        <v>2</v>
      </c>
      <c r="N33" s="59">
        <v>0</v>
      </c>
    </row>
    <row r="34" spans="1:14" ht="19.5">
      <c r="A34" s="219" t="s">
        <v>141</v>
      </c>
      <c r="B34" s="185">
        <v>12</v>
      </c>
      <c r="C34" s="185">
        <v>456</v>
      </c>
      <c r="D34" s="185">
        <v>559</v>
      </c>
      <c r="E34" s="185">
        <v>501</v>
      </c>
      <c r="F34" s="55">
        <f t="shared" si="0"/>
        <v>1060</v>
      </c>
      <c r="G34" s="56">
        <v>4</v>
      </c>
      <c r="H34" s="57">
        <v>5</v>
      </c>
      <c r="I34" s="57">
        <v>4</v>
      </c>
      <c r="J34" s="57">
        <v>3</v>
      </c>
      <c r="K34" s="57">
        <v>0</v>
      </c>
      <c r="L34" s="57">
        <v>1</v>
      </c>
      <c r="M34" s="58">
        <v>0</v>
      </c>
      <c r="N34" s="59">
        <v>0</v>
      </c>
    </row>
    <row r="35" spans="1:14" ht="19.5">
      <c r="A35" s="219" t="s">
        <v>142</v>
      </c>
      <c r="B35" s="185">
        <v>19</v>
      </c>
      <c r="C35" s="185">
        <v>856</v>
      </c>
      <c r="D35" s="185">
        <v>1043</v>
      </c>
      <c r="E35" s="185">
        <v>1163</v>
      </c>
      <c r="F35" s="55">
        <f t="shared" si="0"/>
        <v>2206</v>
      </c>
      <c r="G35" s="56">
        <v>11</v>
      </c>
      <c r="H35" s="57">
        <v>3</v>
      </c>
      <c r="I35" s="57">
        <v>0</v>
      </c>
      <c r="J35" s="57">
        <v>0</v>
      </c>
      <c r="K35" s="57">
        <v>1</v>
      </c>
      <c r="L35" s="57">
        <v>0</v>
      </c>
      <c r="M35" s="58">
        <v>0</v>
      </c>
      <c r="N35" s="59">
        <v>0</v>
      </c>
    </row>
    <row r="36" spans="1:14" ht="19.5">
      <c r="A36" s="219" t="s">
        <v>143</v>
      </c>
      <c r="B36" s="185">
        <v>8</v>
      </c>
      <c r="C36" s="185">
        <v>368</v>
      </c>
      <c r="D36" s="185">
        <v>466</v>
      </c>
      <c r="E36" s="185">
        <v>431</v>
      </c>
      <c r="F36" s="55">
        <f t="shared" si="0"/>
        <v>897</v>
      </c>
      <c r="G36" s="56">
        <v>11</v>
      </c>
      <c r="H36" s="57">
        <v>4</v>
      </c>
      <c r="I36" s="57">
        <v>1</v>
      </c>
      <c r="J36" s="57">
        <v>1</v>
      </c>
      <c r="K36" s="57">
        <v>0</v>
      </c>
      <c r="L36" s="57">
        <v>0</v>
      </c>
      <c r="M36" s="58">
        <v>0</v>
      </c>
      <c r="N36" s="59">
        <v>0</v>
      </c>
    </row>
    <row r="37" spans="1:14" ht="19.5">
      <c r="A37" s="220" t="s">
        <v>110</v>
      </c>
      <c r="B37" s="55">
        <f t="shared" ref="B37:N37" si="1">SUM(B5:B36)</f>
        <v>456</v>
      </c>
      <c r="C37" s="55">
        <f t="shared" si="1"/>
        <v>22851</v>
      </c>
      <c r="D37" s="55">
        <f t="shared" si="1"/>
        <v>26521</v>
      </c>
      <c r="E37" s="55">
        <f t="shared" si="1"/>
        <v>28142</v>
      </c>
      <c r="F37" s="55">
        <f t="shared" si="1"/>
        <v>54663</v>
      </c>
      <c r="G37" s="55">
        <f t="shared" si="1"/>
        <v>359</v>
      </c>
      <c r="H37" s="55">
        <f t="shared" si="1"/>
        <v>433</v>
      </c>
      <c r="I37" s="55">
        <f t="shared" si="1"/>
        <v>67</v>
      </c>
      <c r="J37" s="55">
        <f t="shared" si="1"/>
        <v>67</v>
      </c>
      <c r="K37" s="55">
        <f t="shared" si="1"/>
        <v>28</v>
      </c>
      <c r="L37" s="55">
        <f t="shared" si="1"/>
        <v>33</v>
      </c>
      <c r="M37" s="55">
        <f t="shared" si="1"/>
        <v>10</v>
      </c>
      <c r="N37" s="189">
        <f t="shared" si="1"/>
        <v>11</v>
      </c>
    </row>
    <row r="38" spans="1:14" s="163" customFormat="1" ht="26.25" customHeight="1">
      <c r="A38" s="272" t="s">
        <v>8</v>
      </c>
      <c r="B38" s="273"/>
      <c r="C38" s="114">
        <f>C37</f>
        <v>22851</v>
      </c>
      <c r="D38" s="114" t="s">
        <v>0</v>
      </c>
      <c r="E38" s="114" t="s">
        <v>9</v>
      </c>
      <c r="F38" s="114"/>
      <c r="G38" s="114">
        <f>F37</f>
        <v>54663</v>
      </c>
      <c r="H38" s="114" t="s">
        <v>10</v>
      </c>
      <c r="I38" s="114"/>
      <c r="J38" s="114"/>
      <c r="K38" s="115" t="s">
        <v>105</v>
      </c>
      <c r="L38" s="115"/>
      <c r="M38" s="116"/>
      <c r="N38" s="117"/>
    </row>
    <row r="39" spans="1:14" s="163" customFormat="1" ht="26.25" customHeight="1">
      <c r="A39" s="229" t="s">
        <v>108</v>
      </c>
      <c r="B39" s="230"/>
      <c r="C39" s="61" t="str">
        <f ca="1">INDIRECT(H39,TRUE)</f>
        <v>開平</v>
      </c>
      <c r="D39" s="143" t="s">
        <v>91</v>
      </c>
      <c r="E39" s="144">
        <v>1544</v>
      </c>
      <c r="F39" s="145">
        <f>MAX(F5:F36)</f>
        <v>4143</v>
      </c>
      <c r="G39" s="87"/>
      <c r="H39" s="148" t="str">
        <f>ADDRESS(MATCH(MAX(F5:F36),F5:F36,0)+4,1)</f>
        <v>$A$25</v>
      </c>
      <c r="I39" s="87"/>
      <c r="J39" s="87"/>
      <c r="K39" s="87"/>
      <c r="L39" s="87"/>
      <c r="M39" s="141"/>
      <c r="N39" s="142"/>
    </row>
    <row r="40" spans="1:14" s="163" customFormat="1" ht="26.25" customHeight="1">
      <c r="A40" s="229" t="s">
        <v>109</v>
      </c>
      <c r="B40" s="230"/>
      <c r="C40" s="171" t="str">
        <f ca="1">INDIRECT(H40,TRUE)</f>
        <v>明莊</v>
      </c>
      <c r="D40" s="172" t="s">
        <v>91</v>
      </c>
      <c r="E40" s="146">
        <v>385</v>
      </c>
      <c r="F40" s="147">
        <f>MIN(F5:F36)</f>
        <v>832</v>
      </c>
      <c r="G40" s="87"/>
      <c r="H40" s="148" t="str">
        <f>ADDRESS(MATCH(MIN(F5:F36),F5:F36,0)+4,1)</f>
        <v>$A$14</v>
      </c>
      <c r="I40" s="87"/>
      <c r="J40" s="87"/>
      <c r="K40" s="87"/>
      <c r="L40" s="87"/>
      <c r="M40" s="141"/>
      <c r="N40" s="142"/>
    </row>
    <row r="41" spans="1:14" s="164" customFormat="1" ht="24.95" customHeight="1">
      <c r="A41" s="262" t="s">
        <v>11</v>
      </c>
      <c r="B41" s="263"/>
      <c r="C41" s="266">
        <f>SUM(G41,G42)</f>
        <v>157</v>
      </c>
      <c r="D41" s="268" t="s">
        <v>10</v>
      </c>
      <c r="E41" s="79" t="s">
        <v>12</v>
      </c>
      <c r="F41" s="79"/>
      <c r="G41" s="79">
        <v>75</v>
      </c>
      <c r="H41" s="79" t="s">
        <v>10</v>
      </c>
      <c r="I41" s="79"/>
      <c r="J41" s="79"/>
      <c r="K41" s="80"/>
      <c r="L41" s="80"/>
      <c r="M41" s="81"/>
      <c r="N41" s="82"/>
    </row>
    <row r="42" spans="1:14" s="165" customFormat="1" ht="24.95" customHeight="1">
      <c r="A42" s="264"/>
      <c r="B42" s="265"/>
      <c r="C42" s="267"/>
      <c r="D42" s="269"/>
      <c r="E42" s="83" t="s">
        <v>13</v>
      </c>
      <c r="F42" s="83"/>
      <c r="G42" s="83">
        <v>82</v>
      </c>
      <c r="H42" s="83" t="s">
        <v>10</v>
      </c>
      <c r="I42" s="83"/>
      <c r="J42" s="83"/>
      <c r="K42" s="84"/>
      <c r="L42" s="84"/>
      <c r="M42" s="85"/>
      <c r="N42" s="86"/>
    </row>
    <row r="43" spans="1:14" s="165" customFormat="1" ht="26.25" customHeight="1">
      <c r="A43" s="235" t="s">
        <v>18</v>
      </c>
      <c r="B43" s="239"/>
      <c r="C43" s="216">
        <f>K37</f>
        <v>28</v>
      </c>
      <c r="D43" s="216" t="s">
        <v>10</v>
      </c>
      <c r="E43" s="199" t="s">
        <v>173</v>
      </c>
      <c r="F43" s="79"/>
      <c r="G43" s="79"/>
      <c r="H43" s="79"/>
      <c r="I43" s="79"/>
      <c r="J43" s="79"/>
      <c r="K43" s="203"/>
      <c r="L43" s="203"/>
      <c r="M43" s="204"/>
      <c r="N43" s="205"/>
    </row>
    <row r="44" spans="1:14" s="166" customFormat="1" ht="26.25" customHeight="1">
      <c r="A44" s="272" t="s">
        <v>16</v>
      </c>
      <c r="B44" s="273"/>
      <c r="C44" s="114">
        <f>L37</f>
        <v>33</v>
      </c>
      <c r="D44" s="114" t="s">
        <v>10</v>
      </c>
      <c r="E44" s="114"/>
      <c r="F44" s="114"/>
      <c r="G44" s="119"/>
      <c r="H44" s="114"/>
      <c r="I44" s="114"/>
      <c r="J44" s="114"/>
      <c r="K44" s="120"/>
      <c r="L44" s="120"/>
      <c r="M44" s="121"/>
      <c r="N44" s="122"/>
    </row>
    <row r="45" spans="1:14" s="167" customFormat="1" ht="26.25" customHeight="1">
      <c r="A45" s="272" t="s">
        <v>14</v>
      </c>
      <c r="B45" s="273"/>
      <c r="C45" s="114">
        <f>M37</f>
        <v>10</v>
      </c>
      <c r="D45" s="114" t="s">
        <v>48</v>
      </c>
      <c r="E45" s="114" t="s">
        <v>174</v>
      </c>
      <c r="F45" s="114"/>
      <c r="G45" s="114"/>
      <c r="H45" s="114"/>
      <c r="I45" s="114"/>
      <c r="J45" s="114"/>
      <c r="K45" s="123"/>
      <c r="L45" s="123"/>
      <c r="M45" s="124"/>
      <c r="N45" s="125"/>
    </row>
    <row r="46" spans="1:14" s="168" customFormat="1" ht="26.25" customHeight="1">
      <c r="A46" s="272" t="s">
        <v>15</v>
      </c>
      <c r="B46" s="273"/>
      <c r="C46" s="114">
        <f>N37</f>
        <v>11</v>
      </c>
      <c r="D46" s="114" t="s">
        <v>48</v>
      </c>
      <c r="E46" s="114" t="s">
        <v>169</v>
      </c>
      <c r="F46" s="114"/>
      <c r="G46" s="114"/>
      <c r="H46" s="114"/>
      <c r="I46" s="114"/>
      <c r="J46" s="114"/>
      <c r="K46" s="126"/>
      <c r="L46" s="126"/>
      <c r="M46" s="127"/>
      <c r="N46" s="128"/>
    </row>
    <row r="47" spans="1:14" s="166" customFormat="1" ht="26.25" customHeight="1">
      <c r="A47" s="229" t="s">
        <v>107</v>
      </c>
      <c r="B47" s="230"/>
      <c r="C47" s="118">
        <f>G37</f>
        <v>359</v>
      </c>
      <c r="D47" s="129" t="s">
        <v>10</v>
      </c>
      <c r="E47" s="118" t="s">
        <v>17</v>
      </c>
      <c r="F47" s="118"/>
      <c r="G47" s="118">
        <f>H37</f>
        <v>433</v>
      </c>
      <c r="H47" s="129" t="s">
        <v>10</v>
      </c>
      <c r="I47" s="118"/>
      <c r="J47" s="118"/>
      <c r="K47" s="130"/>
      <c r="L47" s="130"/>
      <c r="M47" s="131"/>
      <c r="N47" s="132"/>
    </row>
    <row r="48" spans="1:14" s="169" customFormat="1" ht="26.25" customHeight="1" thickBot="1">
      <c r="A48" s="270" t="str">
        <f>IF(C48&gt;0," 本月戶數增加","本月戶數減少")</f>
        <v xml:space="preserve"> 本月戶數增加</v>
      </c>
      <c r="B48" s="271"/>
      <c r="C48" s="133">
        <f>C37-'10007'!C37</f>
        <v>10</v>
      </c>
      <c r="D48" s="173" t="str">
        <f>IF(E48&gt;0,"男增加","男減少")</f>
        <v>男減少</v>
      </c>
      <c r="E48" s="134">
        <f>D37-'10007'!D37</f>
        <v>-55</v>
      </c>
      <c r="F48" s="135" t="str">
        <f>IF(G48&gt;0,"女增加","女減少")</f>
        <v>女減少</v>
      </c>
      <c r="G48" s="134">
        <f>E37-'10007'!E37</f>
        <v>-24</v>
      </c>
      <c r="H48" s="136"/>
      <c r="I48" s="271" t="str">
        <f>IF(K48&gt;0,"總人口數增加","總人口數減少")</f>
        <v>總人口數減少</v>
      </c>
      <c r="J48" s="271"/>
      <c r="K48" s="134">
        <f>F37-'10007'!F37</f>
        <v>-79</v>
      </c>
      <c r="L48" s="137"/>
      <c r="M48" s="138"/>
      <c r="N48" s="139"/>
    </row>
    <row r="49" spans="3:12">
      <c r="C49" s="170"/>
      <c r="L49" s="170"/>
    </row>
  </sheetData>
  <mergeCells count="26">
    <mergeCell ref="A1:L1"/>
    <mergeCell ref="I3:I4"/>
    <mergeCell ref="B3:B4"/>
    <mergeCell ref="G3:G4"/>
    <mergeCell ref="H3:H4"/>
    <mergeCell ref="A38:B38"/>
    <mergeCell ref="A3:A4"/>
    <mergeCell ref="L3:L4"/>
    <mergeCell ref="K2:N2"/>
    <mergeCell ref="M3:M4"/>
    <mergeCell ref="N3:N4"/>
    <mergeCell ref="K3:K4"/>
    <mergeCell ref="J3:J4"/>
    <mergeCell ref="C3:C4"/>
    <mergeCell ref="A39:B39"/>
    <mergeCell ref="A40:B40"/>
    <mergeCell ref="A48:B48"/>
    <mergeCell ref="I48:J48"/>
    <mergeCell ref="A46:B46"/>
    <mergeCell ref="A44:B44"/>
    <mergeCell ref="A45:B45"/>
    <mergeCell ref="A41:B42"/>
    <mergeCell ref="C41:C42"/>
    <mergeCell ref="D41:D42"/>
    <mergeCell ref="A47:B47"/>
    <mergeCell ref="A43:B43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Normal="100" workbookViewId="0">
      <pane ySplit="4" topLeftCell="A5" activePane="bottomLeft" state="frozen"/>
      <selection pane="bottomLeft" sqref="A1:L1"/>
    </sheetView>
  </sheetViews>
  <sheetFormatPr defaultRowHeight="16.5"/>
  <cols>
    <col min="1" max="1" width="11.375" style="1" customWidth="1"/>
    <col min="2" max="2" width="12.5" customWidth="1"/>
    <col min="3" max="3" width="11.375" customWidth="1"/>
    <col min="4" max="6" width="9.625" customWidth="1"/>
    <col min="7" max="10" width="8.625" customWidth="1"/>
    <col min="11" max="12" width="7.625" customWidth="1"/>
    <col min="13" max="14" width="7.625" style="11" customWidth="1"/>
  </cols>
  <sheetData>
    <row r="1" spans="1:14" ht="44.25" customHeight="1">
      <c r="A1" s="221" t="s">
        <v>103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184"/>
      <c r="N1" s="184"/>
    </row>
    <row r="2" spans="1:14" ht="28.5" customHeight="1" thickBot="1">
      <c r="A2" s="47"/>
      <c r="B2" s="48"/>
      <c r="C2" s="46"/>
      <c r="D2" s="48"/>
      <c r="E2" s="48"/>
      <c r="F2" s="48"/>
      <c r="G2" s="48"/>
      <c r="H2" s="48"/>
      <c r="I2" s="48"/>
      <c r="J2" s="52"/>
      <c r="K2" s="255" t="s">
        <v>152</v>
      </c>
      <c r="L2" s="255"/>
      <c r="M2" s="255"/>
      <c r="N2" s="255"/>
    </row>
    <row r="3" spans="1:14" ht="19.5">
      <c r="A3" s="256" t="s">
        <v>83</v>
      </c>
      <c r="B3" s="251" t="s">
        <v>84</v>
      </c>
      <c r="C3" s="251" t="s">
        <v>49</v>
      </c>
      <c r="D3" s="190" t="s">
        <v>10</v>
      </c>
      <c r="E3" s="191" t="s">
        <v>100</v>
      </c>
      <c r="F3" s="192" t="s">
        <v>101</v>
      </c>
      <c r="G3" s="251" t="s">
        <v>50</v>
      </c>
      <c r="H3" s="251" t="s">
        <v>51</v>
      </c>
      <c r="I3" s="251" t="s">
        <v>52</v>
      </c>
      <c r="J3" s="251" t="s">
        <v>53</v>
      </c>
      <c r="K3" s="251" t="s">
        <v>54</v>
      </c>
      <c r="L3" s="251" t="s">
        <v>55</v>
      </c>
      <c r="M3" s="258" t="s">
        <v>97</v>
      </c>
      <c r="N3" s="260" t="s">
        <v>98</v>
      </c>
    </row>
    <row r="4" spans="1:14" s="1" customFormat="1" ht="19.5">
      <c r="A4" s="257"/>
      <c r="B4" s="252"/>
      <c r="C4" s="252"/>
      <c r="D4" s="49" t="s">
        <v>56</v>
      </c>
      <c r="E4" s="49" t="s">
        <v>57</v>
      </c>
      <c r="F4" s="49" t="s">
        <v>89</v>
      </c>
      <c r="G4" s="252"/>
      <c r="H4" s="252"/>
      <c r="I4" s="252"/>
      <c r="J4" s="252"/>
      <c r="K4" s="252"/>
      <c r="L4" s="252"/>
      <c r="M4" s="259"/>
      <c r="N4" s="261"/>
    </row>
    <row r="5" spans="1:14" ht="19.5">
      <c r="A5" s="219" t="s">
        <v>112</v>
      </c>
      <c r="B5" s="185">
        <v>13</v>
      </c>
      <c r="C5" s="185">
        <v>537</v>
      </c>
      <c r="D5" s="185">
        <v>610</v>
      </c>
      <c r="E5" s="185">
        <v>653</v>
      </c>
      <c r="F5" s="50">
        <f t="shared" ref="F5:F36" si="0">SUM(D5:E5)</f>
        <v>1263</v>
      </c>
      <c r="G5" s="174">
        <v>7</v>
      </c>
      <c r="H5" s="175">
        <v>7</v>
      </c>
      <c r="I5" s="175">
        <v>0</v>
      </c>
      <c r="J5" s="175">
        <v>5</v>
      </c>
      <c r="K5" s="175">
        <v>0</v>
      </c>
      <c r="L5" s="175">
        <v>1</v>
      </c>
      <c r="M5" s="176">
        <v>2</v>
      </c>
      <c r="N5" s="177">
        <v>0</v>
      </c>
    </row>
    <row r="6" spans="1:14" ht="19.5">
      <c r="A6" s="219" t="s">
        <v>113</v>
      </c>
      <c r="B6" s="185">
        <v>26</v>
      </c>
      <c r="C6" s="185">
        <v>1558</v>
      </c>
      <c r="D6" s="185">
        <v>1648</v>
      </c>
      <c r="E6" s="185">
        <v>1749</v>
      </c>
      <c r="F6" s="50">
        <f t="shared" si="0"/>
        <v>3397</v>
      </c>
      <c r="G6" s="174">
        <v>13</v>
      </c>
      <c r="H6" s="175">
        <v>48</v>
      </c>
      <c r="I6" s="175">
        <v>20</v>
      </c>
      <c r="J6" s="175">
        <v>11</v>
      </c>
      <c r="K6" s="175">
        <v>0</v>
      </c>
      <c r="L6" s="175">
        <v>1</v>
      </c>
      <c r="M6" s="176">
        <v>1</v>
      </c>
      <c r="N6" s="177">
        <v>0</v>
      </c>
    </row>
    <row r="7" spans="1:14" ht="19.5">
      <c r="A7" s="219" t="s">
        <v>114</v>
      </c>
      <c r="B7" s="185">
        <v>7</v>
      </c>
      <c r="C7" s="185">
        <v>576</v>
      </c>
      <c r="D7" s="185">
        <v>534</v>
      </c>
      <c r="E7" s="185">
        <v>628</v>
      </c>
      <c r="F7" s="50">
        <f t="shared" si="0"/>
        <v>1162</v>
      </c>
      <c r="G7" s="174">
        <v>12</v>
      </c>
      <c r="H7" s="175">
        <v>10</v>
      </c>
      <c r="I7" s="175">
        <v>0</v>
      </c>
      <c r="J7" s="175">
        <v>1</v>
      </c>
      <c r="K7" s="175">
        <v>0</v>
      </c>
      <c r="L7" s="175">
        <v>0</v>
      </c>
      <c r="M7" s="176">
        <v>0</v>
      </c>
      <c r="N7" s="177">
        <v>0</v>
      </c>
    </row>
    <row r="8" spans="1:14" ht="19.5">
      <c r="A8" s="219" t="s">
        <v>115</v>
      </c>
      <c r="B8" s="185">
        <v>20</v>
      </c>
      <c r="C8" s="185">
        <v>1291</v>
      </c>
      <c r="D8" s="185">
        <v>1597</v>
      </c>
      <c r="E8" s="185">
        <v>1757</v>
      </c>
      <c r="F8" s="50">
        <f t="shared" si="0"/>
        <v>3354</v>
      </c>
      <c r="G8" s="174">
        <v>26</v>
      </c>
      <c r="H8" s="175">
        <v>31</v>
      </c>
      <c r="I8" s="175">
        <v>2</v>
      </c>
      <c r="J8" s="175">
        <v>7</v>
      </c>
      <c r="K8" s="175">
        <v>0</v>
      </c>
      <c r="L8" s="175">
        <v>1</v>
      </c>
      <c r="M8" s="176">
        <v>2</v>
      </c>
      <c r="N8" s="177">
        <v>0</v>
      </c>
    </row>
    <row r="9" spans="1:14" ht="19.5">
      <c r="A9" s="219" t="s">
        <v>116</v>
      </c>
      <c r="B9" s="185">
        <v>17</v>
      </c>
      <c r="C9" s="185">
        <v>720</v>
      </c>
      <c r="D9" s="185">
        <v>794</v>
      </c>
      <c r="E9" s="185">
        <v>903</v>
      </c>
      <c r="F9" s="50">
        <f t="shared" si="0"/>
        <v>1697</v>
      </c>
      <c r="G9" s="174">
        <v>7</v>
      </c>
      <c r="H9" s="175">
        <v>18</v>
      </c>
      <c r="I9" s="175">
        <v>1</v>
      </c>
      <c r="J9" s="175">
        <v>0</v>
      </c>
      <c r="K9" s="175">
        <v>0</v>
      </c>
      <c r="L9" s="175">
        <v>0</v>
      </c>
      <c r="M9" s="176">
        <v>1</v>
      </c>
      <c r="N9" s="177">
        <v>2</v>
      </c>
    </row>
    <row r="10" spans="1:14" ht="19.5">
      <c r="A10" s="219" t="s">
        <v>117</v>
      </c>
      <c r="B10" s="185">
        <v>17</v>
      </c>
      <c r="C10" s="185">
        <v>678</v>
      </c>
      <c r="D10" s="185">
        <v>805</v>
      </c>
      <c r="E10" s="185">
        <v>784</v>
      </c>
      <c r="F10" s="50">
        <f t="shared" si="0"/>
        <v>1589</v>
      </c>
      <c r="G10" s="174">
        <v>10</v>
      </c>
      <c r="H10" s="175">
        <v>14</v>
      </c>
      <c r="I10" s="175">
        <v>1</v>
      </c>
      <c r="J10" s="175">
        <v>0</v>
      </c>
      <c r="K10" s="175">
        <v>0</v>
      </c>
      <c r="L10" s="175">
        <v>1</v>
      </c>
      <c r="M10" s="176">
        <v>0</v>
      </c>
      <c r="N10" s="177">
        <v>0</v>
      </c>
    </row>
    <row r="11" spans="1:14" ht="19.5">
      <c r="A11" s="219" t="s">
        <v>118</v>
      </c>
      <c r="B11" s="185">
        <v>14</v>
      </c>
      <c r="C11" s="185">
        <v>477</v>
      </c>
      <c r="D11" s="185">
        <v>555</v>
      </c>
      <c r="E11" s="185">
        <v>505</v>
      </c>
      <c r="F11" s="50">
        <f t="shared" si="0"/>
        <v>1060</v>
      </c>
      <c r="G11" s="174">
        <v>3</v>
      </c>
      <c r="H11" s="175">
        <v>8</v>
      </c>
      <c r="I11" s="175">
        <v>0</v>
      </c>
      <c r="J11" s="175">
        <v>0</v>
      </c>
      <c r="K11" s="175">
        <v>0</v>
      </c>
      <c r="L11" s="175">
        <v>1</v>
      </c>
      <c r="M11" s="176">
        <v>0</v>
      </c>
      <c r="N11" s="177">
        <v>1</v>
      </c>
    </row>
    <row r="12" spans="1:14" ht="19.5">
      <c r="A12" s="219" t="s">
        <v>119</v>
      </c>
      <c r="B12" s="185">
        <v>22</v>
      </c>
      <c r="C12" s="185">
        <v>1135</v>
      </c>
      <c r="D12" s="185">
        <v>1392</v>
      </c>
      <c r="E12" s="185">
        <v>1553</v>
      </c>
      <c r="F12" s="50">
        <f t="shared" si="0"/>
        <v>2945</v>
      </c>
      <c r="G12" s="174">
        <v>21</v>
      </c>
      <c r="H12" s="175">
        <v>32</v>
      </c>
      <c r="I12" s="175">
        <v>2</v>
      </c>
      <c r="J12" s="175">
        <v>2</v>
      </c>
      <c r="K12" s="175">
        <v>1</v>
      </c>
      <c r="L12" s="175">
        <v>1</v>
      </c>
      <c r="M12" s="176">
        <v>4</v>
      </c>
      <c r="N12" s="177">
        <v>0</v>
      </c>
    </row>
    <row r="13" spans="1:14" ht="19.5">
      <c r="A13" s="219" t="s">
        <v>120</v>
      </c>
      <c r="B13" s="185">
        <v>11</v>
      </c>
      <c r="C13" s="185">
        <v>566</v>
      </c>
      <c r="D13" s="185">
        <v>594</v>
      </c>
      <c r="E13" s="185">
        <v>705</v>
      </c>
      <c r="F13" s="50">
        <f t="shared" si="0"/>
        <v>1299</v>
      </c>
      <c r="G13" s="174">
        <v>8</v>
      </c>
      <c r="H13" s="175">
        <v>8</v>
      </c>
      <c r="I13" s="175">
        <v>1</v>
      </c>
      <c r="J13" s="175">
        <v>6</v>
      </c>
      <c r="K13" s="175">
        <v>0</v>
      </c>
      <c r="L13" s="175">
        <v>0</v>
      </c>
      <c r="M13" s="176">
        <v>1</v>
      </c>
      <c r="N13" s="177">
        <v>0</v>
      </c>
    </row>
    <row r="14" spans="1:14" ht="19.5">
      <c r="A14" s="219" t="s">
        <v>121</v>
      </c>
      <c r="B14" s="185">
        <v>10</v>
      </c>
      <c r="C14" s="185">
        <v>385</v>
      </c>
      <c r="D14" s="185">
        <v>439</v>
      </c>
      <c r="E14" s="185">
        <v>387</v>
      </c>
      <c r="F14" s="50">
        <f t="shared" si="0"/>
        <v>826</v>
      </c>
      <c r="G14" s="174">
        <v>2</v>
      </c>
      <c r="H14" s="175">
        <v>8</v>
      </c>
      <c r="I14" s="175">
        <v>0</v>
      </c>
      <c r="J14" s="175">
        <v>0</v>
      </c>
      <c r="K14" s="175">
        <v>0</v>
      </c>
      <c r="L14" s="175">
        <v>0</v>
      </c>
      <c r="M14" s="176">
        <v>0</v>
      </c>
      <c r="N14" s="177">
        <v>0</v>
      </c>
    </row>
    <row r="15" spans="1:14" ht="19.5">
      <c r="A15" s="219" t="s">
        <v>122</v>
      </c>
      <c r="B15" s="185">
        <v>16</v>
      </c>
      <c r="C15" s="185">
        <v>622</v>
      </c>
      <c r="D15" s="185">
        <v>739</v>
      </c>
      <c r="E15" s="185">
        <v>704</v>
      </c>
      <c r="F15" s="50">
        <f t="shared" si="0"/>
        <v>1443</v>
      </c>
      <c r="G15" s="174">
        <v>8</v>
      </c>
      <c r="H15" s="175">
        <v>7</v>
      </c>
      <c r="I15" s="175">
        <v>0</v>
      </c>
      <c r="J15" s="175">
        <v>1</v>
      </c>
      <c r="K15" s="175">
        <v>3</v>
      </c>
      <c r="L15" s="175">
        <v>0</v>
      </c>
      <c r="M15" s="176">
        <v>3</v>
      </c>
      <c r="N15" s="177">
        <v>0</v>
      </c>
    </row>
    <row r="16" spans="1:14" ht="19.5">
      <c r="A16" s="219" t="s">
        <v>123</v>
      </c>
      <c r="B16" s="185">
        <v>10</v>
      </c>
      <c r="C16" s="185">
        <v>516</v>
      </c>
      <c r="D16" s="185">
        <v>541</v>
      </c>
      <c r="E16" s="185">
        <v>599</v>
      </c>
      <c r="F16" s="50">
        <f t="shared" si="0"/>
        <v>1140</v>
      </c>
      <c r="G16" s="174">
        <v>12</v>
      </c>
      <c r="H16" s="175">
        <v>16</v>
      </c>
      <c r="I16" s="175">
        <v>0</v>
      </c>
      <c r="J16" s="175">
        <v>2</v>
      </c>
      <c r="K16" s="175">
        <v>1</v>
      </c>
      <c r="L16" s="175">
        <v>0</v>
      </c>
      <c r="M16" s="176">
        <v>0</v>
      </c>
      <c r="N16" s="177">
        <v>0</v>
      </c>
    </row>
    <row r="17" spans="1:14" ht="19.5">
      <c r="A17" s="219" t="s">
        <v>124</v>
      </c>
      <c r="B17" s="185">
        <v>22</v>
      </c>
      <c r="C17" s="185">
        <v>946</v>
      </c>
      <c r="D17" s="185">
        <v>1190</v>
      </c>
      <c r="E17" s="185">
        <v>1151</v>
      </c>
      <c r="F17" s="50">
        <f t="shared" si="0"/>
        <v>2341</v>
      </c>
      <c r="G17" s="174">
        <v>7</v>
      </c>
      <c r="H17" s="175">
        <v>14</v>
      </c>
      <c r="I17" s="175">
        <v>3</v>
      </c>
      <c r="J17" s="175">
        <v>5</v>
      </c>
      <c r="K17" s="175">
        <v>0</v>
      </c>
      <c r="L17" s="175">
        <v>1</v>
      </c>
      <c r="M17" s="176">
        <v>0</v>
      </c>
      <c r="N17" s="177">
        <v>1</v>
      </c>
    </row>
    <row r="18" spans="1:14" ht="19.5">
      <c r="A18" s="219" t="s">
        <v>125</v>
      </c>
      <c r="B18" s="185">
        <v>13</v>
      </c>
      <c r="C18" s="185">
        <v>461</v>
      </c>
      <c r="D18" s="185">
        <v>509</v>
      </c>
      <c r="E18" s="185">
        <v>519</v>
      </c>
      <c r="F18" s="50">
        <f t="shared" si="0"/>
        <v>1028</v>
      </c>
      <c r="G18" s="174">
        <v>12</v>
      </c>
      <c r="H18" s="175">
        <v>10</v>
      </c>
      <c r="I18" s="175">
        <v>8</v>
      </c>
      <c r="J18" s="175">
        <v>0</v>
      </c>
      <c r="K18" s="175">
        <v>0</v>
      </c>
      <c r="L18" s="175">
        <v>0</v>
      </c>
      <c r="M18" s="176">
        <v>1</v>
      </c>
      <c r="N18" s="177">
        <v>0</v>
      </c>
    </row>
    <row r="19" spans="1:14" ht="19.5">
      <c r="A19" s="219" t="s">
        <v>126</v>
      </c>
      <c r="B19" s="185">
        <v>12</v>
      </c>
      <c r="C19" s="185">
        <v>451</v>
      </c>
      <c r="D19" s="185">
        <v>505</v>
      </c>
      <c r="E19" s="185">
        <v>450</v>
      </c>
      <c r="F19" s="50">
        <f t="shared" si="0"/>
        <v>955</v>
      </c>
      <c r="G19" s="174">
        <v>5</v>
      </c>
      <c r="H19" s="175">
        <v>11</v>
      </c>
      <c r="I19" s="175">
        <v>2</v>
      </c>
      <c r="J19" s="175">
        <v>4</v>
      </c>
      <c r="K19" s="175">
        <v>0</v>
      </c>
      <c r="L19" s="175">
        <v>0</v>
      </c>
      <c r="M19" s="176">
        <v>0</v>
      </c>
      <c r="N19" s="177">
        <v>0</v>
      </c>
    </row>
    <row r="20" spans="1:14" ht="19.5">
      <c r="A20" s="219" t="s">
        <v>127</v>
      </c>
      <c r="B20" s="185">
        <v>10</v>
      </c>
      <c r="C20" s="185">
        <v>454</v>
      </c>
      <c r="D20" s="185">
        <v>507</v>
      </c>
      <c r="E20" s="185">
        <v>480</v>
      </c>
      <c r="F20" s="50">
        <f t="shared" si="0"/>
        <v>987</v>
      </c>
      <c r="G20" s="174">
        <v>8</v>
      </c>
      <c r="H20" s="175">
        <v>5</v>
      </c>
      <c r="I20" s="175">
        <v>6</v>
      </c>
      <c r="J20" s="175">
        <v>0</v>
      </c>
      <c r="K20" s="175">
        <v>0</v>
      </c>
      <c r="L20" s="175">
        <v>0</v>
      </c>
      <c r="M20" s="176">
        <v>0</v>
      </c>
      <c r="N20" s="177">
        <v>0</v>
      </c>
    </row>
    <row r="21" spans="1:14" ht="19.5">
      <c r="A21" s="219" t="s">
        <v>128</v>
      </c>
      <c r="B21" s="185">
        <v>11</v>
      </c>
      <c r="C21" s="185">
        <v>648</v>
      </c>
      <c r="D21" s="185">
        <v>700</v>
      </c>
      <c r="E21" s="185">
        <v>745</v>
      </c>
      <c r="F21" s="50">
        <f t="shared" si="0"/>
        <v>1445</v>
      </c>
      <c r="G21" s="174">
        <v>9</v>
      </c>
      <c r="H21" s="175">
        <v>7</v>
      </c>
      <c r="I21" s="175">
        <v>2</v>
      </c>
      <c r="J21" s="175">
        <v>2</v>
      </c>
      <c r="K21" s="175">
        <v>0</v>
      </c>
      <c r="L21" s="175">
        <v>0</v>
      </c>
      <c r="M21" s="176">
        <v>1</v>
      </c>
      <c r="N21" s="177">
        <v>0</v>
      </c>
    </row>
    <row r="22" spans="1:14" ht="19.5">
      <c r="A22" s="219" t="s">
        <v>129</v>
      </c>
      <c r="B22" s="185">
        <v>16</v>
      </c>
      <c r="C22" s="185">
        <v>568</v>
      </c>
      <c r="D22" s="185">
        <v>670</v>
      </c>
      <c r="E22" s="185">
        <v>738</v>
      </c>
      <c r="F22" s="50">
        <f t="shared" si="0"/>
        <v>1408</v>
      </c>
      <c r="G22" s="174">
        <v>11</v>
      </c>
      <c r="H22" s="175">
        <v>17</v>
      </c>
      <c r="I22" s="175">
        <v>0</v>
      </c>
      <c r="J22" s="175">
        <v>0</v>
      </c>
      <c r="K22" s="175">
        <v>0</v>
      </c>
      <c r="L22" s="175">
        <v>4</v>
      </c>
      <c r="M22" s="176">
        <v>2</v>
      </c>
      <c r="N22" s="177">
        <v>0</v>
      </c>
    </row>
    <row r="23" spans="1:14" ht="19.5">
      <c r="A23" s="219" t="s">
        <v>130</v>
      </c>
      <c r="B23" s="185">
        <v>15</v>
      </c>
      <c r="C23" s="185">
        <v>968</v>
      </c>
      <c r="D23" s="185">
        <v>1028</v>
      </c>
      <c r="E23" s="185">
        <v>1169</v>
      </c>
      <c r="F23" s="50">
        <f t="shared" si="0"/>
        <v>2197</v>
      </c>
      <c r="G23" s="174">
        <v>8</v>
      </c>
      <c r="H23" s="175">
        <v>15</v>
      </c>
      <c r="I23" s="175">
        <v>0</v>
      </c>
      <c r="J23" s="175">
        <v>1</v>
      </c>
      <c r="K23" s="175">
        <v>2</v>
      </c>
      <c r="L23" s="175">
        <v>1</v>
      </c>
      <c r="M23" s="176">
        <v>0</v>
      </c>
      <c r="N23" s="177">
        <v>0</v>
      </c>
    </row>
    <row r="24" spans="1:14" ht="19.5">
      <c r="A24" s="219" t="s">
        <v>131</v>
      </c>
      <c r="B24" s="185">
        <v>12</v>
      </c>
      <c r="C24" s="185">
        <v>456</v>
      </c>
      <c r="D24" s="185">
        <v>564</v>
      </c>
      <c r="E24" s="185">
        <v>600</v>
      </c>
      <c r="F24" s="50">
        <f t="shared" si="0"/>
        <v>1164</v>
      </c>
      <c r="G24" s="174">
        <v>4</v>
      </c>
      <c r="H24" s="175">
        <v>9</v>
      </c>
      <c r="I24" s="175">
        <v>0</v>
      </c>
      <c r="J24" s="175">
        <v>1</v>
      </c>
      <c r="K24" s="175">
        <v>3</v>
      </c>
      <c r="L24" s="175">
        <v>0</v>
      </c>
      <c r="M24" s="176">
        <v>1</v>
      </c>
      <c r="N24" s="177">
        <v>0</v>
      </c>
    </row>
    <row r="25" spans="1:14" ht="19.5">
      <c r="A25" s="219" t="s">
        <v>132</v>
      </c>
      <c r="B25" s="185">
        <v>21</v>
      </c>
      <c r="C25" s="185">
        <v>1552</v>
      </c>
      <c r="D25" s="185">
        <v>1986</v>
      </c>
      <c r="E25" s="185">
        <v>2152</v>
      </c>
      <c r="F25" s="50">
        <f t="shared" si="0"/>
        <v>4138</v>
      </c>
      <c r="G25" s="174">
        <v>32</v>
      </c>
      <c r="H25" s="175">
        <v>38</v>
      </c>
      <c r="I25" s="175">
        <v>9</v>
      </c>
      <c r="J25" s="175">
        <v>8</v>
      </c>
      <c r="K25" s="175">
        <v>3</v>
      </c>
      <c r="L25" s="175">
        <v>3</v>
      </c>
      <c r="M25" s="176">
        <v>2</v>
      </c>
      <c r="N25" s="177">
        <v>0</v>
      </c>
    </row>
    <row r="26" spans="1:14" ht="19.5">
      <c r="A26" s="219" t="s">
        <v>133</v>
      </c>
      <c r="B26" s="185">
        <v>22</v>
      </c>
      <c r="C26" s="185">
        <v>922</v>
      </c>
      <c r="D26" s="185">
        <v>1202</v>
      </c>
      <c r="E26" s="185">
        <v>1253</v>
      </c>
      <c r="F26" s="50">
        <f t="shared" si="0"/>
        <v>2455</v>
      </c>
      <c r="G26" s="174">
        <v>24</v>
      </c>
      <c r="H26" s="175">
        <v>20</v>
      </c>
      <c r="I26" s="175">
        <v>1</v>
      </c>
      <c r="J26" s="175">
        <v>1</v>
      </c>
      <c r="K26" s="175">
        <v>1</v>
      </c>
      <c r="L26" s="175">
        <v>2</v>
      </c>
      <c r="M26" s="176">
        <v>1</v>
      </c>
      <c r="N26" s="177">
        <v>0</v>
      </c>
    </row>
    <row r="27" spans="1:14" ht="19.5">
      <c r="A27" s="219" t="s">
        <v>134</v>
      </c>
      <c r="B27" s="185">
        <v>12</v>
      </c>
      <c r="C27" s="185">
        <v>521</v>
      </c>
      <c r="D27" s="185">
        <v>537</v>
      </c>
      <c r="E27" s="185">
        <v>609</v>
      </c>
      <c r="F27" s="50">
        <f>D27+E27</f>
        <v>1146</v>
      </c>
      <c r="G27" s="174">
        <v>3</v>
      </c>
      <c r="H27" s="175">
        <v>11</v>
      </c>
      <c r="I27" s="175">
        <v>0</v>
      </c>
      <c r="J27" s="175">
        <v>1</v>
      </c>
      <c r="K27" s="175">
        <v>2</v>
      </c>
      <c r="L27" s="175">
        <v>1</v>
      </c>
      <c r="M27" s="176">
        <v>0</v>
      </c>
      <c r="N27" s="177">
        <v>0</v>
      </c>
    </row>
    <row r="28" spans="1:14" ht="19.5">
      <c r="A28" s="219" t="s">
        <v>135</v>
      </c>
      <c r="B28" s="185">
        <v>12</v>
      </c>
      <c r="C28" s="185">
        <v>568</v>
      </c>
      <c r="D28" s="185">
        <v>671</v>
      </c>
      <c r="E28" s="185">
        <v>690</v>
      </c>
      <c r="F28" s="50">
        <f t="shared" si="0"/>
        <v>1361</v>
      </c>
      <c r="G28" s="174">
        <v>25</v>
      </c>
      <c r="H28" s="175">
        <v>9</v>
      </c>
      <c r="I28" s="175">
        <v>1</v>
      </c>
      <c r="J28" s="175">
        <v>3</v>
      </c>
      <c r="K28" s="175">
        <v>0</v>
      </c>
      <c r="L28" s="175">
        <v>1</v>
      </c>
      <c r="M28" s="176">
        <v>3</v>
      </c>
      <c r="N28" s="177">
        <v>0</v>
      </c>
    </row>
    <row r="29" spans="1:14" ht="19.5">
      <c r="A29" s="219" t="s">
        <v>136</v>
      </c>
      <c r="B29" s="185">
        <v>6</v>
      </c>
      <c r="C29" s="185">
        <v>365</v>
      </c>
      <c r="D29" s="185">
        <v>448</v>
      </c>
      <c r="E29" s="185">
        <v>472</v>
      </c>
      <c r="F29" s="50">
        <f t="shared" si="0"/>
        <v>920</v>
      </c>
      <c r="G29" s="174">
        <v>5</v>
      </c>
      <c r="H29" s="175">
        <v>13</v>
      </c>
      <c r="I29" s="175">
        <v>0</v>
      </c>
      <c r="J29" s="175">
        <v>1</v>
      </c>
      <c r="K29" s="175">
        <v>0</v>
      </c>
      <c r="L29" s="175">
        <v>2</v>
      </c>
      <c r="M29" s="176">
        <v>0</v>
      </c>
      <c r="N29" s="177">
        <v>0</v>
      </c>
    </row>
    <row r="30" spans="1:14" ht="19.5">
      <c r="A30" s="219" t="s">
        <v>137</v>
      </c>
      <c r="B30" s="185">
        <v>11</v>
      </c>
      <c r="C30" s="185">
        <v>400</v>
      </c>
      <c r="D30" s="185">
        <v>446</v>
      </c>
      <c r="E30" s="185">
        <v>496</v>
      </c>
      <c r="F30" s="50">
        <f t="shared" si="0"/>
        <v>942</v>
      </c>
      <c r="G30" s="174">
        <v>4</v>
      </c>
      <c r="H30" s="175">
        <v>8</v>
      </c>
      <c r="I30" s="175">
        <v>0</v>
      </c>
      <c r="J30" s="175">
        <v>0</v>
      </c>
      <c r="K30" s="175">
        <v>1</v>
      </c>
      <c r="L30" s="175">
        <v>0</v>
      </c>
      <c r="M30" s="176">
        <v>1</v>
      </c>
      <c r="N30" s="177">
        <v>0</v>
      </c>
    </row>
    <row r="31" spans="1:14" ht="19.5">
      <c r="A31" s="219" t="s">
        <v>138</v>
      </c>
      <c r="B31" s="185">
        <v>17</v>
      </c>
      <c r="C31" s="185">
        <v>1499</v>
      </c>
      <c r="D31" s="185">
        <v>1626</v>
      </c>
      <c r="E31" s="185">
        <v>1888</v>
      </c>
      <c r="F31" s="50">
        <f t="shared" si="0"/>
        <v>3514</v>
      </c>
      <c r="G31" s="174">
        <v>32</v>
      </c>
      <c r="H31" s="175">
        <v>21</v>
      </c>
      <c r="I31" s="175">
        <v>5</v>
      </c>
      <c r="J31" s="175">
        <v>5</v>
      </c>
      <c r="K31" s="175">
        <v>1</v>
      </c>
      <c r="L31" s="175">
        <v>1</v>
      </c>
      <c r="M31" s="176">
        <v>4</v>
      </c>
      <c r="N31" s="177">
        <v>1</v>
      </c>
    </row>
    <row r="32" spans="1:14" ht="19.5">
      <c r="A32" s="219" t="s">
        <v>139</v>
      </c>
      <c r="B32" s="185">
        <v>7</v>
      </c>
      <c r="C32" s="185">
        <v>359</v>
      </c>
      <c r="D32" s="185">
        <v>413</v>
      </c>
      <c r="E32" s="185">
        <v>440</v>
      </c>
      <c r="F32" s="50">
        <f t="shared" si="0"/>
        <v>853</v>
      </c>
      <c r="G32" s="174">
        <v>6</v>
      </c>
      <c r="H32" s="175">
        <v>4</v>
      </c>
      <c r="I32" s="175">
        <v>2</v>
      </c>
      <c r="J32" s="175">
        <v>0</v>
      </c>
      <c r="K32" s="175">
        <v>1</v>
      </c>
      <c r="L32" s="175">
        <v>0</v>
      </c>
      <c r="M32" s="176">
        <v>0</v>
      </c>
      <c r="N32" s="177">
        <v>0</v>
      </c>
    </row>
    <row r="33" spans="1:14" ht="19.5">
      <c r="A33" s="219" t="s">
        <v>140</v>
      </c>
      <c r="B33" s="185">
        <v>15</v>
      </c>
      <c r="C33" s="185">
        <v>1001</v>
      </c>
      <c r="D33" s="185">
        <v>1139</v>
      </c>
      <c r="E33" s="185">
        <v>1227</v>
      </c>
      <c r="F33" s="50">
        <f t="shared" si="0"/>
        <v>2366</v>
      </c>
      <c r="G33" s="174">
        <v>13</v>
      </c>
      <c r="H33" s="175">
        <v>15</v>
      </c>
      <c r="I33" s="175">
        <v>1</v>
      </c>
      <c r="J33" s="175">
        <v>4</v>
      </c>
      <c r="K33" s="175">
        <v>0</v>
      </c>
      <c r="L33" s="175">
        <v>1</v>
      </c>
      <c r="M33" s="176">
        <v>1</v>
      </c>
      <c r="N33" s="177">
        <v>1</v>
      </c>
    </row>
    <row r="34" spans="1:14" ht="19.5">
      <c r="A34" s="219" t="s">
        <v>141</v>
      </c>
      <c r="B34" s="185">
        <v>12</v>
      </c>
      <c r="C34" s="185">
        <v>457</v>
      </c>
      <c r="D34" s="185">
        <v>553</v>
      </c>
      <c r="E34" s="185">
        <v>506</v>
      </c>
      <c r="F34" s="50">
        <f t="shared" si="0"/>
        <v>1059</v>
      </c>
      <c r="G34" s="174">
        <v>5</v>
      </c>
      <c r="H34" s="175">
        <v>6</v>
      </c>
      <c r="I34" s="175">
        <v>0</v>
      </c>
      <c r="J34" s="175">
        <v>1</v>
      </c>
      <c r="K34" s="175">
        <v>2</v>
      </c>
      <c r="L34" s="175">
        <v>1</v>
      </c>
      <c r="M34" s="176">
        <v>0</v>
      </c>
      <c r="N34" s="177">
        <v>0</v>
      </c>
    </row>
    <row r="35" spans="1:14" ht="19.5">
      <c r="A35" s="219" t="s">
        <v>142</v>
      </c>
      <c r="B35" s="185">
        <v>19</v>
      </c>
      <c r="C35" s="185">
        <v>855</v>
      </c>
      <c r="D35" s="185">
        <v>1040</v>
      </c>
      <c r="E35" s="185">
        <v>1161</v>
      </c>
      <c r="F35" s="50">
        <f t="shared" si="0"/>
        <v>2201</v>
      </c>
      <c r="G35" s="174">
        <v>4</v>
      </c>
      <c r="H35" s="175">
        <v>17</v>
      </c>
      <c r="I35" s="175">
        <v>7</v>
      </c>
      <c r="J35" s="175">
        <v>0</v>
      </c>
      <c r="K35" s="175">
        <v>1</v>
      </c>
      <c r="L35" s="175">
        <v>0</v>
      </c>
      <c r="M35" s="176">
        <v>1</v>
      </c>
      <c r="N35" s="177">
        <v>0</v>
      </c>
    </row>
    <row r="36" spans="1:14" ht="19.5">
      <c r="A36" s="219" t="s">
        <v>143</v>
      </c>
      <c r="B36" s="185">
        <v>8</v>
      </c>
      <c r="C36" s="185">
        <v>367</v>
      </c>
      <c r="D36" s="185">
        <v>462</v>
      </c>
      <c r="E36" s="185">
        <v>426</v>
      </c>
      <c r="F36" s="50">
        <f t="shared" si="0"/>
        <v>888</v>
      </c>
      <c r="G36" s="174">
        <v>2</v>
      </c>
      <c r="H36" s="175">
        <v>9</v>
      </c>
      <c r="I36" s="175">
        <v>1</v>
      </c>
      <c r="J36" s="175">
        <v>3</v>
      </c>
      <c r="K36" s="175">
        <v>0</v>
      </c>
      <c r="L36" s="175">
        <v>0</v>
      </c>
      <c r="M36" s="176">
        <v>0</v>
      </c>
      <c r="N36" s="177">
        <v>0</v>
      </c>
    </row>
    <row r="37" spans="1:14" ht="19.5">
      <c r="A37" s="220" t="s">
        <v>110</v>
      </c>
      <c r="B37" s="50">
        <f t="shared" ref="B37:N37" si="1">SUM(B5:B36)</f>
        <v>456</v>
      </c>
      <c r="C37" s="50">
        <f t="shared" si="1"/>
        <v>22879</v>
      </c>
      <c r="D37" s="50">
        <f t="shared" si="1"/>
        <v>26444</v>
      </c>
      <c r="E37" s="50">
        <f t="shared" si="1"/>
        <v>28099</v>
      </c>
      <c r="F37" s="50">
        <f t="shared" si="1"/>
        <v>54543</v>
      </c>
      <c r="G37" s="50">
        <f t="shared" si="1"/>
        <v>348</v>
      </c>
      <c r="H37" s="50">
        <f t="shared" si="1"/>
        <v>466</v>
      </c>
      <c r="I37" s="50">
        <f t="shared" si="1"/>
        <v>75</v>
      </c>
      <c r="J37" s="50">
        <f t="shared" si="1"/>
        <v>75</v>
      </c>
      <c r="K37" s="50">
        <f t="shared" si="1"/>
        <v>22</v>
      </c>
      <c r="L37" s="50">
        <f t="shared" si="1"/>
        <v>24</v>
      </c>
      <c r="M37" s="51">
        <f t="shared" si="1"/>
        <v>32</v>
      </c>
      <c r="N37" s="53">
        <f t="shared" si="1"/>
        <v>6</v>
      </c>
    </row>
    <row r="38" spans="1:14" s="3" customFormat="1" ht="26.25" customHeight="1">
      <c r="A38" s="253" t="s">
        <v>58</v>
      </c>
      <c r="B38" s="254"/>
      <c r="C38" s="92">
        <f>C37</f>
        <v>22879</v>
      </c>
      <c r="D38" s="92" t="s">
        <v>59</v>
      </c>
      <c r="E38" s="92" t="s">
        <v>60</v>
      </c>
      <c r="F38" s="92"/>
      <c r="G38" s="92">
        <f>F37</f>
        <v>54543</v>
      </c>
      <c r="H38" s="92" t="s">
        <v>61</v>
      </c>
      <c r="I38" s="92"/>
      <c r="J38" s="92"/>
      <c r="K38" s="92" t="s">
        <v>105</v>
      </c>
      <c r="L38" s="92"/>
      <c r="M38" s="93"/>
      <c r="N38" s="94"/>
    </row>
    <row r="39" spans="1:14" s="3" customFormat="1" ht="26.25" customHeight="1">
      <c r="A39" s="229" t="s">
        <v>108</v>
      </c>
      <c r="B39" s="230"/>
      <c r="C39" s="61" t="str">
        <f ca="1">INDIRECT(H39,TRUE)</f>
        <v>開平</v>
      </c>
      <c r="D39" s="143" t="s">
        <v>91</v>
      </c>
      <c r="E39" s="144">
        <v>1552</v>
      </c>
      <c r="F39" s="145">
        <f>MAX(F5:F36)</f>
        <v>4138</v>
      </c>
      <c r="G39" s="87"/>
      <c r="H39" s="148" t="str">
        <f>ADDRESS(MATCH(MAX(F5:F36),F5:F36,0)+4,1)</f>
        <v>$A$25</v>
      </c>
      <c r="I39" s="87"/>
      <c r="J39" s="87"/>
      <c r="K39" s="87"/>
      <c r="L39" s="87"/>
      <c r="M39" s="141"/>
      <c r="N39" s="142"/>
    </row>
    <row r="40" spans="1:14" s="3" customFormat="1" ht="26.25" customHeight="1">
      <c r="A40" s="229" t="s">
        <v>109</v>
      </c>
      <c r="B40" s="230"/>
      <c r="C40" s="178" t="str">
        <f ca="1">INDIRECT(H40,TRUE)</f>
        <v>明莊</v>
      </c>
      <c r="D40" s="179" t="s">
        <v>91</v>
      </c>
      <c r="E40" s="146">
        <v>385</v>
      </c>
      <c r="F40" s="147">
        <f>MIN(F5:F36)</f>
        <v>826</v>
      </c>
      <c r="G40" s="87"/>
      <c r="H40" s="148" t="str">
        <f>ADDRESS(MATCH(MIN(F5:F36),F5:F36,0)+4,1)</f>
        <v>$A$14</v>
      </c>
      <c r="I40" s="87"/>
      <c r="J40" s="87"/>
      <c r="K40" s="87"/>
      <c r="L40" s="87"/>
      <c r="M40" s="141"/>
      <c r="N40" s="142"/>
    </row>
    <row r="41" spans="1:14" s="4" customFormat="1" ht="24.95" customHeight="1">
      <c r="A41" s="262" t="s">
        <v>11</v>
      </c>
      <c r="B41" s="263"/>
      <c r="C41" s="266">
        <f>SUM(G41:G42)</f>
        <v>154</v>
      </c>
      <c r="D41" s="268" t="s">
        <v>10</v>
      </c>
      <c r="E41" s="79" t="s">
        <v>12</v>
      </c>
      <c r="F41" s="79"/>
      <c r="G41" s="79">
        <v>73</v>
      </c>
      <c r="H41" s="79" t="s">
        <v>10</v>
      </c>
      <c r="I41" s="79"/>
      <c r="J41" s="79"/>
      <c r="K41" s="80"/>
      <c r="L41" s="80"/>
      <c r="M41" s="81"/>
      <c r="N41" s="82"/>
    </row>
    <row r="42" spans="1:14" s="5" customFormat="1" ht="24.95" customHeight="1">
      <c r="A42" s="264"/>
      <c r="B42" s="265"/>
      <c r="C42" s="267"/>
      <c r="D42" s="269"/>
      <c r="E42" s="83" t="s">
        <v>13</v>
      </c>
      <c r="F42" s="83"/>
      <c r="G42" s="83">
        <v>81</v>
      </c>
      <c r="H42" s="83" t="s">
        <v>10</v>
      </c>
      <c r="I42" s="83"/>
      <c r="J42" s="83"/>
      <c r="K42" s="84"/>
      <c r="L42" s="84"/>
      <c r="M42" s="85"/>
      <c r="N42" s="86"/>
    </row>
    <row r="43" spans="1:14" s="5" customFormat="1" ht="26.25" customHeight="1">
      <c r="A43" s="235" t="s">
        <v>18</v>
      </c>
      <c r="B43" s="239"/>
      <c r="C43" s="216">
        <f>K37</f>
        <v>22</v>
      </c>
      <c r="D43" s="216" t="s">
        <v>10</v>
      </c>
      <c r="E43" s="199" t="s">
        <v>104</v>
      </c>
      <c r="F43" s="79"/>
      <c r="G43" s="79"/>
      <c r="H43" s="79"/>
      <c r="I43" s="79"/>
      <c r="J43" s="79"/>
      <c r="K43" s="203"/>
      <c r="L43" s="203"/>
      <c r="M43" s="204"/>
      <c r="N43" s="205"/>
    </row>
    <row r="44" spans="1:14" s="6" customFormat="1" ht="26.25" customHeight="1">
      <c r="A44" s="282" t="s">
        <v>62</v>
      </c>
      <c r="B44" s="283"/>
      <c r="C44" s="92">
        <f>L37</f>
        <v>24</v>
      </c>
      <c r="D44" s="92" t="s">
        <v>61</v>
      </c>
      <c r="E44" s="92"/>
      <c r="F44" s="92"/>
      <c r="G44" s="102"/>
      <c r="H44" s="92"/>
      <c r="I44" s="92"/>
      <c r="J44" s="92"/>
      <c r="K44" s="103"/>
      <c r="L44" s="103"/>
      <c r="M44" s="104"/>
      <c r="N44" s="105"/>
    </row>
    <row r="45" spans="1:14" s="7" customFormat="1" ht="26.25" customHeight="1">
      <c r="A45" s="253" t="s">
        <v>14</v>
      </c>
      <c r="B45" s="254"/>
      <c r="C45" s="92">
        <f>M37</f>
        <v>32</v>
      </c>
      <c r="D45" s="92" t="s">
        <v>63</v>
      </c>
      <c r="E45" s="92" t="s">
        <v>175</v>
      </c>
      <c r="F45" s="92"/>
      <c r="G45" s="92"/>
      <c r="H45" s="92"/>
      <c r="I45" s="92"/>
      <c r="J45" s="92"/>
      <c r="K45" s="103"/>
      <c r="L45" s="103"/>
      <c r="M45" s="104"/>
      <c r="N45" s="105"/>
    </row>
    <row r="46" spans="1:14" s="8" customFormat="1" ht="26.25" customHeight="1">
      <c r="A46" s="253" t="s">
        <v>15</v>
      </c>
      <c r="B46" s="254"/>
      <c r="C46" s="92">
        <f>N37</f>
        <v>6</v>
      </c>
      <c r="D46" s="92" t="s">
        <v>63</v>
      </c>
      <c r="E46" s="92" t="s">
        <v>176</v>
      </c>
      <c r="F46" s="92"/>
      <c r="G46" s="92"/>
      <c r="H46" s="92"/>
      <c r="I46" s="92"/>
      <c r="J46" s="92"/>
      <c r="K46" s="103"/>
      <c r="L46" s="103"/>
      <c r="M46" s="104"/>
      <c r="N46" s="105"/>
    </row>
    <row r="47" spans="1:14" s="6" customFormat="1" ht="26.25" customHeight="1">
      <c r="A47" s="229" t="s">
        <v>107</v>
      </c>
      <c r="B47" s="230"/>
      <c r="C47" s="92">
        <f>G37</f>
        <v>348</v>
      </c>
      <c r="D47" s="106" t="s">
        <v>61</v>
      </c>
      <c r="E47" s="92" t="s">
        <v>64</v>
      </c>
      <c r="F47" s="92"/>
      <c r="G47" s="92">
        <f>H37</f>
        <v>466</v>
      </c>
      <c r="H47" s="106" t="s">
        <v>61</v>
      </c>
      <c r="I47" s="92"/>
      <c r="J47" s="92"/>
      <c r="K47" s="103"/>
      <c r="L47" s="103"/>
      <c r="M47" s="104"/>
      <c r="N47" s="105"/>
    </row>
    <row r="48" spans="1:14" s="9" customFormat="1" ht="26.25" customHeight="1" thickBot="1">
      <c r="A48" s="249" t="str">
        <f>IF(C48&gt;0," 本月戶數增加","本月戶數減少")</f>
        <v xml:space="preserve"> 本月戶數增加</v>
      </c>
      <c r="B48" s="250"/>
      <c r="C48" s="140">
        <f>C37-'10008'!C37</f>
        <v>28</v>
      </c>
      <c r="D48" s="180" t="str">
        <f>IF(E48&gt;0,"男增加","男減少")</f>
        <v>男減少</v>
      </c>
      <c r="E48" s="109">
        <f>D37-'10008'!D37</f>
        <v>-77</v>
      </c>
      <c r="F48" s="110" t="str">
        <f>IF(G48&gt;0,"女增加","女減少")</f>
        <v>女減少</v>
      </c>
      <c r="G48" s="109">
        <f>E37-'10008'!E37</f>
        <v>-43</v>
      </c>
      <c r="H48" s="111"/>
      <c r="I48" s="250" t="str">
        <f>IF(K48&gt;0,"總人口數增加","總人口數減少")</f>
        <v>總人口數減少</v>
      </c>
      <c r="J48" s="250"/>
      <c r="K48" s="109">
        <f>F37-'10008'!F37</f>
        <v>-120</v>
      </c>
      <c r="L48" s="111"/>
      <c r="M48" s="112"/>
      <c r="N48" s="113"/>
    </row>
    <row r="49" spans="3:13">
      <c r="C49" s="2"/>
      <c r="K49" s="10"/>
      <c r="M49" s="12"/>
    </row>
  </sheetData>
  <mergeCells count="26">
    <mergeCell ref="N3:N4"/>
    <mergeCell ref="K2:N2"/>
    <mergeCell ref="C41:C42"/>
    <mergeCell ref="D41:D42"/>
    <mergeCell ref="J3:J4"/>
    <mergeCell ref="A38:B38"/>
    <mergeCell ref="A3:A4"/>
    <mergeCell ref="A41:B42"/>
    <mergeCell ref="A43:B43"/>
    <mergeCell ref="M3:M4"/>
    <mergeCell ref="A47:B47"/>
    <mergeCell ref="A1:L1"/>
    <mergeCell ref="K3:K4"/>
    <mergeCell ref="L3:L4"/>
    <mergeCell ref="A48:B48"/>
    <mergeCell ref="I48:J48"/>
    <mergeCell ref="I3:I4"/>
    <mergeCell ref="B3:B4"/>
    <mergeCell ref="C3:C4"/>
    <mergeCell ref="G3:G4"/>
    <mergeCell ref="H3:H4"/>
    <mergeCell ref="A46:B46"/>
    <mergeCell ref="A44:B44"/>
    <mergeCell ref="A45:B45"/>
    <mergeCell ref="A39:B39"/>
    <mergeCell ref="A40:B40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10001</vt:lpstr>
      <vt:lpstr>10002</vt:lpstr>
      <vt:lpstr>10003</vt:lpstr>
      <vt:lpstr>10004</vt:lpstr>
      <vt:lpstr>10005</vt:lpstr>
      <vt:lpstr>10006</vt:lpstr>
      <vt:lpstr>10007</vt:lpstr>
      <vt:lpstr>10008</vt:lpstr>
      <vt:lpstr>10009</vt:lpstr>
      <vt:lpstr>10010</vt:lpstr>
      <vt:lpstr>10011</vt:lpstr>
      <vt:lpstr>10012</vt:lpstr>
      <vt:lpstr>'10001'!Print_Titles</vt:lpstr>
      <vt:lpstr>'10002'!Print_Titles</vt:lpstr>
      <vt:lpstr>'10003'!Print_Titles</vt:lpstr>
      <vt:lpstr>'10004'!Print_Titles</vt:lpstr>
      <vt:lpstr>'10005'!Print_Titles</vt:lpstr>
      <vt:lpstr>'10006'!Print_Titles</vt:lpstr>
      <vt:lpstr>'10007'!Print_Titles</vt:lpstr>
      <vt:lpstr>'10008'!Print_Titles</vt:lpstr>
      <vt:lpstr>'10009'!Print_Titles</vt:lpstr>
      <vt:lpstr>'10010'!Print_Titles</vt:lpstr>
      <vt:lpstr>'10011'!Print_Titles</vt:lpstr>
      <vt:lpstr>'10012'!Print_Titles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2017-12-16T08:33:16Z</cp:lastPrinted>
  <dcterms:created xsi:type="dcterms:W3CDTF">1999-11-05T01:57:00Z</dcterms:created>
  <dcterms:modified xsi:type="dcterms:W3CDTF">2017-12-31T09:19:53Z</dcterms:modified>
</cp:coreProperties>
</file>