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許靜珮(9812)\104人口統計移交\PO至網站資料(新興區106新版)\2新興區各里人口概況\"/>
    </mc:Choice>
  </mc:AlternateContent>
  <xr:revisionPtr revIDLastSave="0" documentId="13_ncr:1_{E8C073C0-B5BC-4609-B0E8-7257D26344B5}" xr6:coauthVersionLast="47" xr6:coauthVersionMax="47" xr10:uidLastSave="{00000000-0000-0000-0000-000000000000}"/>
  <bookViews>
    <workbookView xWindow="-108" yWindow="-108" windowWidth="23256" windowHeight="12576" firstSheet="1" activeTab="11" xr2:uid="{00000000-000D-0000-FFFF-FFFF00000000}"/>
  </bookViews>
  <sheets>
    <sheet name="11401" sheetId="6" r:id="rId1"/>
    <sheet name="11402" sheetId="28" r:id="rId2"/>
    <sheet name="11403" sheetId="29" r:id="rId3"/>
    <sheet name="11404" sheetId="11" r:id="rId4"/>
    <sheet name="11405" sheetId="12" r:id="rId5"/>
    <sheet name="11406" sheetId="13" r:id="rId6"/>
    <sheet name="11407" sheetId="15" r:id="rId7"/>
    <sheet name="11408" sheetId="16" r:id="rId8"/>
    <sheet name="11409" sheetId="17" r:id="rId9"/>
    <sheet name="11410" sheetId="21" r:id="rId10"/>
    <sheet name="11411" sheetId="24" r:id="rId11"/>
    <sheet name="11412" sheetId="30" r:id="rId12"/>
  </sheets>
  <definedNames>
    <definedName name="_xlnm.Print_Titles" localSheetId="0">'11401'!$1:$4</definedName>
    <definedName name="_xlnm.Print_Titles" localSheetId="1">'11402'!$1:$4</definedName>
    <definedName name="_xlnm.Print_Titles" localSheetId="2">'11403'!$1:$4</definedName>
    <definedName name="_xlnm.Print_Titles" localSheetId="3">'11404'!$1:$4</definedName>
    <definedName name="_xlnm.Print_Titles" localSheetId="4">'11405'!$1:$4</definedName>
    <definedName name="_xlnm.Print_Titles" localSheetId="5">'11406'!$1:$4</definedName>
    <definedName name="_xlnm.Print_Titles" localSheetId="6">'11407'!$1:$4</definedName>
    <definedName name="_xlnm.Print_Titles" localSheetId="7">'11408'!$1:$4</definedName>
    <definedName name="_xlnm.Print_Titles" localSheetId="8">'11409'!$1:$4</definedName>
    <definedName name="_xlnm.Print_Titles" localSheetId="9">'11410'!$1:$4</definedName>
    <definedName name="_xlnm.Print_Titles" localSheetId="10">'11411'!$1:$4</definedName>
    <definedName name="_xlnm.Print_Titles" localSheetId="11">'11412'!$1:$4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0" i="28" l="1"/>
  <c r="C41" i="30"/>
  <c r="E40" i="30"/>
  <c r="E39" i="30"/>
  <c r="N37" i="30"/>
  <c r="C47" i="30" s="1"/>
  <c r="M37" i="30"/>
  <c r="C46" i="30" s="1"/>
  <c r="L37" i="30"/>
  <c r="C45" i="30" s="1"/>
  <c r="K37" i="30"/>
  <c r="C43" i="30" s="1"/>
  <c r="J37" i="30"/>
  <c r="I37" i="30"/>
  <c r="H37" i="30"/>
  <c r="G48" i="30" s="1"/>
  <c r="G37" i="30"/>
  <c r="C48" i="30" s="1"/>
  <c r="E37" i="30"/>
  <c r="D37" i="30"/>
  <c r="C37" i="30"/>
  <c r="B37" i="30"/>
  <c r="F36" i="30"/>
  <c r="F35" i="30"/>
  <c r="F34" i="30"/>
  <c r="F33" i="30"/>
  <c r="F32" i="30"/>
  <c r="F31" i="30"/>
  <c r="F30" i="30"/>
  <c r="F29" i="30"/>
  <c r="F28" i="30"/>
  <c r="F27" i="30"/>
  <c r="F26" i="30"/>
  <c r="F25" i="30"/>
  <c r="F24" i="30"/>
  <c r="F23" i="30"/>
  <c r="F22" i="30"/>
  <c r="F21" i="30"/>
  <c r="F20" i="30"/>
  <c r="F19" i="30"/>
  <c r="F18" i="30"/>
  <c r="F17" i="30"/>
  <c r="F16" i="30"/>
  <c r="F15" i="30"/>
  <c r="F14" i="30"/>
  <c r="F13" i="30"/>
  <c r="F12" i="30"/>
  <c r="F11" i="30"/>
  <c r="F10" i="30"/>
  <c r="F9" i="30"/>
  <c r="F8" i="30"/>
  <c r="F7" i="30"/>
  <c r="F6" i="30"/>
  <c r="F5" i="30"/>
  <c r="C38" i="30" l="1"/>
  <c r="F40" i="30"/>
  <c r="H40" i="30"/>
  <c r="F39" i="30"/>
  <c r="H39" i="30"/>
  <c r="F37" i="30"/>
  <c r="C41" i="29"/>
  <c r="E40" i="29"/>
  <c r="E39" i="29"/>
  <c r="N37" i="29"/>
  <c r="C47" i="29" s="1"/>
  <c r="M37" i="29"/>
  <c r="C46" i="29" s="1"/>
  <c r="L37" i="29"/>
  <c r="C45" i="29" s="1"/>
  <c r="K37" i="29"/>
  <c r="C43" i="29" s="1"/>
  <c r="J37" i="29"/>
  <c r="I37" i="29"/>
  <c r="H37" i="29"/>
  <c r="G48" i="29" s="1"/>
  <c r="G37" i="29"/>
  <c r="C48" i="29" s="1"/>
  <c r="E37" i="29"/>
  <c r="D37" i="29"/>
  <c r="C37" i="29"/>
  <c r="B37" i="29"/>
  <c r="F36" i="29"/>
  <c r="F35" i="29"/>
  <c r="F34" i="29"/>
  <c r="F33" i="29"/>
  <c r="F32" i="29"/>
  <c r="F31" i="29"/>
  <c r="F30" i="29"/>
  <c r="F29" i="29"/>
  <c r="F28" i="29"/>
  <c r="F27" i="29"/>
  <c r="F26" i="29"/>
  <c r="F25" i="29"/>
  <c r="F24" i="29"/>
  <c r="F23" i="29"/>
  <c r="F22" i="29"/>
  <c r="F21" i="29"/>
  <c r="F20" i="29"/>
  <c r="F19" i="29"/>
  <c r="F18" i="29"/>
  <c r="F17" i="29"/>
  <c r="F16" i="29"/>
  <c r="F15" i="29"/>
  <c r="F14" i="29"/>
  <c r="F13" i="29"/>
  <c r="F12" i="29"/>
  <c r="F11" i="29"/>
  <c r="F10" i="29"/>
  <c r="F9" i="29"/>
  <c r="F8" i="29"/>
  <c r="F7" i="29"/>
  <c r="F6" i="29"/>
  <c r="F5" i="29"/>
  <c r="C41" i="28"/>
  <c r="E39" i="28"/>
  <c r="N37" i="28"/>
  <c r="C47" i="28" s="1"/>
  <c r="M37" i="28"/>
  <c r="C46" i="28" s="1"/>
  <c r="L37" i="28"/>
  <c r="C45" i="28" s="1"/>
  <c r="K37" i="28"/>
  <c r="C43" i="28" s="1"/>
  <c r="J37" i="28"/>
  <c r="I37" i="28"/>
  <c r="H37" i="28"/>
  <c r="G48" i="28" s="1"/>
  <c r="G37" i="28"/>
  <c r="C48" i="28" s="1"/>
  <c r="E37" i="28"/>
  <c r="D37" i="28"/>
  <c r="C37" i="28"/>
  <c r="B37" i="28"/>
  <c r="F36" i="28"/>
  <c r="F35" i="28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F6" i="28"/>
  <c r="F5" i="28"/>
  <c r="C41" i="13"/>
  <c r="C39" i="30"/>
  <c r="C40" i="30"/>
  <c r="G38" i="30" l="1"/>
  <c r="E49" i="29"/>
  <c r="D49" i="29" s="1"/>
  <c r="C49" i="29"/>
  <c r="A49" i="29" s="1"/>
  <c r="G49" i="29"/>
  <c r="F49" i="29" s="1"/>
  <c r="H40" i="29"/>
  <c r="H39" i="29"/>
  <c r="F39" i="29"/>
  <c r="C38" i="29"/>
  <c r="F37" i="29"/>
  <c r="F40" i="28"/>
  <c r="H40" i="28"/>
  <c r="H39" i="28"/>
  <c r="F39" i="28"/>
  <c r="C38" i="28"/>
  <c r="F37" i="28"/>
  <c r="C41" i="17"/>
  <c r="C39" i="28"/>
  <c r="C39" i="29"/>
  <c r="C40" i="28"/>
  <c r="K49" i="29" l="1"/>
  <c r="I49" i="29" s="1"/>
  <c r="G38" i="29"/>
  <c r="G38" i="28"/>
  <c r="F12" i="16"/>
  <c r="F13" i="16"/>
  <c r="F20" i="15" l="1"/>
  <c r="E40" i="6" l="1"/>
  <c r="E39" i="6"/>
  <c r="C41" i="6"/>
  <c r="B37" i="24" l="1"/>
  <c r="B37" i="21"/>
  <c r="C41" i="21" l="1"/>
  <c r="I37" i="16" l="1"/>
  <c r="J37" i="16"/>
  <c r="K37" i="16"/>
  <c r="L37" i="16"/>
  <c r="M37" i="16"/>
  <c r="N37" i="16"/>
  <c r="F16" i="16" l="1"/>
  <c r="F17" i="16"/>
  <c r="F18" i="16"/>
  <c r="F19" i="16"/>
  <c r="F20" i="16"/>
  <c r="F21" i="16"/>
  <c r="F22" i="16"/>
  <c r="F23" i="16"/>
  <c r="F24" i="16"/>
  <c r="F25" i="16"/>
  <c r="F26" i="16"/>
  <c r="F27" i="16"/>
  <c r="F28" i="16"/>
  <c r="F29" i="16"/>
  <c r="F30" i="16"/>
  <c r="F31" i="16"/>
  <c r="F32" i="16"/>
  <c r="F33" i="16"/>
  <c r="F34" i="16"/>
  <c r="F35" i="16"/>
  <c r="F36" i="16"/>
  <c r="C41" i="24" l="1"/>
  <c r="C41" i="16"/>
  <c r="C41" i="15"/>
  <c r="F6" i="15" l="1"/>
  <c r="F7" i="15"/>
  <c r="F8" i="15"/>
  <c r="F9" i="15"/>
  <c r="F10" i="15"/>
  <c r="F11" i="15"/>
  <c r="F12" i="15"/>
  <c r="F13" i="15"/>
  <c r="F14" i="15"/>
  <c r="F15" i="15"/>
  <c r="F16" i="15"/>
  <c r="F17" i="15"/>
  <c r="F18" i="15"/>
  <c r="F19" i="15"/>
  <c r="F21" i="15"/>
  <c r="F22" i="15"/>
  <c r="F23" i="15"/>
  <c r="F24" i="15"/>
  <c r="F25" i="15"/>
  <c r="F26" i="15"/>
  <c r="F27" i="15"/>
  <c r="F28" i="15"/>
  <c r="F29" i="15"/>
  <c r="F30" i="15"/>
  <c r="F31" i="15"/>
  <c r="F32" i="15"/>
  <c r="F33" i="15"/>
  <c r="F34" i="15"/>
  <c r="F35" i="15"/>
  <c r="F36" i="15"/>
  <c r="F5" i="15"/>
  <c r="C41" i="11" l="1"/>
  <c r="E40" i="24" l="1"/>
  <c r="E39" i="24"/>
  <c r="E40" i="21"/>
  <c r="E39" i="21"/>
  <c r="E40" i="17"/>
  <c r="E39" i="17"/>
  <c r="E40" i="16"/>
  <c r="E39" i="16"/>
  <c r="H40" i="15"/>
  <c r="F40" i="15"/>
  <c r="E40" i="15"/>
  <c r="H39" i="15"/>
  <c r="F39" i="15"/>
  <c r="E39" i="15"/>
  <c r="E39" i="11"/>
  <c r="E40" i="11"/>
  <c r="E40" i="13"/>
  <c r="E39" i="13"/>
  <c r="C39" i="15"/>
  <c r="C40" i="15"/>
  <c r="E40" i="12" l="1"/>
  <c r="E39" i="12"/>
  <c r="C41" i="12"/>
  <c r="F5" i="6" l="1"/>
  <c r="F6" i="6"/>
  <c r="F7" i="6"/>
  <c r="F8" i="6"/>
  <c r="F9" i="6"/>
  <c r="F10" i="6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15" i="16"/>
  <c r="C37" i="15"/>
  <c r="C38" i="15" s="1"/>
  <c r="D37" i="15"/>
  <c r="E37" i="15"/>
  <c r="G37" i="15"/>
  <c r="C48" i="15" s="1"/>
  <c r="H37" i="15"/>
  <c r="G48" i="15" s="1"/>
  <c r="I37" i="15"/>
  <c r="J37" i="15"/>
  <c r="K37" i="15"/>
  <c r="C43" i="15" s="1"/>
  <c r="L37" i="15"/>
  <c r="C45" i="15" s="1"/>
  <c r="M37" i="15"/>
  <c r="C46" i="15" s="1"/>
  <c r="N37" i="15"/>
  <c r="C47" i="15" s="1"/>
  <c r="H37" i="13"/>
  <c r="G48" i="13" s="1"/>
  <c r="N37" i="6"/>
  <c r="C47" i="6" s="1"/>
  <c r="M37" i="6"/>
  <c r="C46" i="6" s="1"/>
  <c r="E37" i="6"/>
  <c r="G49" i="28" s="1"/>
  <c r="F49" i="28" s="1"/>
  <c r="F29" i="11"/>
  <c r="F30" i="11"/>
  <c r="F31" i="11"/>
  <c r="F32" i="11"/>
  <c r="F33" i="11"/>
  <c r="F34" i="11"/>
  <c r="F35" i="11"/>
  <c r="F36" i="11"/>
  <c r="F5" i="24"/>
  <c r="F6" i="24"/>
  <c r="F7" i="24"/>
  <c r="F8" i="24"/>
  <c r="F9" i="24"/>
  <c r="F10" i="24"/>
  <c r="F11" i="24"/>
  <c r="F12" i="24"/>
  <c r="F13" i="24"/>
  <c r="F14" i="24"/>
  <c r="F15" i="24"/>
  <c r="F16" i="24"/>
  <c r="F17" i="24"/>
  <c r="F18" i="24"/>
  <c r="F19" i="24"/>
  <c r="F20" i="24"/>
  <c r="F21" i="24"/>
  <c r="F22" i="24"/>
  <c r="F23" i="24"/>
  <c r="F24" i="24"/>
  <c r="F25" i="24"/>
  <c r="F26" i="24"/>
  <c r="F27" i="24"/>
  <c r="F28" i="24"/>
  <c r="F29" i="24"/>
  <c r="F30" i="24"/>
  <c r="F31" i="24"/>
  <c r="F32" i="24"/>
  <c r="F33" i="24"/>
  <c r="F34" i="24"/>
  <c r="F35" i="24"/>
  <c r="F36" i="24"/>
  <c r="E37" i="24"/>
  <c r="G49" i="30" s="1"/>
  <c r="F49" i="30" s="1"/>
  <c r="D37" i="24"/>
  <c r="E49" i="30" s="1"/>
  <c r="D49" i="30" s="1"/>
  <c r="C37" i="24"/>
  <c r="C49" i="30" s="1"/>
  <c r="A49" i="30" s="1"/>
  <c r="F5" i="21"/>
  <c r="F6" i="21"/>
  <c r="F7" i="21"/>
  <c r="F8" i="21"/>
  <c r="F9" i="21"/>
  <c r="F10" i="21"/>
  <c r="F11" i="21"/>
  <c r="F12" i="21"/>
  <c r="F13" i="21"/>
  <c r="F14" i="21"/>
  <c r="F15" i="21"/>
  <c r="F16" i="21"/>
  <c r="F17" i="21"/>
  <c r="F18" i="21"/>
  <c r="F19" i="21"/>
  <c r="F20" i="21"/>
  <c r="F21" i="21"/>
  <c r="F22" i="21"/>
  <c r="F23" i="21"/>
  <c r="F24" i="21"/>
  <c r="F25" i="21"/>
  <c r="F26" i="21"/>
  <c r="F27" i="21"/>
  <c r="F28" i="21"/>
  <c r="F29" i="21"/>
  <c r="F30" i="21"/>
  <c r="F31" i="21"/>
  <c r="F32" i="21"/>
  <c r="F33" i="21"/>
  <c r="F34" i="21"/>
  <c r="F35" i="21"/>
  <c r="F36" i="21"/>
  <c r="E37" i="21"/>
  <c r="D37" i="21"/>
  <c r="C37" i="21"/>
  <c r="C38" i="21" s="1"/>
  <c r="G37" i="24"/>
  <c r="C48" i="24" s="1"/>
  <c r="H37" i="24"/>
  <c r="G48" i="24" s="1"/>
  <c r="I37" i="24"/>
  <c r="J37" i="24"/>
  <c r="K37" i="24"/>
  <c r="C43" i="24" s="1"/>
  <c r="L37" i="24"/>
  <c r="C45" i="24" s="1"/>
  <c r="M37" i="24"/>
  <c r="C46" i="24" s="1"/>
  <c r="N37" i="24"/>
  <c r="C47" i="24" s="1"/>
  <c r="F5" i="17"/>
  <c r="F6" i="17"/>
  <c r="F7" i="17"/>
  <c r="F8" i="17"/>
  <c r="F9" i="17"/>
  <c r="F10" i="17"/>
  <c r="F11" i="17"/>
  <c r="F12" i="17"/>
  <c r="F13" i="17"/>
  <c r="F14" i="17"/>
  <c r="F15" i="17"/>
  <c r="F16" i="17"/>
  <c r="F17" i="17"/>
  <c r="F18" i="17"/>
  <c r="F19" i="17"/>
  <c r="F20" i="17"/>
  <c r="F21" i="17"/>
  <c r="F22" i="17"/>
  <c r="F23" i="17"/>
  <c r="F24" i="17"/>
  <c r="F25" i="17"/>
  <c r="F26" i="17"/>
  <c r="F27" i="17"/>
  <c r="F28" i="17"/>
  <c r="F29" i="17"/>
  <c r="F30" i="17"/>
  <c r="F31" i="17"/>
  <c r="F32" i="17"/>
  <c r="F33" i="17"/>
  <c r="F34" i="17"/>
  <c r="F35" i="17"/>
  <c r="F36" i="17"/>
  <c r="E37" i="17"/>
  <c r="D37" i="17"/>
  <c r="C37" i="17"/>
  <c r="N37" i="21"/>
  <c r="C47" i="21" s="1"/>
  <c r="M37" i="21"/>
  <c r="C46" i="21" s="1"/>
  <c r="C37" i="16"/>
  <c r="D37" i="16"/>
  <c r="E37" i="16"/>
  <c r="F5" i="16"/>
  <c r="F6" i="16"/>
  <c r="F7" i="16"/>
  <c r="F8" i="16"/>
  <c r="F9" i="16"/>
  <c r="F10" i="16"/>
  <c r="F11" i="16"/>
  <c r="F14" i="16"/>
  <c r="G37" i="21"/>
  <c r="C48" i="21" s="1"/>
  <c r="H37" i="21"/>
  <c r="G48" i="21" s="1"/>
  <c r="I37" i="21"/>
  <c r="J37" i="21"/>
  <c r="K37" i="21"/>
  <c r="C43" i="21" s="1"/>
  <c r="L37" i="21"/>
  <c r="C45" i="21" s="1"/>
  <c r="C47" i="16"/>
  <c r="C46" i="16"/>
  <c r="N37" i="13"/>
  <c r="C47" i="13" s="1"/>
  <c r="M37" i="13"/>
  <c r="C46" i="13" s="1"/>
  <c r="N37" i="12"/>
  <c r="C47" i="12" s="1"/>
  <c r="M37" i="12"/>
  <c r="C46" i="12" s="1"/>
  <c r="N37" i="11"/>
  <c r="C47" i="11" s="1"/>
  <c r="M37" i="11"/>
  <c r="C46" i="11" s="1"/>
  <c r="N37" i="17"/>
  <c r="C47" i="17" s="1"/>
  <c r="M37" i="17"/>
  <c r="C46" i="17" s="1"/>
  <c r="F20" i="13"/>
  <c r="F8" i="12"/>
  <c r="H37" i="17"/>
  <c r="G48" i="17" s="1"/>
  <c r="G37" i="17"/>
  <c r="C48" i="17" s="1"/>
  <c r="L37" i="17"/>
  <c r="C45" i="17" s="1"/>
  <c r="K37" i="17"/>
  <c r="C43" i="17" s="1"/>
  <c r="H37" i="16"/>
  <c r="G48" i="16" s="1"/>
  <c r="G37" i="16"/>
  <c r="C48" i="16" s="1"/>
  <c r="C45" i="16"/>
  <c r="G37" i="13"/>
  <c r="C48" i="13" s="1"/>
  <c r="L37" i="13"/>
  <c r="C45" i="13" s="1"/>
  <c r="K37" i="13"/>
  <c r="C43" i="13" s="1"/>
  <c r="H37" i="12"/>
  <c r="G48" i="12" s="1"/>
  <c r="G37" i="12"/>
  <c r="C48" i="12" s="1"/>
  <c r="L37" i="12"/>
  <c r="C45" i="12" s="1"/>
  <c r="K37" i="12"/>
  <c r="C43" i="12" s="1"/>
  <c r="H37" i="11"/>
  <c r="G48" i="11" s="1"/>
  <c r="G37" i="11"/>
  <c r="C48" i="11" s="1"/>
  <c r="L37" i="11"/>
  <c r="C45" i="11" s="1"/>
  <c r="K37" i="11"/>
  <c r="C43" i="11" s="1"/>
  <c r="H37" i="6"/>
  <c r="G48" i="6" s="1"/>
  <c r="G37" i="6"/>
  <c r="C48" i="6" s="1"/>
  <c r="L37" i="6"/>
  <c r="C45" i="6" s="1"/>
  <c r="K37" i="6"/>
  <c r="C43" i="6" s="1"/>
  <c r="B37" i="17"/>
  <c r="I37" i="17"/>
  <c r="J37" i="17"/>
  <c r="F37" i="15"/>
  <c r="B37" i="16"/>
  <c r="F5" i="13"/>
  <c r="F6" i="13"/>
  <c r="F7" i="13"/>
  <c r="F8" i="13"/>
  <c r="F9" i="13"/>
  <c r="F10" i="13"/>
  <c r="F11" i="13"/>
  <c r="F12" i="13"/>
  <c r="F13" i="13"/>
  <c r="F14" i="13"/>
  <c r="F15" i="13"/>
  <c r="F16" i="13"/>
  <c r="F17" i="13"/>
  <c r="F18" i="13"/>
  <c r="F19" i="13"/>
  <c r="F21" i="13"/>
  <c r="F22" i="13"/>
  <c r="F23" i="13"/>
  <c r="F24" i="13"/>
  <c r="F25" i="13"/>
  <c r="F26" i="13"/>
  <c r="F27" i="13"/>
  <c r="F28" i="13"/>
  <c r="F29" i="13"/>
  <c r="F30" i="13"/>
  <c r="F31" i="13"/>
  <c r="F32" i="13"/>
  <c r="F33" i="13"/>
  <c r="F34" i="13"/>
  <c r="F35" i="13"/>
  <c r="F36" i="13"/>
  <c r="E37" i="13"/>
  <c r="D37" i="13"/>
  <c r="C37" i="13"/>
  <c r="B37" i="15"/>
  <c r="F5" i="12"/>
  <c r="F6" i="12"/>
  <c r="F7" i="12"/>
  <c r="F9" i="12"/>
  <c r="F10" i="12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34" i="12"/>
  <c r="F35" i="12"/>
  <c r="F36" i="12"/>
  <c r="E37" i="12"/>
  <c r="D37" i="12"/>
  <c r="C37" i="12"/>
  <c r="B37" i="13"/>
  <c r="I37" i="13"/>
  <c r="J37" i="13"/>
  <c r="F5" i="11"/>
  <c r="F6" i="11"/>
  <c r="F7" i="11"/>
  <c r="F8" i="11"/>
  <c r="F9" i="11"/>
  <c r="F10" i="11"/>
  <c r="F11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F25" i="11"/>
  <c r="F26" i="11"/>
  <c r="F27" i="11"/>
  <c r="F28" i="11"/>
  <c r="E37" i="11"/>
  <c r="G49" i="11" s="1"/>
  <c r="F49" i="11" s="1"/>
  <c r="D37" i="11"/>
  <c r="E49" i="11" s="1"/>
  <c r="D49" i="11" s="1"/>
  <c r="C37" i="11"/>
  <c r="C49" i="11" s="1"/>
  <c r="A49" i="11" s="1"/>
  <c r="B37" i="12"/>
  <c r="I37" i="12"/>
  <c r="J37" i="12"/>
  <c r="B37" i="11"/>
  <c r="I37" i="11"/>
  <c r="J37" i="11"/>
  <c r="C37" i="6"/>
  <c r="D37" i="6"/>
  <c r="E49" i="28" s="1"/>
  <c r="D49" i="28" s="1"/>
  <c r="I37" i="6"/>
  <c r="J37" i="6"/>
  <c r="B37" i="6"/>
  <c r="C38" i="6" l="1"/>
  <c r="C49" i="28"/>
  <c r="A49" i="28" s="1"/>
  <c r="G49" i="24"/>
  <c r="F49" i="24" s="1"/>
  <c r="C49" i="13"/>
  <c r="A49" i="13" s="1"/>
  <c r="G49" i="13"/>
  <c r="F49" i="13" s="1"/>
  <c r="C38" i="12"/>
  <c r="H39" i="6"/>
  <c r="H40" i="6"/>
  <c r="F39" i="6"/>
  <c r="F40" i="6"/>
  <c r="E49" i="17"/>
  <c r="D49" i="17" s="1"/>
  <c r="G49" i="17"/>
  <c r="F49" i="17" s="1"/>
  <c r="F37" i="6"/>
  <c r="F37" i="24"/>
  <c r="K49" i="30" s="1"/>
  <c r="I49" i="30" s="1"/>
  <c r="H40" i="24"/>
  <c r="H39" i="24"/>
  <c r="F39" i="24"/>
  <c r="F40" i="24"/>
  <c r="C49" i="24"/>
  <c r="A49" i="24" s="1"/>
  <c r="F37" i="21"/>
  <c r="F40" i="21"/>
  <c r="H39" i="21"/>
  <c r="H40" i="21"/>
  <c r="F39" i="21"/>
  <c r="E49" i="21"/>
  <c r="D49" i="21" s="1"/>
  <c r="E49" i="24"/>
  <c r="D49" i="24" s="1"/>
  <c r="C49" i="21"/>
  <c r="A49" i="21" s="1"/>
  <c r="F37" i="17"/>
  <c r="C49" i="17"/>
  <c r="A49" i="17" s="1"/>
  <c r="G49" i="21"/>
  <c r="F49" i="21" s="1"/>
  <c r="H39" i="17"/>
  <c r="H40" i="17"/>
  <c r="F39" i="17"/>
  <c r="F40" i="17"/>
  <c r="C38" i="17"/>
  <c r="G49" i="16"/>
  <c r="F49" i="16" s="1"/>
  <c r="E49" i="16"/>
  <c r="D49" i="16" s="1"/>
  <c r="G49" i="15"/>
  <c r="F49" i="15" s="1"/>
  <c r="E49" i="15"/>
  <c r="D49" i="15" s="1"/>
  <c r="C49" i="15"/>
  <c r="A49" i="15" s="1"/>
  <c r="C38" i="13"/>
  <c r="E49" i="13"/>
  <c r="D49" i="13" s="1"/>
  <c r="H40" i="16"/>
  <c r="F39" i="16"/>
  <c r="F40" i="16"/>
  <c r="H39" i="16"/>
  <c r="F37" i="16"/>
  <c r="C49" i="16"/>
  <c r="A49" i="16" s="1"/>
  <c r="F37" i="13"/>
  <c r="G38" i="13" s="1"/>
  <c r="H39" i="13"/>
  <c r="H40" i="13"/>
  <c r="F39" i="13"/>
  <c r="F40" i="13"/>
  <c r="F37" i="12"/>
  <c r="G38" i="12" s="1"/>
  <c r="H39" i="12"/>
  <c r="H40" i="12"/>
  <c r="F40" i="12"/>
  <c r="F39" i="12"/>
  <c r="G49" i="12"/>
  <c r="F49" i="12" s="1"/>
  <c r="C38" i="11"/>
  <c r="C49" i="12"/>
  <c r="A49" i="12" s="1"/>
  <c r="H39" i="11"/>
  <c r="F40" i="11"/>
  <c r="F39" i="11"/>
  <c r="H40" i="11"/>
  <c r="E49" i="12"/>
  <c r="D49" i="12" s="1"/>
  <c r="F37" i="11"/>
  <c r="K49" i="11" s="1"/>
  <c r="I49" i="11" s="1"/>
  <c r="G38" i="15"/>
  <c r="C38" i="16"/>
  <c r="C38" i="24"/>
  <c r="C40" i="21"/>
  <c r="C39" i="12"/>
  <c r="C39" i="17"/>
  <c r="C39" i="16"/>
  <c r="C39" i="11"/>
  <c r="C39" i="24"/>
  <c r="C39" i="6"/>
  <c r="C40" i="16"/>
  <c r="C40" i="6"/>
  <c r="C40" i="24"/>
  <c r="C40" i="12"/>
  <c r="C39" i="13"/>
  <c r="C40" i="11"/>
  <c r="C40" i="13"/>
  <c r="C39" i="21"/>
  <c r="C40" i="17"/>
  <c r="G38" i="6" l="1"/>
  <c r="K49" i="28"/>
  <c r="I49" i="28" s="1"/>
  <c r="K49" i="24"/>
  <c r="I49" i="24" s="1"/>
  <c r="K49" i="21"/>
  <c r="I49" i="21" s="1"/>
  <c r="G38" i="17"/>
  <c r="G38" i="24"/>
  <c r="G38" i="21"/>
  <c r="K49" i="17"/>
  <c r="I49" i="17" s="1"/>
  <c r="K49" i="15"/>
  <c r="I49" i="15" s="1"/>
  <c r="K49" i="16"/>
  <c r="I49" i="16" s="1"/>
  <c r="G38" i="16"/>
  <c r="K49" i="13"/>
  <c r="I49" i="13" s="1"/>
  <c r="K49" i="12"/>
  <c r="I49" i="12" s="1"/>
  <c r="G38" i="11"/>
  <c r="C43" i="16"/>
</calcChain>
</file>

<file path=xl/sharedStrings.xml><?xml version="1.0" encoding="utf-8"?>
<sst xmlns="http://schemas.openxmlformats.org/spreadsheetml/2006/main" count="1001" uniqueCount="191">
  <si>
    <t>戶</t>
    <phoneticPr fontId="1" type="noConversion"/>
  </si>
  <si>
    <t>男</t>
    <phoneticPr fontId="1" type="noConversion"/>
  </si>
  <si>
    <t>女</t>
    <phoneticPr fontId="1" type="noConversion"/>
  </si>
  <si>
    <r>
      <t>合</t>
    </r>
    <r>
      <rPr>
        <sz val="14"/>
        <rFont val="Times New Roman"/>
        <family val="1"/>
      </rPr>
      <t xml:space="preserve">   </t>
    </r>
    <r>
      <rPr>
        <sz val="14"/>
        <rFont val="標楷體"/>
        <family val="4"/>
        <charset val="136"/>
      </rPr>
      <t>計</t>
    </r>
    <phoneticPr fontId="1" type="noConversion"/>
  </si>
  <si>
    <t>遷出數</t>
    <phoneticPr fontId="1" type="noConversion"/>
  </si>
  <si>
    <t>遷入數</t>
    <phoneticPr fontId="1" type="noConversion"/>
  </si>
  <si>
    <t>住變入</t>
    <phoneticPr fontId="1" type="noConversion"/>
  </si>
  <si>
    <t>住變出</t>
    <phoneticPr fontId="1" type="noConversion"/>
  </si>
  <si>
    <t>全區總戶數：</t>
    <phoneticPr fontId="1" type="noConversion"/>
  </si>
  <si>
    <t>全區總人口數：</t>
    <phoneticPr fontId="1" type="noConversion"/>
  </si>
  <si>
    <t>人</t>
    <phoneticPr fontId="1" type="noConversion"/>
  </si>
  <si>
    <t>原住民人數：</t>
    <phoneticPr fontId="1" type="noConversion"/>
  </si>
  <si>
    <t>平地原住民：</t>
    <phoneticPr fontId="1" type="noConversion"/>
  </si>
  <si>
    <t>山地原住民：</t>
    <phoneticPr fontId="1" type="noConversion"/>
  </si>
  <si>
    <t>結婚對數：</t>
  </si>
  <si>
    <t>死亡人數：</t>
    <phoneticPr fontId="1" type="noConversion"/>
  </si>
  <si>
    <t>遷出本區人數：</t>
    <phoneticPr fontId="1" type="noConversion"/>
  </si>
  <si>
    <t>出生人數：</t>
  </si>
  <si>
    <t>人</t>
    <phoneticPr fontId="1" type="noConversion"/>
  </si>
  <si>
    <t>里別</t>
    <phoneticPr fontId="1" type="noConversion"/>
  </si>
  <si>
    <t>鄰數</t>
    <phoneticPr fontId="1" type="noConversion"/>
  </si>
  <si>
    <t>戶數</t>
    <phoneticPr fontId="1" type="noConversion"/>
  </si>
  <si>
    <t>出生數</t>
    <phoneticPr fontId="1" type="noConversion"/>
  </si>
  <si>
    <t>死亡數</t>
    <phoneticPr fontId="1" type="noConversion"/>
  </si>
  <si>
    <t>對</t>
    <phoneticPr fontId="7" type="noConversion"/>
  </si>
  <si>
    <t>戶數</t>
    <phoneticPr fontId="1" type="noConversion"/>
  </si>
  <si>
    <t>遷入數</t>
    <phoneticPr fontId="1" type="noConversion"/>
  </si>
  <si>
    <t>遷出數</t>
    <phoneticPr fontId="1" type="noConversion"/>
  </si>
  <si>
    <t>住變入</t>
    <phoneticPr fontId="1" type="noConversion"/>
  </si>
  <si>
    <t>住變出</t>
    <phoneticPr fontId="1" type="noConversion"/>
  </si>
  <si>
    <t>出生數</t>
    <phoneticPr fontId="1" type="noConversion"/>
  </si>
  <si>
    <t>死亡數</t>
    <phoneticPr fontId="1" type="noConversion"/>
  </si>
  <si>
    <t>男</t>
    <phoneticPr fontId="1" type="noConversion"/>
  </si>
  <si>
    <t>女</t>
    <phoneticPr fontId="1" type="noConversion"/>
  </si>
  <si>
    <t>全區總戶數：</t>
    <phoneticPr fontId="1" type="noConversion"/>
  </si>
  <si>
    <t>戶</t>
    <phoneticPr fontId="1" type="noConversion"/>
  </si>
  <si>
    <t>全區總人口數：</t>
    <phoneticPr fontId="1" type="noConversion"/>
  </si>
  <si>
    <t>人</t>
    <phoneticPr fontId="1" type="noConversion"/>
  </si>
  <si>
    <t>原住民人數：</t>
    <phoneticPr fontId="1" type="noConversion"/>
  </si>
  <si>
    <t>平地原住民：</t>
    <phoneticPr fontId="1" type="noConversion"/>
  </si>
  <si>
    <t>山地原住民：</t>
    <phoneticPr fontId="1" type="noConversion"/>
  </si>
  <si>
    <t>死亡人數：</t>
    <phoneticPr fontId="1" type="noConversion"/>
  </si>
  <si>
    <t>對</t>
    <phoneticPr fontId="7" type="noConversion"/>
  </si>
  <si>
    <t>遷出本區人數：</t>
    <phoneticPr fontId="1" type="noConversion"/>
  </si>
  <si>
    <t>戶數</t>
    <phoneticPr fontId="1" type="noConversion"/>
  </si>
  <si>
    <t>出生數</t>
    <phoneticPr fontId="1" type="noConversion"/>
  </si>
  <si>
    <t>死亡數</t>
    <phoneticPr fontId="1" type="noConversion"/>
  </si>
  <si>
    <t>對</t>
    <phoneticPr fontId="7" type="noConversion"/>
  </si>
  <si>
    <t>戶數</t>
    <phoneticPr fontId="1" type="noConversion"/>
  </si>
  <si>
    <t>遷入數</t>
    <phoneticPr fontId="1" type="noConversion"/>
  </si>
  <si>
    <t>遷出數</t>
    <phoneticPr fontId="1" type="noConversion"/>
  </si>
  <si>
    <t>住變入</t>
    <phoneticPr fontId="1" type="noConversion"/>
  </si>
  <si>
    <t>住變出</t>
    <phoneticPr fontId="1" type="noConversion"/>
  </si>
  <si>
    <t>出生數</t>
    <phoneticPr fontId="1" type="noConversion"/>
  </si>
  <si>
    <t>死亡數</t>
    <phoneticPr fontId="1" type="noConversion"/>
  </si>
  <si>
    <t>男</t>
    <phoneticPr fontId="1" type="noConversion"/>
  </si>
  <si>
    <t>女</t>
    <phoneticPr fontId="1" type="noConversion"/>
  </si>
  <si>
    <t>全區總戶數：</t>
    <phoneticPr fontId="1" type="noConversion"/>
  </si>
  <si>
    <t>戶</t>
    <phoneticPr fontId="1" type="noConversion"/>
  </si>
  <si>
    <t>全區總人口數：</t>
    <phoneticPr fontId="1" type="noConversion"/>
  </si>
  <si>
    <t>人</t>
    <phoneticPr fontId="1" type="noConversion"/>
  </si>
  <si>
    <t>死亡人數：</t>
    <phoneticPr fontId="1" type="noConversion"/>
  </si>
  <si>
    <t>對</t>
    <phoneticPr fontId="7" type="noConversion"/>
  </si>
  <si>
    <t>遷出本區人數：</t>
    <phoneticPr fontId="1" type="noConversion"/>
  </si>
  <si>
    <t>戶數</t>
    <phoneticPr fontId="1" type="noConversion"/>
  </si>
  <si>
    <t>遷入數</t>
    <phoneticPr fontId="1" type="noConversion"/>
  </si>
  <si>
    <t>遷出數</t>
    <phoneticPr fontId="1" type="noConversion"/>
  </si>
  <si>
    <t>住變入</t>
    <phoneticPr fontId="1" type="noConversion"/>
  </si>
  <si>
    <t>住變出</t>
    <phoneticPr fontId="1" type="noConversion"/>
  </si>
  <si>
    <t>出生數</t>
    <phoneticPr fontId="1" type="noConversion"/>
  </si>
  <si>
    <t>死亡數</t>
    <phoneticPr fontId="1" type="noConversion"/>
  </si>
  <si>
    <t>男</t>
    <phoneticPr fontId="1" type="noConversion"/>
  </si>
  <si>
    <t>女</t>
    <phoneticPr fontId="1" type="noConversion"/>
  </si>
  <si>
    <t>全區總戶數：</t>
    <phoneticPr fontId="1" type="noConversion"/>
  </si>
  <si>
    <t>戶</t>
    <phoneticPr fontId="1" type="noConversion"/>
  </si>
  <si>
    <t>全區總人口數：</t>
    <phoneticPr fontId="1" type="noConversion"/>
  </si>
  <si>
    <t>人</t>
    <phoneticPr fontId="1" type="noConversion"/>
  </si>
  <si>
    <t>死亡人數：</t>
    <phoneticPr fontId="1" type="noConversion"/>
  </si>
  <si>
    <t>對</t>
    <phoneticPr fontId="7" type="noConversion"/>
  </si>
  <si>
    <t>遷出本區人數：</t>
    <phoneticPr fontId="1" type="noConversion"/>
  </si>
  <si>
    <t>男減少</t>
    <phoneticPr fontId="1" type="noConversion"/>
  </si>
  <si>
    <t>女減少</t>
    <phoneticPr fontId="1" type="noConversion"/>
  </si>
  <si>
    <t>總人口數減少</t>
    <phoneticPr fontId="1" type="noConversion"/>
  </si>
  <si>
    <t>里別</t>
    <phoneticPr fontId="1" type="noConversion"/>
  </si>
  <si>
    <t>鄰數</t>
    <phoneticPr fontId="1" type="noConversion"/>
  </si>
  <si>
    <r>
      <t>合</t>
    </r>
    <r>
      <rPr>
        <sz val="14"/>
        <rFont val="Times New Roman"/>
        <family val="1"/>
      </rPr>
      <t xml:space="preserve">   </t>
    </r>
    <r>
      <rPr>
        <sz val="14"/>
        <rFont val="標楷體"/>
        <family val="4"/>
        <charset val="136"/>
      </rPr>
      <t>計</t>
    </r>
    <phoneticPr fontId="1" type="noConversion"/>
  </si>
  <si>
    <r>
      <t>合</t>
    </r>
    <r>
      <rPr>
        <sz val="14"/>
        <rFont val="Times New Roman"/>
        <family val="1"/>
      </rPr>
      <t xml:space="preserve">   </t>
    </r>
    <r>
      <rPr>
        <sz val="14"/>
        <rFont val="標楷體"/>
        <family val="4"/>
        <charset val="136"/>
      </rPr>
      <t>計</t>
    </r>
    <phoneticPr fontId="1" type="noConversion"/>
  </si>
  <si>
    <r>
      <t>合</t>
    </r>
    <r>
      <rPr>
        <sz val="14"/>
        <rFont val="Times New Roman"/>
        <family val="1"/>
      </rPr>
      <t xml:space="preserve">   </t>
    </r>
    <r>
      <rPr>
        <sz val="14"/>
        <rFont val="標楷體"/>
        <family val="4"/>
        <charset val="136"/>
      </rPr>
      <t>計</t>
    </r>
    <phoneticPr fontId="1" type="noConversion"/>
  </si>
  <si>
    <r>
      <t>合</t>
    </r>
    <r>
      <rPr>
        <sz val="14"/>
        <color indexed="8"/>
        <rFont val="Times New Roman"/>
        <family val="1"/>
      </rPr>
      <t xml:space="preserve">   </t>
    </r>
    <r>
      <rPr>
        <sz val="14"/>
        <color indexed="8"/>
        <rFont val="標楷體"/>
        <family val="4"/>
        <charset val="136"/>
      </rPr>
      <t>計</t>
    </r>
    <phoneticPr fontId="1" type="noConversion"/>
  </si>
  <si>
    <r>
      <t>合</t>
    </r>
    <r>
      <rPr>
        <sz val="14"/>
        <color indexed="8"/>
        <rFont val="Times New Roman"/>
        <family val="1"/>
      </rPr>
      <t xml:space="preserve">   </t>
    </r>
    <r>
      <rPr>
        <sz val="14"/>
        <color indexed="8"/>
        <rFont val="標楷體"/>
        <family val="4"/>
        <charset val="136"/>
      </rPr>
      <t>計</t>
    </r>
    <phoneticPr fontId="1" type="noConversion"/>
  </si>
  <si>
    <r>
      <t>合</t>
    </r>
    <r>
      <rPr>
        <sz val="14"/>
        <color indexed="8"/>
        <rFont val="Times New Roman"/>
        <family val="1"/>
      </rPr>
      <t xml:space="preserve">   </t>
    </r>
    <r>
      <rPr>
        <sz val="14"/>
        <color indexed="8"/>
        <rFont val="標楷體"/>
        <family val="4"/>
        <charset val="136"/>
      </rPr>
      <t>計</t>
    </r>
    <phoneticPr fontId="1" type="noConversion"/>
  </si>
  <si>
    <t>里</t>
    <phoneticPr fontId="1" type="noConversion"/>
  </si>
  <si>
    <t>共32里</t>
    <phoneticPr fontId="1" type="noConversion"/>
  </si>
  <si>
    <t>共32里</t>
    <phoneticPr fontId="1" type="noConversion"/>
  </si>
  <si>
    <t>人</t>
    <phoneticPr fontId="1" type="noConversion"/>
  </si>
  <si>
    <t>口</t>
    <phoneticPr fontId="1" type="noConversion"/>
  </si>
  <si>
    <t>數</t>
    <phoneticPr fontId="1" type="noConversion"/>
  </si>
  <si>
    <t>共32里</t>
    <phoneticPr fontId="1" type="noConversion"/>
  </si>
  <si>
    <t>高雄市新興區各里人口異動概況</t>
    <phoneticPr fontId="1" type="noConversion"/>
  </si>
  <si>
    <r>
      <t>（</t>
    </r>
    <r>
      <rPr>
        <sz val="14"/>
        <rFont val="標楷體"/>
        <family val="4"/>
        <charset val="136"/>
      </rPr>
      <t>生父國籍</t>
    </r>
    <r>
      <rPr>
        <sz val="14"/>
        <rFont val="新細明體"/>
        <family val="1"/>
        <charset val="136"/>
      </rPr>
      <t>：</t>
    </r>
    <r>
      <rPr>
        <sz val="14"/>
        <rFont val="標楷體"/>
        <family val="4"/>
        <charset val="136"/>
      </rPr>
      <t>大陸港澳地區0人；外國籍0人</t>
    </r>
    <r>
      <rPr>
        <sz val="14"/>
        <rFont val="新細明體"/>
        <family val="1"/>
        <charset val="136"/>
      </rPr>
      <t>）</t>
    </r>
  </si>
  <si>
    <r>
      <t>（生父國籍：大陸港澳地區0人；外國籍0人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</t>
    </r>
    <phoneticPr fontId="1" type="noConversion"/>
  </si>
  <si>
    <t>共32里</t>
    <phoneticPr fontId="1" type="noConversion"/>
  </si>
  <si>
    <r>
      <t>合</t>
    </r>
    <r>
      <rPr>
        <sz val="14"/>
        <rFont val="Times New Roman"/>
        <family val="1"/>
      </rPr>
      <t xml:space="preserve">   </t>
    </r>
    <r>
      <rPr>
        <sz val="14"/>
        <rFont val="標楷體"/>
        <family val="4"/>
        <charset val="136"/>
      </rPr>
      <t>計</t>
    </r>
    <phoneticPr fontId="1" type="noConversion"/>
  </si>
  <si>
    <t>本月遷入本區人數：</t>
    <phoneticPr fontId="1" type="noConversion"/>
  </si>
  <si>
    <t>本區最大里：</t>
    <phoneticPr fontId="1" type="noConversion"/>
  </si>
  <si>
    <t>本區最小里：</t>
    <phoneticPr fontId="1" type="noConversion"/>
  </si>
  <si>
    <t>浩然</t>
    <phoneticPr fontId="1" type="noConversion"/>
  </si>
  <si>
    <t>振成</t>
    <phoneticPr fontId="1" type="noConversion"/>
  </si>
  <si>
    <t>德生</t>
    <phoneticPr fontId="1" type="noConversion"/>
  </si>
  <si>
    <t>振華</t>
    <phoneticPr fontId="1" type="noConversion"/>
  </si>
  <si>
    <t>正氣</t>
    <phoneticPr fontId="1" type="noConversion"/>
  </si>
  <si>
    <t>德政</t>
    <phoneticPr fontId="1" type="noConversion"/>
  </si>
  <si>
    <t>仁聲</t>
    <phoneticPr fontId="1" type="noConversion"/>
  </si>
  <si>
    <t>德望</t>
    <phoneticPr fontId="1" type="noConversion"/>
  </si>
  <si>
    <t>華聲</t>
    <phoneticPr fontId="1" type="noConversion"/>
  </si>
  <si>
    <t>蕉園</t>
    <phoneticPr fontId="1" type="noConversion"/>
  </si>
  <si>
    <t>永寧</t>
    <phoneticPr fontId="1" type="noConversion"/>
  </si>
  <si>
    <t>玉衡</t>
    <phoneticPr fontId="1" type="noConversion"/>
  </si>
  <si>
    <t>順昌</t>
    <phoneticPr fontId="1" type="noConversion"/>
  </si>
  <si>
    <t>文昌</t>
    <phoneticPr fontId="1" type="noConversion"/>
  </si>
  <si>
    <t>光耀</t>
    <phoneticPr fontId="1" type="noConversion"/>
  </si>
  <si>
    <t>興昌</t>
    <phoneticPr fontId="1" type="noConversion"/>
  </si>
  <si>
    <t>開平</t>
    <phoneticPr fontId="1" type="noConversion"/>
  </si>
  <si>
    <t>成功</t>
    <phoneticPr fontId="1" type="noConversion"/>
  </si>
  <si>
    <t>新江</t>
    <phoneticPr fontId="1" type="noConversion"/>
  </si>
  <si>
    <t>黎明</t>
    <phoneticPr fontId="1" type="noConversion"/>
  </si>
  <si>
    <t>愛平</t>
    <phoneticPr fontId="1" type="noConversion"/>
  </si>
  <si>
    <t>南港</t>
    <phoneticPr fontId="1" type="noConversion"/>
  </si>
  <si>
    <t>中東</t>
    <phoneticPr fontId="1" type="noConversion"/>
  </si>
  <si>
    <t>明莊</t>
    <phoneticPr fontId="1" type="noConversion"/>
  </si>
  <si>
    <t>大明</t>
    <phoneticPr fontId="1" type="noConversion"/>
  </si>
  <si>
    <t>秋山</t>
    <phoneticPr fontId="1" type="noConversion"/>
  </si>
  <si>
    <t>長驛</t>
    <phoneticPr fontId="1" type="noConversion"/>
  </si>
  <si>
    <t>建興</t>
    <phoneticPr fontId="1" type="noConversion"/>
  </si>
  <si>
    <t>建華</t>
    <phoneticPr fontId="1" type="noConversion"/>
  </si>
  <si>
    <t>漢民</t>
    <phoneticPr fontId="1" type="noConversion"/>
  </si>
  <si>
    <t>榮治</t>
    <phoneticPr fontId="1" type="noConversion"/>
  </si>
  <si>
    <t>東坡</t>
    <phoneticPr fontId="1" type="noConversion"/>
  </si>
  <si>
    <t>總計</t>
    <phoneticPr fontId="1" type="noConversion"/>
  </si>
  <si>
    <r>
      <t>（生母國籍：大陸港澳地區0人；外國籍0人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</t>
    </r>
    <phoneticPr fontId="1" type="noConversion"/>
  </si>
  <si>
    <r>
      <t>（</t>
    </r>
    <r>
      <rPr>
        <sz val="14"/>
        <rFont val="標楷體"/>
        <family val="4"/>
        <charset val="136"/>
      </rPr>
      <t>生父國籍</t>
    </r>
    <r>
      <rPr>
        <sz val="14"/>
        <rFont val="新細明體"/>
        <family val="1"/>
        <charset val="136"/>
      </rPr>
      <t>：</t>
    </r>
    <r>
      <rPr>
        <sz val="14"/>
        <rFont val="標楷體"/>
        <family val="4"/>
        <charset val="136"/>
      </rPr>
      <t>大陸港澳地區0人；外國籍0人</t>
    </r>
    <r>
      <rPr>
        <sz val="14"/>
        <rFont val="新細明體"/>
        <family val="1"/>
        <charset val="136"/>
      </rPr>
      <t>）</t>
    </r>
    <phoneticPr fontId="7" type="noConversion"/>
  </si>
  <si>
    <t>（配偶國籍：大陸港澳地區0人；外國籍0人）</t>
    <phoneticPr fontId="1" type="noConversion"/>
  </si>
  <si>
    <r>
      <t>（生母國籍：大陸港澳地區0人；外國籍0人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</t>
    </r>
    <phoneticPr fontId="1" type="noConversion"/>
  </si>
  <si>
    <t>（配偶國籍：大陸港澳地區0人；外國籍0人）</t>
    <phoneticPr fontId="1" type="noConversion"/>
  </si>
  <si>
    <r>
      <t>（生父國籍：大陸港澳地區0人；外國籍0人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</t>
    </r>
    <phoneticPr fontId="1" type="noConversion"/>
  </si>
  <si>
    <t>結婚對數(含相同性別)</t>
  </si>
  <si>
    <t>結婚對數(含相同性別)</t>
    <phoneticPr fontId="1" type="noConversion"/>
  </si>
  <si>
    <t>離婚/
終止結婚
對數</t>
  </si>
  <si>
    <t>離婚/
終止結婚
對數</t>
    <phoneticPr fontId="1" type="noConversion"/>
  </si>
  <si>
    <t>離婚/終止結婚對數：</t>
  </si>
  <si>
    <t>離婚/終止結婚對數：</t>
    <phoneticPr fontId="1" type="noConversion"/>
  </si>
  <si>
    <t>離婚/終止結婚對數：</t>
    <phoneticPr fontId="7" type="noConversion"/>
  </si>
  <si>
    <t>結婚對數(含相同性別)</t>
    <phoneticPr fontId="1" type="noConversion"/>
  </si>
  <si>
    <r>
      <t>民國</t>
    </r>
    <r>
      <rPr>
        <sz val="14"/>
        <rFont val="Times New Roman"/>
        <family val="1"/>
      </rPr>
      <t>114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1</t>
    </r>
    <r>
      <rPr>
        <sz val="14"/>
        <rFont val="標楷體"/>
        <family val="4"/>
        <charset val="136"/>
      </rPr>
      <t>月份</t>
    </r>
    <phoneticPr fontId="1" type="noConversion"/>
  </si>
  <si>
    <r>
      <t>民國</t>
    </r>
    <r>
      <rPr>
        <sz val="14"/>
        <rFont val="Times New Roman"/>
        <family val="1"/>
      </rPr>
      <t>114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2</t>
    </r>
    <r>
      <rPr>
        <sz val="14"/>
        <rFont val="標楷體"/>
        <family val="4"/>
        <charset val="136"/>
      </rPr>
      <t>月份</t>
    </r>
    <phoneticPr fontId="1" type="noConversion"/>
  </si>
  <si>
    <r>
      <t>民國</t>
    </r>
    <r>
      <rPr>
        <sz val="14"/>
        <rFont val="Times New Roman"/>
        <family val="1"/>
      </rPr>
      <t>114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3</t>
    </r>
    <r>
      <rPr>
        <sz val="14"/>
        <rFont val="標楷體"/>
        <family val="4"/>
        <charset val="136"/>
      </rPr>
      <t>月份</t>
    </r>
    <phoneticPr fontId="1" type="noConversion"/>
  </si>
  <si>
    <r>
      <t>民國</t>
    </r>
    <r>
      <rPr>
        <sz val="14"/>
        <rFont val="Times New Roman"/>
        <family val="1"/>
      </rPr>
      <t>114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4</t>
    </r>
    <r>
      <rPr>
        <sz val="14"/>
        <rFont val="標楷體"/>
        <family val="4"/>
        <charset val="136"/>
      </rPr>
      <t>月份</t>
    </r>
    <phoneticPr fontId="1" type="noConversion"/>
  </si>
  <si>
    <r>
      <t>民國</t>
    </r>
    <r>
      <rPr>
        <sz val="14"/>
        <rFont val="Times New Roman"/>
        <family val="1"/>
      </rPr>
      <t>114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5</t>
    </r>
    <r>
      <rPr>
        <sz val="14"/>
        <rFont val="標楷體"/>
        <family val="4"/>
        <charset val="136"/>
      </rPr>
      <t>月份</t>
    </r>
    <phoneticPr fontId="1" type="noConversion"/>
  </si>
  <si>
    <r>
      <t>民國</t>
    </r>
    <r>
      <rPr>
        <sz val="14"/>
        <rFont val="Times New Roman"/>
        <family val="1"/>
      </rPr>
      <t>114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6</t>
    </r>
    <r>
      <rPr>
        <sz val="14"/>
        <rFont val="標楷體"/>
        <family val="4"/>
        <charset val="136"/>
      </rPr>
      <t>月份</t>
    </r>
    <phoneticPr fontId="1" type="noConversion"/>
  </si>
  <si>
    <r>
      <t>民國</t>
    </r>
    <r>
      <rPr>
        <sz val="14"/>
        <color indexed="8"/>
        <rFont val="Times New Roman"/>
        <family val="1"/>
      </rPr>
      <t>114</t>
    </r>
    <r>
      <rPr>
        <sz val="14"/>
        <color indexed="8"/>
        <rFont val="標楷體"/>
        <family val="4"/>
        <charset val="136"/>
      </rPr>
      <t>年</t>
    </r>
    <r>
      <rPr>
        <sz val="14"/>
        <color indexed="8"/>
        <rFont val="Times New Roman"/>
        <family val="1"/>
      </rPr>
      <t>7</t>
    </r>
    <r>
      <rPr>
        <sz val="14"/>
        <color indexed="8"/>
        <rFont val="標楷體"/>
        <family val="4"/>
        <charset val="136"/>
      </rPr>
      <t>月份</t>
    </r>
    <phoneticPr fontId="1" type="noConversion"/>
  </si>
  <si>
    <r>
      <t>民國</t>
    </r>
    <r>
      <rPr>
        <sz val="14"/>
        <color indexed="8"/>
        <rFont val="Times New Roman"/>
        <family val="1"/>
      </rPr>
      <t>114</t>
    </r>
    <r>
      <rPr>
        <sz val="14"/>
        <color indexed="8"/>
        <rFont val="標楷體"/>
        <family val="4"/>
        <charset val="136"/>
      </rPr>
      <t>年</t>
    </r>
    <r>
      <rPr>
        <sz val="14"/>
        <color indexed="8"/>
        <rFont val="Times New Roman"/>
        <family val="1"/>
      </rPr>
      <t>8</t>
    </r>
    <r>
      <rPr>
        <sz val="14"/>
        <color indexed="8"/>
        <rFont val="標楷體"/>
        <family val="4"/>
        <charset val="136"/>
      </rPr>
      <t>月份</t>
    </r>
    <phoneticPr fontId="1" type="noConversion"/>
  </si>
  <si>
    <r>
      <t>民國</t>
    </r>
    <r>
      <rPr>
        <sz val="14"/>
        <color indexed="8"/>
        <rFont val="Times New Roman"/>
        <family val="1"/>
      </rPr>
      <t>114</t>
    </r>
    <r>
      <rPr>
        <sz val="14"/>
        <color indexed="8"/>
        <rFont val="標楷體"/>
        <family val="4"/>
        <charset val="136"/>
      </rPr>
      <t>年</t>
    </r>
    <r>
      <rPr>
        <sz val="14"/>
        <color indexed="8"/>
        <rFont val="Times New Roman"/>
        <family val="1"/>
      </rPr>
      <t>9</t>
    </r>
    <r>
      <rPr>
        <sz val="14"/>
        <color indexed="8"/>
        <rFont val="標楷體"/>
        <family val="4"/>
        <charset val="136"/>
      </rPr>
      <t>月份</t>
    </r>
    <phoneticPr fontId="1" type="noConversion"/>
  </si>
  <si>
    <r>
      <t>民國</t>
    </r>
    <r>
      <rPr>
        <sz val="14"/>
        <color indexed="8"/>
        <rFont val="Times New Roman"/>
        <family val="1"/>
      </rPr>
      <t>114</t>
    </r>
    <r>
      <rPr>
        <sz val="14"/>
        <color indexed="8"/>
        <rFont val="標楷體"/>
        <family val="4"/>
        <charset val="136"/>
      </rPr>
      <t>年</t>
    </r>
    <r>
      <rPr>
        <sz val="14"/>
        <color indexed="8"/>
        <rFont val="Times New Roman"/>
        <family val="1"/>
      </rPr>
      <t>10</t>
    </r>
    <r>
      <rPr>
        <sz val="14"/>
        <color indexed="8"/>
        <rFont val="標楷體"/>
        <family val="4"/>
        <charset val="136"/>
      </rPr>
      <t>月份</t>
    </r>
    <phoneticPr fontId="1" type="noConversion"/>
  </si>
  <si>
    <r>
      <t>民國</t>
    </r>
    <r>
      <rPr>
        <sz val="14"/>
        <color indexed="8"/>
        <rFont val="Times New Roman"/>
        <family val="1"/>
      </rPr>
      <t>114</t>
    </r>
    <r>
      <rPr>
        <sz val="14"/>
        <color indexed="8"/>
        <rFont val="標楷體"/>
        <family val="4"/>
        <charset val="136"/>
      </rPr>
      <t>年</t>
    </r>
    <r>
      <rPr>
        <sz val="14"/>
        <color indexed="8"/>
        <rFont val="Times New Roman"/>
        <family val="1"/>
      </rPr>
      <t>11</t>
    </r>
    <r>
      <rPr>
        <sz val="14"/>
        <color indexed="8"/>
        <rFont val="標楷體"/>
        <family val="4"/>
        <charset val="136"/>
      </rPr>
      <t>月份</t>
    </r>
    <phoneticPr fontId="1" type="noConversion"/>
  </si>
  <si>
    <r>
      <t>民國</t>
    </r>
    <r>
      <rPr>
        <sz val="14"/>
        <color indexed="8"/>
        <rFont val="Times New Roman"/>
        <family val="1"/>
      </rPr>
      <t>114</t>
    </r>
    <r>
      <rPr>
        <sz val="14"/>
        <color indexed="8"/>
        <rFont val="標楷體"/>
        <family val="4"/>
        <charset val="136"/>
      </rPr>
      <t>年</t>
    </r>
    <r>
      <rPr>
        <sz val="14"/>
        <color indexed="8"/>
        <rFont val="Times New Roman"/>
        <family val="1"/>
      </rPr>
      <t>12</t>
    </r>
    <r>
      <rPr>
        <sz val="14"/>
        <color indexed="8"/>
        <rFont val="標楷體"/>
        <family val="4"/>
        <charset val="136"/>
      </rPr>
      <t>月份</t>
    </r>
    <phoneticPr fontId="1" type="noConversion"/>
  </si>
  <si>
    <r>
      <t>（生母國籍：大陸港澳地區0人；外國籍1人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</t>
    </r>
    <phoneticPr fontId="1" type="noConversion"/>
  </si>
  <si>
    <t>（配偶國籍：大陸港澳地區3人；外國籍1人）</t>
    <phoneticPr fontId="1" type="noConversion"/>
  </si>
  <si>
    <t>（配偶國籍：大陸港澳地區1人；外國籍0人）</t>
    <phoneticPr fontId="1" type="noConversion"/>
  </si>
  <si>
    <t xml:space="preserve"> 本月戶數增加</t>
    <phoneticPr fontId="1" type="noConversion"/>
  </si>
  <si>
    <r>
      <t>（生母國籍：大陸港澳地區1人；外國籍1人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</t>
    </r>
    <phoneticPr fontId="7" type="noConversion"/>
  </si>
  <si>
    <t>（配偶國籍：大陸港澳地區2人；外國籍3人）</t>
    <phoneticPr fontId="1" type="noConversion"/>
  </si>
  <si>
    <t>（配偶國籍：大陸港澳地區1人；外國籍0人）</t>
    <phoneticPr fontId="1" type="noConversion"/>
  </si>
  <si>
    <t>德政</t>
    <phoneticPr fontId="7" type="noConversion"/>
  </si>
  <si>
    <r>
      <t>（生母國籍：大陸港澳地區0人；外國籍1人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</t>
    </r>
    <phoneticPr fontId="7" type="noConversion"/>
  </si>
  <si>
    <t>（配偶國籍：大陸港澳地區2人；外國籍2人）</t>
    <phoneticPr fontId="1" type="noConversion"/>
  </si>
  <si>
    <r>
      <t>（</t>
    </r>
    <r>
      <rPr>
        <sz val="14"/>
        <rFont val="標楷體"/>
        <family val="4"/>
        <charset val="136"/>
      </rPr>
      <t>生父國籍</t>
    </r>
    <r>
      <rPr>
        <sz val="14"/>
        <rFont val="新細明體"/>
        <family val="1"/>
        <charset val="136"/>
      </rPr>
      <t>：</t>
    </r>
    <r>
      <rPr>
        <sz val="14"/>
        <rFont val="標楷體"/>
        <family val="4"/>
        <charset val="136"/>
      </rPr>
      <t>大陸港澳地區1人；外國籍0人</t>
    </r>
    <r>
      <rPr>
        <sz val="14"/>
        <rFont val="新細明體"/>
        <family val="1"/>
        <charset val="136"/>
      </rPr>
      <t>）</t>
    </r>
    <phoneticPr fontId="1" type="noConversion"/>
  </si>
  <si>
    <t>（配偶國籍：大陸港澳地區1人；外國籍4人）</t>
    <phoneticPr fontId="1" type="noConversion"/>
  </si>
  <si>
    <t>（配偶國籍：大陸港澳地區0人；外國籍3人）</t>
    <phoneticPr fontId="1" type="noConversion"/>
  </si>
  <si>
    <t>（配偶國籍：大陸港澳地區1人；外國籍2人）</t>
    <phoneticPr fontId="1" type="noConversion"/>
  </si>
  <si>
    <r>
      <t>（生母國籍：大陸港澳地區1人；外國籍0人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</t>
    </r>
    <phoneticPr fontId="1" type="noConversion"/>
  </si>
  <si>
    <r>
      <t>（生父國籍：大陸港澳地區0人；外國籍1人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</t>
    </r>
    <phoneticPr fontId="1" type="noConversion"/>
  </si>
  <si>
    <t>（配偶國籍：大陸港澳地區2人；外國籍0人）</t>
    <phoneticPr fontId="1" type="noConversion"/>
  </si>
  <si>
    <r>
      <t>（生母國籍：大陸港澳地區0人；外國籍2人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</t>
    </r>
    <phoneticPr fontId="1" type="noConversion"/>
  </si>
  <si>
    <t>（配偶國籍：大陸港澳地區3人；外國籍3人）</t>
    <phoneticPr fontId="1" type="noConversion"/>
  </si>
  <si>
    <t>（配偶國籍：大陸港澳地區0人；外國籍1人）</t>
    <phoneticPr fontId="1" type="noConversion"/>
  </si>
  <si>
    <r>
      <t>（生父國籍：大陸港澳地區1人；外國籍0人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</t>
    </r>
    <phoneticPr fontId="1" type="noConversion"/>
  </si>
  <si>
    <r>
      <t>（生母國籍：大陸港澳地區0人；外國籍3人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</t>
    </r>
    <phoneticPr fontId="1" type="noConversion"/>
  </si>
  <si>
    <t>（配偶國籍：大陸港澳地區0人；外國籍2人）</t>
    <phoneticPr fontId="1" type="noConversion"/>
  </si>
  <si>
    <r>
      <t>（生母國籍：大陸港澳地區0人；外國籍3人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</t>
    </r>
    <phoneticPr fontId="7" type="noConversion"/>
  </si>
  <si>
    <t>（配偶國籍：大陸港澳地區4人；外國籍2人）</t>
    <phoneticPr fontId="1" type="noConversion"/>
  </si>
  <si>
    <t>（配偶國籍：大陸港澳地區4人；外國籍1人）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</si>
</sst>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&quot;人&quot;"/>
    <numFmt numFmtId="177" formatCode="0&quot;戶&quot;"/>
    <numFmt numFmtId="178" formatCode="0&quot;戶&quot;;0&quot;戶&quot;"/>
    <numFmt numFmtId="179" formatCode="0&quot;人&quot;;0&quot;人&quot;"/>
    <numFmt numFmtId="180" formatCode="#,##0;&quot;–&quot;#,##0;&quot;—&quot;"/>
  </numFmts>
  <fonts count="29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14"/>
      <name val="標楷體"/>
      <family val="4"/>
      <charset val="136"/>
    </font>
    <font>
      <sz val="14"/>
      <name val="Times New Roman"/>
      <family val="1"/>
    </font>
    <font>
      <sz val="14"/>
      <name val="新細明體"/>
      <family val="1"/>
      <charset val="136"/>
    </font>
    <font>
      <b/>
      <sz val="14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9"/>
      <name val="新細明體"/>
      <family val="1"/>
      <charset val="136"/>
    </font>
    <font>
      <sz val="14"/>
      <color indexed="53"/>
      <name val="新細明體"/>
      <family val="1"/>
      <charset val="136"/>
    </font>
    <font>
      <b/>
      <sz val="14"/>
      <color indexed="8"/>
      <name val="新細明體"/>
      <family val="1"/>
      <charset val="136"/>
    </font>
    <font>
      <b/>
      <sz val="14"/>
      <color indexed="12"/>
      <name val="新細明體"/>
      <family val="1"/>
      <charset val="136"/>
    </font>
    <font>
      <b/>
      <sz val="14"/>
      <color indexed="17"/>
      <name val="新細明體"/>
      <family val="1"/>
      <charset val="136"/>
    </font>
    <font>
      <b/>
      <sz val="14"/>
      <color indexed="20"/>
      <name val="標楷體"/>
      <family val="4"/>
      <charset val="136"/>
    </font>
    <font>
      <sz val="14"/>
      <color indexed="8"/>
      <name val="標楷體"/>
      <family val="4"/>
      <charset val="136"/>
    </font>
    <font>
      <b/>
      <sz val="14"/>
      <name val="標楷體"/>
      <family val="4"/>
      <charset val="136"/>
    </font>
    <font>
      <sz val="14"/>
      <color indexed="8"/>
      <name val="Times New Roman"/>
      <family val="1"/>
    </font>
    <font>
      <sz val="12"/>
      <color theme="1"/>
      <name val="新細明體"/>
      <family val="1"/>
      <charset val="136"/>
    </font>
    <font>
      <sz val="14"/>
      <color theme="1"/>
      <name val="標楷體"/>
      <family val="4"/>
      <charset val="136"/>
    </font>
    <font>
      <b/>
      <sz val="22"/>
      <color theme="1"/>
      <name val="標楷體"/>
      <family val="4"/>
      <charset val="136"/>
    </font>
    <font>
      <b/>
      <sz val="14"/>
      <color theme="1"/>
      <name val="新細明體"/>
      <family val="1"/>
      <charset val="136"/>
    </font>
    <font>
      <sz val="14"/>
      <color theme="1"/>
      <name val="新細明體"/>
      <family val="1"/>
      <charset val="136"/>
    </font>
    <font>
      <sz val="14"/>
      <color theme="0"/>
      <name val="標楷體"/>
      <family val="4"/>
      <charset val="136"/>
    </font>
    <font>
      <sz val="22"/>
      <name val="標楷體"/>
      <family val="4"/>
      <charset val="136"/>
    </font>
    <font>
      <sz val="28"/>
      <name val="標楷體"/>
      <family val="4"/>
      <charset val="136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9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indexed="8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medium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/>
      <diagonal/>
    </border>
    <border>
      <left style="medium">
        <color theme="1"/>
      </left>
      <right/>
      <top style="thin">
        <color theme="1"/>
      </top>
      <bottom style="medium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/>
      <right style="medium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/>
      <top style="thin">
        <color indexed="64"/>
      </top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theme="1"/>
      </bottom>
      <diagonal/>
    </border>
    <border>
      <left/>
      <right style="medium">
        <color indexed="64"/>
      </right>
      <top/>
      <bottom style="thin">
        <color theme="1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53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179" fontId="0" fillId="0" borderId="0" xfId="0" applyNumberFormat="1"/>
    <xf numFmtId="0" fontId="0" fillId="0" borderId="0" xfId="0" applyAlignment="1">
      <alignment wrapText="1"/>
    </xf>
    <xf numFmtId="179" fontId="0" fillId="0" borderId="0" xfId="0" applyNumberFormat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5" fillId="0" borderId="2" xfId="0" applyFont="1" applyBorder="1"/>
    <xf numFmtId="0" fontId="5" fillId="0" borderId="2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2" fillId="0" borderId="0" xfId="0" applyFont="1" applyAlignment="1">
      <alignment horizontal="right" vertical="center"/>
    </xf>
    <xf numFmtId="0" fontId="2" fillId="0" borderId="2" xfId="0" applyFont="1" applyBorder="1"/>
    <xf numFmtId="0" fontId="2" fillId="0" borderId="6" xfId="0" applyFont="1" applyBorder="1"/>
    <xf numFmtId="0" fontId="4" fillId="0" borderId="6" xfId="0" applyFont="1" applyBorder="1"/>
    <xf numFmtId="0" fontId="4" fillId="0" borderId="6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2" fillId="0" borderId="0" xfId="0" applyFont="1"/>
    <xf numFmtId="0" fontId="14" fillId="0" borderId="0" xfId="0" applyFont="1"/>
    <xf numFmtId="180" fontId="2" fillId="0" borderId="1" xfId="0" applyNumberFormat="1" applyFont="1" applyBorder="1" applyAlignment="1">
      <alignment horizontal="right"/>
    </xf>
    <xf numFmtId="180" fontId="2" fillId="0" borderId="1" xfId="0" applyNumberFormat="1" applyFont="1" applyBorder="1"/>
    <xf numFmtId="180" fontId="2" fillId="0" borderId="1" xfId="0" applyNumberFormat="1" applyFont="1" applyBorder="1" applyAlignment="1">
      <alignment wrapText="1"/>
    </xf>
    <xf numFmtId="180" fontId="2" fillId="0" borderId="4" xfId="0" applyNumberFormat="1" applyFont="1" applyBorder="1" applyAlignment="1">
      <alignment wrapText="1"/>
    </xf>
    <xf numFmtId="0" fontId="16" fillId="0" borderId="0" xfId="0" applyFont="1"/>
    <xf numFmtId="0" fontId="16" fillId="0" borderId="0" xfId="0" applyFont="1" applyAlignment="1">
      <alignment horizontal="center"/>
    </xf>
    <xf numFmtId="0" fontId="17" fillId="0" borderId="19" xfId="0" applyFont="1" applyBorder="1" applyAlignment="1">
      <alignment horizontal="center"/>
    </xf>
    <xf numFmtId="0" fontId="17" fillId="0" borderId="19" xfId="0" applyFont="1" applyBorder="1"/>
    <xf numFmtId="0" fontId="17" fillId="0" borderId="19" xfId="0" applyFont="1" applyBorder="1" applyAlignment="1">
      <alignment wrapText="1"/>
    </xf>
    <xf numFmtId="0" fontId="17" fillId="0" borderId="0" xfId="0" applyFont="1" applyAlignment="1">
      <alignment horizontal="right" vertical="center"/>
    </xf>
    <xf numFmtId="0" fontId="17" fillId="0" borderId="21" xfId="0" applyFont="1" applyBorder="1" applyAlignment="1">
      <alignment wrapText="1"/>
    </xf>
    <xf numFmtId="0" fontId="2" fillId="0" borderId="19" xfId="0" applyFont="1" applyBorder="1" applyAlignment="1">
      <alignment horizontal="center"/>
    </xf>
    <xf numFmtId="0" fontId="2" fillId="0" borderId="19" xfId="0" applyFont="1" applyBorder="1"/>
    <xf numFmtId="180" fontId="2" fillId="0" borderId="19" xfId="0" applyNumberFormat="1" applyFont="1" applyBorder="1" applyAlignment="1">
      <alignment horizontal="right"/>
    </xf>
    <xf numFmtId="180" fontId="2" fillId="0" borderId="19" xfId="0" applyNumberFormat="1" applyFont="1" applyBorder="1"/>
    <xf numFmtId="180" fontId="2" fillId="0" borderId="19" xfId="0" applyNumberFormat="1" applyFont="1" applyBorder="1" applyAlignment="1">
      <alignment wrapText="1"/>
    </xf>
    <xf numFmtId="180" fontId="2" fillId="0" borderId="21" xfId="0" applyNumberFormat="1" applyFont="1" applyBorder="1" applyAlignment="1">
      <alignment wrapText="1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horizontal="right" vertical="center"/>
    </xf>
    <xf numFmtId="0" fontId="5" fillId="0" borderId="8" xfId="0" applyFont="1" applyBorder="1" applyAlignment="1">
      <alignment vertical="center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178" fontId="2" fillId="0" borderId="11" xfId="0" applyNumberFormat="1" applyFont="1" applyBorder="1" applyAlignment="1">
      <alignment horizontal="left" vertical="center"/>
    </xf>
    <xf numFmtId="179" fontId="2" fillId="0" borderId="11" xfId="0" applyNumberFormat="1" applyFont="1" applyBorder="1" applyAlignment="1">
      <alignment horizontal="left" vertical="center"/>
    </xf>
    <xf numFmtId="0" fontId="2" fillId="0" borderId="11" xfId="0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left" vertical="center"/>
    </xf>
    <xf numFmtId="179" fontId="2" fillId="0" borderId="11" xfId="0" applyNumberFormat="1" applyFont="1" applyBorder="1" applyAlignment="1">
      <alignment horizontal="left" vertical="center" wrapText="1"/>
    </xf>
    <xf numFmtId="176" fontId="2" fillId="0" borderId="12" xfId="0" applyNumberFormat="1" applyFont="1" applyBorder="1" applyAlignment="1">
      <alignment horizontal="left" vertical="center" wrapText="1"/>
    </xf>
    <xf numFmtId="0" fontId="12" fillId="0" borderId="0" xfId="0" applyFont="1" applyAlignment="1">
      <alignment vertical="center"/>
    </xf>
    <xf numFmtId="0" fontId="13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13" fillId="0" borderId="6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17" fillId="0" borderId="28" xfId="0" applyFont="1" applyBorder="1" applyAlignment="1">
      <alignment vertical="center"/>
    </xf>
    <xf numFmtId="0" fontId="17" fillId="0" borderId="28" xfId="0" applyFont="1" applyBorder="1" applyAlignment="1">
      <alignment vertical="center" wrapText="1"/>
    </xf>
    <xf numFmtId="0" fontId="17" fillId="0" borderId="29" xfId="0" applyFont="1" applyBorder="1" applyAlignment="1">
      <alignment vertical="center" wrapText="1"/>
    </xf>
    <xf numFmtId="0" fontId="17" fillId="0" borderId="25" xfId="0" applyFont="1" applyBorder="1" applyAlignment="1">
      <alignment vertical="center"/>
    </xf>
    <xf numFmtId="0" fontId="19" fillId="0" borderId="25" xfId="0" applyFont="1" applyBorder="1" applyAlignment="1">
      <alignment vertical="center"/>
    </xf>
    <xf numFmtId="0" fontId="19" fillId="0" borderId="25" xfId="0" applyFont="1" applyBorder="1" applyAlignment="1">
      <alignment vertical="center" wrapText="1"/>
    </xf>
    <xf numFmtId="0" fontId="19" fillId="0" borderId="30" xfId="0" applyFont="1" applyBorder="1" applyAlignment="1">
      <alignment vertical="center" wrapText="1"/>
    </xf>
    <xf numFmtId="0" fontId="17" fillId="0" borderId="26" xfId="0" applyFont="1" applyBorder="1" applyAlignment="1">
      <alignment vertical="center"/>
    </xf>
    <xf numFmtId="0" fontId="20" fillId="0" borderId="26" xfId="0" applyFont="1" applyBorder="1" applyAlignment="1">
      <alignment vertical="center"/>
    </xf>
    <xf numFmtId="0" fontId="20" fillId="0" borderId="26" xfId="0" applyFont="1" applyBorder="1" applyAlignment="1">
      <alignment vertical="center" wrapText="1"/>
    </xf>
    <xf numFmtId="0" fontId="17" fillId="0" borderId="28" xfId="0" applyFont="1" applyBorder="1" applyAlignment="1">
      <alignment horizontal="right" vertical="center"/>
    </xf>
    <xf numFmtId="0" fontId="19" fillId="0" borderId="28" xfId="0" applyFont="1" applyBorder="1" applyAlignment="1">
      <alignment vertical="center"/>
    </xf>
    <xf numFmtId="0" fontId="19" fillId="0" borderId="28" xfId="0" applyFont="1" applyBorder="1" applyAlignment="1">
      <alignment vertical="center" wrapText="1"/>
    </xf>
    <xf numFmtId="0" fontId="19" fillId="0" borderId="29" xfId="0" applyFont="1" applyBorder="1" applyAlignment="1">
      <alignment vertical="center" wrapText="1"/>
    </xf>
    <xf numFmtId="178" fontId="17" fillId="0" borderId="32" xfId="0" applyNumberFormat="1" applyFont="1" applyBorder="1" applyAlignment="1">
      <alignment horizontal="left" vertical="center"/>
    </xf>
    <xf numFmtId="0" fontId="17" fillId="0" borderId="32" xfId="0" applyFont="1" applyBorder="1" applyAlignment="1">
      <alignment horizontal="right" vertical="center"/>
    </xf>
    <xf numFmtId="179" fontId="17" fillId="0" borderId="32" xfId="0" applyNumberFormat="1" applyFont="1" applyBorder="1" applyAlignment="1">
      <alignment horizontal="left" vertical="center"/>
    </xf>
    <xf numFmtId="176" fontId="17" fillId="0" borderId="32" xfId="0" applyNumberFormat="1" applyFont="1" applyBorder="1" applyAlignment="1">
      <alignment horizontal="left" vertical="center"/>
    </xf>
    <xf numFmtId="179" fontId="17" fillId="0" borderId="32" xfId="0" applyNumberFormat="1" applyFont="1" applyBorder="1" applyAlignment="1">
      <alignment horizontal="left" vertical="center" wrapText="1"/>
    </xf>
    <xf numFmtId="176" fontId="17" fillId="0" borderId="33" xfId="0" applyNumberFormat="1" applyFont="1" applyBorder="1" applyAlignment="1">
      <alignment horizontal="left" vertical="center" wrapText="1"/>
    </xf>
    <xf numFmtId="0" fontId="13" fillId="0" borderId="28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2" fillId="0" borderId="28" xfId="0" applyFont="1" applyBorder="1" applyAlignment="1">
      <alignment vertical="center" wrapText="1"/>
    </xf>
    <xf numFmtId="0" fontId="2" fillId="0" borderId="29" xfId="0" applyFont="1" applyBorder="1" applyAlignment="1">
      <alignment vertical="center" wrapText="1"/>
    </xf>
    <xf numFmtId="0" fontId="13" fillId="0" borderId="25" xfId="0" applyFont="1" applyBorder="1" applyAlignment="1">
      <alignment vertical="center"/>
    </xf>
    <xf numFmtId="0" fontId="13" fillId="0" borderId="28" xfId="0" applyFont="1" applyBorder="1" applyAlignment="1">
      <alignment horizontal="right" vertical="center"/>
    </xf>
    <xf numFmtId="0" fontId="9" fillId="0" borderId="28" xfId="0" applyFont="1" applyBorder="1" applyAlignment="1">
      <alignment vertical="center"/>
    </xf>
    <xf numFmtId="0" fontId="9" fillId="0" borderId="28" xfId="0" applyFont="1" applyBorder="1" applyAlignment="1">
      <alignment vertical="center" wrapText="1"/>
    </xf>
    <xf numFmtId="0" fontId="9" fillId="0" borderId="29" xfId="0" applyFont="1" applyBorder="1" applyAlignment="1">
      <alignment vertical="center" wrapText="1"/>
    </xf>
    <xf numFmtId="0" fontId="10" fillId="0" borderId="28" xfId="0" applyFont="1" applyBorder="1" applyAlignment="1">
      <alignment vertical="center"/>
    </xf>
    <xf numFmtId="0" fontId="10" fillId="0" borderId="28" xfId="0" applyFont="1" applyBorder="1" applyAlignment="1">
      <alignment vertical="center" wrapText="1"/>
    </xf>
    <xf numFmtId="0" fontId="10" fillId="0" borderId="29" xfId="0" applyFont="1" applyBorder="1" applyAlignment="1">
      <alignment vertical="center" wrapText="1"/>
    </xf>
    <xf numFmtId="0" fontId="11" fillId="0" borderId="28" xfId="0" applyFont="1" applyBorder="1" applyAlignment="1">
      <alignment vertical="center"/>
    </xf>
    <xf numFmtId="0" fontId="11" fillId="0" borderId="28" xfId="0" applyFont="1" applyBorder="1" applyAlignment="1">
      <alignment vertical="center" wrapText="1"/>
    </xf>
    <xf numFmtId="0" fontId="11" fillId="0" borderId="29" xfId="0" applyFont="1" applyBorder="1" applyAlignment="1">
      <alignment vertical="center" wrapText="1"/>
    </xf>
    <xf numFmtId="0" fontId="9" fillId="0" borderId="25" xfId="0" applyFont="1" applyBorder="1" applyAlignment="1">
      <alignment vertical="center"/>
    </xf>
    <xf numFmtId="0" fontId="9" fillId="0" borderId="25" xfId="0" applyFont="1" applyBorder="1" applyAlignment="1">
      <alignment vertical="center" wrapText="1"/>
    </xf>
    <xf numFmtId="0" fontId="9" fillId="0" borderId="30" xfId="0" applyFont="1" applyBorder="1" applyAlignment="1">
      <alignment vertical="center" wrapText="1"/>
    </xf>
    <xf numFmtId="177" fontId="13" fillId="0" borderId="32" xfId="0" applyNumberFormat="1" applyFont="1" applyBorder="1" applyAlignment="1">
      <alignment horizontal="left" vertical="center"/>
    </xf>
    <xf numFmtId="179" fontId="13" fillId="0" borderId="32" xfId="0" applyNumberFormat="1" applyFont="1" applyBorder="1" applyAlignment="1">
      <alignment horizontal="left" vertical="center"/>
    </xf>
    <xf numFmtId="0" fontId="13" fillId="0" borderId="32" xfId="0" applyFont="1" applyBorder="1" applyAlignment="1">
      <alignment horizontal="right" vertical="center"/>
    </xf>
    <xf numFmtId="176" fontId="13" fillId="0" borderId="32" xfId="0" applyNumberFormat="1" applyFont="1" applyBorder="1" applyAlignment="1">
      <alignment horizontal="left" vertical="center"/>
    </xf>
    <xf numFmtId="176" fontId="2" fillId="0" borderId="32" xfId="0" applyNumberFormat="1" applyFont="1" applyBorder="1" applyAlignment="1">
      <alignment horizontal="left" vertical="center"/>
    </xf>
    <xf numFmtId="179" fontId="13" fillId="0" borderId="32" xfId="0" applyNumberFormat="1" applyFont="1" applyBorder="1" applyAlignment="1">
      <alignment horizontal="left" vertical="center" wrapText="1"/>
    </xf>
    <xf numFmtId="176" fontId="2" fillId="0" borderId="33" xfId="0" applyNumberFormat="1" applyFont="1" applyBorder="1" applyAlignment="1">
      <alignment horizontal="left" vertical="center" wrapText="1"/>
    </xf>
    <xf numFmtId="177" fontId="17" fillId="0" borderId="32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/>
    </xf>
    <xf numFmtId="178" fontId="2" fillId="0" borderId="8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8" fontId="2" fillId="0" borderId="2" xfId="0" applyNumberFormat="1" applyFont="1" applyBorder="1" applyAlignment="1">
      <alignment horizontal="right" vertical="center"/>
    </xf>
    <xf numFmtId="179" fontId="2" fillId="0" borderId="2" xfId="0" applyNumberFormat="1" applyFont="1" applyBorder="1" applyAlignment="1">
      <alignment horizontal="right" vertical="center"/>
    </xf>
    <xf numFmtId="0" fontId="21" fillId="0" borderId="2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180" fontId="17" fillId="0" borderId="19" xfId="0" applyNumberFormat="1" applyFont="1" applyBorder="1" applyAlignment="1">
      <alignment horizontal="right"/>
    </xf>
    <xf numFmtId="180" fontId="17" fillId="0" borderId="19" xfId="0" applyNumberFormat="1" applyFont="1" applyBorder="1"/>
    <xf numFmtId="180" fontId="17" fillId="0" borderId="19" xfId="0" applyNumberFormat="1" applyFont="1" applyBorder="1" applyAlignment="1">
      <alignment wrapText="1"/>
    </xf>
    <xf numFmtId="180" fontId="17" fillId="0" borderId="21" xfId="0" applyNumberFormat="1" applyFont="1" applyBorder="1" applyAlignment="1">
      <alignment wrapText="1"/>
    </xf>
    <xf numFmtId="0" fontId="18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36" xfId="0" applyBorder="1" applyAlignment="1">
      <alignment horizontal="center"/>
    </xf>
    <xf numFmtId="0" fontId="0" fillId="0" borderId="36" xfId="0" applyBorder="1"/>
    <xf numFmtId="0" fontId="2" fillId="0" borderId="36" xfId="0" applyFont="1" applyBorder="1" applyAlignment="1">
      <alignment horizontal="right" vertical="center"/>
    </xf>
    <xf numFmtId="0" fontId="2" fillId="0" borderId="21" xfId="0" applyFont="1" applyBorder="1"/>
    <xf numFmtId="0" fontId="2" fillId="0" borderId="40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4" fillId="0" borderId="2" xfId="0" applyFont="1" applyBorder="1"/>
    <xf numFmtId="0" fontId="4" fillId="0" borderId="2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2" fillId="0" borderId="26" xfId="0" applyFont="1" applyBorder="1" applyAlignment="1">
      <alignment horizontal="left" vertical="center" wrapText="1"/>
    </xf>
    <xf numFmtId="0" fontId="2" fillId="0" borderId="44" xfId="0" applyFont="1" applyBorder="1" applyAlignment="1">
      <alignment horizontal="left" vertical="center" wrapText="1"/>
    </xf>
    <xf numFmtId="0" fontId="17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0" fontId="20" fillId="0" borderId="44" xfId="0" applyFont="1" applyBorder="1" applyAlignment="1">
      <alignment vertical="center" wrapText="1"/>
    </xf>
    <xf numFmtId="0" fontId="20" fillId="0" borderId="45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0" xfId="0" applyFont="1" applyBorder="1" applyAlignment="1">
      <alignment horizontal="distributed" vertical="center"/>
    </xf>
    <xf numFmtId="0" fontId="2" fillId="0" borderId="8" xfId="0" applyFont="1" applyBorder="1" applyAlignment="1">
      <alignment horizontal="distributed" vertical="center"/>
    </xf>
    <xf numFmtId="0" fontId="2" fillId="0" borderId="3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3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5" fillId="0" borderId="10" xfId="0" applyFont="1" applyBorder="1" applyAlignment="1">
      <alignment horizontal="distributed" vertical="center"/>
    </xf>
    <xf numFmtId="0" fontId="25" fillId="0" borderId="8" xfId="0" applyFont="1" applyBorder="1" applyAlignment="1">
      <alignment horizontal="distributed" vertical="center"/>
    </xf>
    <xf numFmtId="0" fontId="2" fillId="0" borderId="14" xfId="0" applyFont="1" applyBorder="1" applyAlignment="1">
      <alignment horizontal="distributed" vertical="center"/>
    </xf>
    <xf numFmtId="0" fontId="2" fillId="0" borderId="2" xfId="0" applyFont="1" applyBorder="1" applyAlignment="1">
      <alignment horizontal="distributed" vertical="center"/>
    </xf>
    <xf numFmtId="0" fontId="2" fillId="0" borderId="15" xfId="0" applyFont="1" applyBorder="1" applyAlignment="1">
      <alignment horizontal="distributed" vertical="center"/>
    </xf>
    <xf numFmtId="0" fontId="2" fillId="0" borderId="6" xfId="0" applyFont="1" applyBorder="1" applyAlignment="1">
      <alignment horizontal="distributed" vertical="center"/>
    </xf>
    <xf numFmtId="0" fontId="0" fillId="0" borderId="2" xfId="0" applyBorder="1" applyAlignment="1">
      <alignment horizontal="distributed" vertical="center"/>
    </xf>
    <xf numFmtId="0" fontId="0" fillId="0" borderId="15" xfId="0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2" fillId="0" borderId="2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24" fillId="0" borderId="38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39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0" fillId="0" borderId="43" xfId="0" applyBorder="1" applyAlignment="1">
      <alignment horizontal="distributed" vertical="center"/>
    </xf>
    <xf numFmtId="0" fontId="0" fillId="0" borderId="26" xfId="0" applyBorder="1" applyAlignment="1">
      <alignment horizontal="distributed" vertical="center"/>
    </xf>
    <xf numFmtId="0" fontId="0" fillId="0" borderId="26" xfId="0" applyBorder="1" applyAlignment="1">
      <alignment vertical="center"/>
    </xf>
    <xf numFmtId="0" fontId="17" fillId="0" borderId="31" xfId="0" applyFont="1" applyBorder="1" applyAlignment="1">
      <alignment horizontal="right" vertical="center"/>
    </xf>
    <xf numFmtId="0" fontId="17" fillId="0" borderId="32" xfId="0" applyFont="1" applyBorder="1" applyAlignment="1">
      <alignment horizontal="right" vertical="center"/>
    </xf>
    <xf numFmtId="0" fontId="17" fillId="0" borderId="23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27" fillId="0" borderId="27" xfId="0" applyFont="1" applyBorder="1" applyAlignment="1">
      <alignment horizontal="distributed" vertical="center"/>
    </xf>
    <xf numFmtId="0" fontId="27" fillId="0" borderId="28" xfId="0" applyFont="1" applyBorder="1" applyAlignment="1">
      <alignment horizontal="distributed" vertical="center"/>
    </xf>
    <xf numFmtId="0" fontId="17" fillId="0" borderId="27" xfId="0" applyFont="1" applyBorder="1" applyAlignment="1">
      <alignment horizontal="distributed" vertical="center"/>
    </xf>
    <xf numFmtId="0" fontId="17" fillId="0" borderId="28" xfId="0" applyFont="1" applyBorder="1" applyAlignment="1">
      <alignment horizontal="distributed" vertical="center"/>
    </xf>
    <xf numFmtId="0" fontId="17" fillId="0" borderId="0" xfId="0" applyFont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26" fillId="0" borderId="23" xfId="0" applyFont="1" applyBorder="1" applyAlignment="1">
      <alignment horizontal="center" vertical="center" wrapText="1"/>
    </xf>
    <xf numFmtId="0" fontId="26" fillId="0" borderId="19" xfId="0" applyFont="1" applyBorder="1" applyAlignment="1">
      <alignment horizontal="center" vertical="center" wrapText="1"/>
    </xf>
    <xf numFmtId="0" fontId="26" fillId="0" borderId="24" xfId="0" applyFont="1" applyBorder="1" applyAlignment="1">
      <alignment horizontal="center" vertical="center" wrapText="1"/>
    </xf>
    <xf numFmtId="0" fontId="26" fillId="0" borderId="21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distributed" vertical="center"/>
    </xf>
    <xf numFmtId="0" fontId="13" fillId="0" borderId="2" xfId="0" applyFont="1" applyBorder="1" applyAlignment="1">
      <alignment horizontal="distributed" vertical="center"/>
    </xf>
    <xf numFmtId="0" fontId="13" fillId="0" borderId="15" xfId="0" applyFont="1" applyBorder="1" applyAlignment="1">
      <alignment horizontal="distributed" vertical="center"/>
    </xf>
    <xf numFmtId="0" fontId="13" fillId="0" borderId="6" xfId="0" applyFont="1" applyBorder="1" applyAlignment="1">
      <alignment horizontal="distributed" vertical="center"/>
    </xf>
    <xf numFmtId="0" fontId="13" fillId="0" borderId="2" xfId="0" applyFont="1" applyBorder="1" applyAlignment="1">
      <alignment horizontal="right" vertical="center"/>
    </xf>
    <xf numFmtId="0" fontId="13" fillId="0" borderId="6" xfId="0" applyFont="1" applyBorder="1" applyAlignment="1">
      <alignment horizontal="right" vertical="center"/>
    </xf>
    <xf numFmtId="0" fontId="13" fillId="0" borderId="2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13" fillId="0" borderId="31" xfId="0" applyFont="1" applyBorder="1" applyAlignment="1">
      <alignment horizontal="right" vertical="center"/>
    </xf>
    <xf numFmtId="0" fontId="13" fillId="0" borderId="32" xfId="0" applyFont="1" applyBorder="1" applyAlignment="1">
      <alignment horizontal="right" vertical="center"/>
    </xf>
    <xf numFmtId="0" fontId="28" fillId="0" borderId="27" xfId="0" applyFont="1" applyBorder="1" applyAlignment="1">
      <alignment horizontal="distributed" vertical="center"/>
    </xf>
    <xf numFmtId="0" fontId="28" fillId="0" borderId="28" xfId="0" applyFont="1" applyBorder="1" applyAlignment="1">
      <alignment horizontal="distributed" vertical="center"/>
    </xf>
    <xf numFmtId="0" fontId="13" fillId="0" borderId="27" xfId="0" applyFont="1" applyBorder="1" applyAlignment="1">
      <alignment horizontal="distributed" vertical="center"/>
    </xf>
    <xf numFmtId="0" fontId="13" fillId="0" borderId="28" xfId="0" applyFont="1" applyBorder="1" applyAlignment="1">
      <alignment horizontal="distributed" vertical="center"/>
    </xf>
    <xf numFmtId="0" fontId="2" fillId="0" borderId="2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4" fillId="0" borderId="23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4" fillId="0" borderId="24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distributed" vertical="center"/>
    </xf>
    <xf numFmtId="0" fontId="17" fillId="0" borderId="35" xfId="0" applyFont="1" applyBorder="1" applyAlignment="1">
      <alignment horizontal="distributed" vertical="center"/>
    </xf>
    <xf numFmtId="0" fontId="17" fillId="0" borderId="25" xfId="0" applyFont="1" applyBorder="1" applyAlignment="1">
      <alignment horizontal="right" vertical="center"/>
    </xf>
    <xf numFmtId="0" fontId="17" fillId="0" borderId="6" xfId="0" applyFont="1" applyBorder="1" applyAlignment="1">
      <alignment horizontal="right" vertical="center"/>
    </xf>
    <xf numFmtId="0" fontId="17" fillId="0" borderId="25" xfId="0" applyFont="1" applyBorder="1" applyAlignment="1">
      <alignment horizontal="left" vertical="center"/>
    </xf>
    <xf numFmtId="0" fontId="17" fillId="0" borderId="6" xfId="0" applyFont="1" applyBorder="1" applyAlignment="1">
      <alignment horizontal="left" vertical="center"/>
    </xf>
    <xf numFmtId="0" fontId="17" fillId="0" borderId="14" xfId="0" applyFont="1" applyBorder="1" applyAlignment="1">
      <alignment horizontal="distributed" vertical="center"/>
    </xf>
    <xf numFmtId="0" fontId="17" fillId="0" borderId="2" xfId="0" applyFont="1" applyBorder="1" applyAlignment="1">
      <alignment horizontal="distributed" vertical="center"/>
    </xf>
    <xf numFmtId="0" fontId="17" fillId="0" borderId="15" xfId="0" applyFont="1" applyBorder="1" applyAlignment="1">
      <alignment horizontal="distributed" vertical="center"/>
    </xf>
    <xf numFmtId="0" fontId="17" fillId="0" borderId="6" xfId="0" applyFont="1" applyBorder="1" applyAlignment="1">
      <alignment horizontal="distributed" vertical="center"/>
    </xf>
  </cellXfs>
  <cellStyles count="1">
    <cellStyle name="一般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9"/>
  <sheetViews>
    <sheetView workbookViewId="0">
      <pane ySplit="4" topLeftCell="A5" activePane="bottomLeft" state="frozen"/>
      <selection pane="bottomLeft" sqref="A1:L1"/>
    </sheetView>
  </sheetViews>
  <sheetFormatPr defaultRowHeight="16.2" x14ac:dyDescent="0.3"/>
  <cols>
    <col min="1" max="1" width="11.33203125" style="1" customWidth="1"/>
    <col min="2" max="2" width="12.44140625" customWidth="1"/>
    <col min="3" max="3" width="11.33203125" customWidth="1"/>
    <col min="4" max="6" width="9.6640625" customWidth="1"/>
    <col min="7" max="10" width="8.6640625" customWidth="1"/>
    <col min="11" max="14" width="7.6640625" customWidth="1"/>
  </cols>
  <sheetData>
    <row r="1" spans="1:14" ht="44.25" customHeight="1" x14ac:dyDescent="0.3">
      <c r="A1" s="168" t="s">
        <v>98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</row>
    <row r="2" spans="1:14" ht="28.5" customHeight="1" thickBot="1" x14ac:dyDescent="0.35">
      <c r="A2" s="138"/>
      <c r="B2" s="139"/>
      <c r="C2" s="139"/>
      <c r="D2" s="139"/>
      <c r="E2" s="139"/>
      <c r="F2" s="139"/>
      <c r="G2" s="139"/>
      <c r="H2" s="139"/>
      <c r="I2" s="139"/>
      <c r="J2" s="140"/>
      <c r="K2" s="197" t="s">
        <v>153</v>
      </c>
      <c r="L2" s="197"/>
      <c r="M2" s="197"/>
      <c r="N2" s="197"/>
    </row>
    <row r="3" spans="1:14" ht="19.8" x14ac:dyDescent="0.4">
      <c r="A3" s="178" t="s">
        <v>19</v>
      </c>
      <c r="B3" s="170" t="s">
        <v>20</v>
      </c>
      <c r="C3" s="170" t="s">
        <v>21</v>
      </c>
      <c r="D3" s="142" t="s">
        <v>94</v>
      </c>
      <c r="E3" s="143" t="s">
        <v>95</v>
      </c>
      <c r="F3" s="144" t="s">
        <v>96</v>
      </c>
      <c r="G3" s="170" t="s">
        <v>5</v>
      </c>
      <c r="H3" s="170" t="s">
        <v>4</v>
      </c>
      <c r="I3" s="170" t="s">
        <v>6</v>
      </c>
      <c r="J3" s="170" t="s">
        <v>7</v>
      </c>
      <c r="K3" s="170" t="s">
        <v>22</v>
      </c>
      <c r="L3" s="170" t="s">
        <v>23</v>
      </c>
      <c r="M3" s="193" t="s">
        <v>146</v>
      </c>
      <c r="N3" s="195" t="s">
        <v>148</v>
      </c>
    </row>
    <row r="4" spans="1:14" s="1" customFormat="1" ht="19.8" x14ac:dyDescent="0.4">
      <c r="A4" s="179"/>
      <c r="B4" s="171"/>
      <c r="C4" s="171"/>
      <c r="D4" s="13" t="s">
        <v>1</v>
      </c>
      <c r="E4" s="13" t="s">
        <v>2</v>
      </c>
      <c r="F4" s="13" t="s">
        <v>102</v>
      </c>
      <c r="G4" s="171"/>
      <c r="H4" s="171"/>
      <c r="I4" s="171"/>
      <c r="J4" s="171"/>
      <c r="K4" s="171"/>
      <c r="L4" s="171"/>
      <c r="M4" s="194"/>
      <c r="N4" s="196"/>
    </row>
    <row r="5" spans="1:14" ht="19.8" x14ac:dyDescent="0.4">
      <c r="A5" s="167" t="s">
        <v>106</v>
      </c>
      <c r="B5" s="145">
        <v>15</v>
      </c>
      <c r="C5" s="145">
        <v>950</v>
      </c>
      <c r="D5" s="145">
        <v>851</v>
      </c>
      <c r="E5" s="145">
        <v>991</v>
      </c>
      <c r="F5" s="14">
        <f>SUM(D5:E5)</f>
        <v>1842</v>
      </c>
      <c r="G5" s="28">
        <v>6</v>
      </c>
      <c r="H5" s="29">
        <v>8</v>
      </c>
      <c r="I5" s="29">
        <v>0</v>
      </c>
      <c r="J5" s="29">
        <v>2</v>
      </c>
      <c r="K5" s="29">
        <v>1</v>
      </c>
      <c r="L5" s="29">
        <v>0</v>
      </c>
      <c r="M5" s="30">
        <v>0</v>
      </c>
      <c r="N5" s="31">
        <v>1</v>
      </c>
    </row>
    <row r="6" spans="1:14" ht="19.8" x14ac:dyDescent="0.4">
      <c r="A6" s="167" t="s">
        <v>107</v>
      </c>
      <c r="B6" s="146">
        <v>11</v>
      </c>
      <c r="C6" s="145">
        <v>562</v>
      </c>
      <c r="D6" s="145">
        <v>486</v>
      </c>
      <c r="E6" s="145">
        <v>556</v>
      </c>
      <c r="F6" s="14">
        <f t="shared" ref="F6:F36" si="0">SUM(D6:E6)</f>
        <v>1042</v>
      </c>
      <c r="G6" s="28">
        <v>5</v>
      </c>
      <c r="H6" s="29">
        <v>6</v>
      </c>
      <c r="I6" s="29">
        <v>3</v>
      </c>
      <c r="J6" s="29">
        <v>5</v>
      </c>
      <c r="K6" s="29">
        <v>0</v>
      </c>
      <c r="L6" s="29">
        <v>1</v>
      </c>
      <c r="M6" s="30">
        <v>0</v>
      </c>
      <c r="N6" s="31">
        <v>0</v>
      </c>
    </row>
    <row r="7" spans="1:14" ht="19.8" x14ac:dyDescent="0.4">
      <c r="A7" s="167" t="s">
        <v>108</v>
      </c>
      <c r="B7" s="146">
        <v>17</v>
      </c>
      <c r="C7" s="145">
        <v>1545</v>
      </c>
      <c r="D7" s="145">
        <v>1450</v>
      </c>
      <c r="E7" s="145">
        <v>1804</v>
      </c>
      <c r="F7" s="14">
        <f t="shared" si="0"/>
        <v>3254</v>
      </c>
      <c r="G7" s="28">
        <v>16</v>
      </c>
      <c r="H7" s="29">
        <v>21</v>
      </c>
      <c r="I7" s="29">
        <v>9</v>
      </c>
      <c r="J7" s="29">
        <v>12</v>
      </c>
      <c r="K7" s="29">
        <v>0</v>
      </c>
      <c r="L7" s="29">
        <v>3</v>
      </c>
      <c r="M7" s="30">
        <v>2</v>
      </c>
      <c r="N7" s="31">
        <v>0</v>
      </c>
    </row>
    <row r="8" spans="1:14" ht="19.8" x14ac:dyDescent="0.4">
      <c r="A8" s="167" t="s">
        <v>109</v>
      </c>
      <c r="B8" s="146">
        <v>15</v>
      </c>
      <c r="C8" s="145">
        <v>540</v>
      </c>
      <c r="D8" s="145">
        <v>518</v>
      </c>
      <c r="E8" s="145">
        <v>563</v>
      </c>
      <c r="F8" s="14">
        <f t="shared" si="0"/>
        <v>1081</v>
      </c>
      <c r="G8" s="28">
        <v>7</v>
      </c>
      <c r="H8" s="29">
        <v>6</v>
      </c>
      <c r="I8" s="29">
        <v>0</v>
      </c>
      <c r="J8" s="29">
        <v>1</v>
      </c>
      <c r="K8" s="29">
        <v>0</v>
      </c>
      <c r="L8" s="29">
        <v>0</v>
      </c>
      <c r="M8" s="30">
        <v>1</v>
      </c>
      <c r="N8" s="31">
        <v>0</v>
      </c>
    </row>
    <row r="9" spans="1:14" ht="19.8" x14ac:dyDescent="0.4">
      <c r="A9" s="167" t="s">
        <v>110</v>
      </c>
      <c r="B9" s="146">
        <v>17</v>
      </c>
      <c r="C9" s="145">
        <v>688</v>
      </c>
      <c r="D9" s="145">
        <v>640</v>
      </c>
      <c r="E9" s="145">
        <v>738</v>
      </c>
      <c r="F9" s="14">
        <f t="shared" si="0"/>
        <v>1378</v>
      </c>
      <c r="G9" s="28">
        <v>4</v>
      </c>
      <c r="H9" s="29">
        <v>9</v>
      </c>
      <c r="I9" s="29">
        <v>1</v>
      </c>
      <c r="J9" s="29">
        <v>1</v>
      </c>
      <c r="K9" s="29">
        <v>0</v>
      </c>
      <c r="L9" s="29">
        <v>3</v>
      </c>
      <c r="M9" s="30">
        <v>1</v>
      </c>
      <c r="N9" s="31">
        <v>0</v>
      </c>
    </row>
    <row r="10" spans="1:14" ht="19.8" x14ac:dyDescent="0.4">
      <c r="A10" s="167" t="s">
        <v>111</v>
      </c>
      <c r="B10" s="146">
        <v>7</v>
      </c>
      <c r="C10" s="145">
        <v>342</v>
      </c>
      <c r="D10" s="145">
        <v>308</v>
      </c>
      <c r="E10" s="145">
        <v>367</v>
      </c>
      <c r="F10" s="14">
        <f t="shared" si="0"/>
        <v>675</v>
      </c>
      <c r="G10" s="28">
        <v>4</v>
      </c>
      <c r="H10" s="29">
        <v>3</v>
      </c>
      <c r="I10" s="29">
        <v>0</v>
      </c>
      <c r="J10" s="29">
        <v>1</v>
      </c>
      <c r="K10" s="29">
        <v>0</v>
      </c>
      <c r="L10" s="29">
        <v>0</v>
      </c>
      <c r="M10" s="30">
        <v>0</v>
      </c>
      <c r="N10" s="31">
        <v>0</v>
      </c>
    </row>
    <row r="11" spans="1:14" ht="19.8" x14ac:dyDescent="0.4">
      <c r="A11" s="167" t="s">
        <v>112</v>
      </c>
      <c r="B11" s="146">
        <v>7</v>
      </c>
      <c r="C11" s="145">
        <v>641</v>
      </c>
      <c r="D11" s="145">
        <v>492</v>
      </c>
      <c r="E11" s="145">
        <v>627</v>
      </c>
      <c r="F11" s="14">
        <f t="shared" si="0"/>
        <v>1119</v>
      </c>
      <c r="G11" s="28">
        <v>7</v>
      </c>
      <c r="H11" s="29">
        <v>5</v>
      </c>
      <c r="I11" s="29">
        <v>0</v>
      </c>
      <c r="J11" s="29">
        <v>0</v>
      </c>
      <c r="K11" s="29">
        <v>3</v>
      </c>
      <c r="L11" s="29">
        <v>1</v>
      </c>
      <c r="M11" s="30">
        <v>0</v>
      </c>
      <c r="N11" s="31">
        <v>0</v>
      </c>
    </row>
    <row r="12" spans="1:14" ht="19.8" x14ac:dyDescent="0.4">
      <c r="A12" s="167" t="s">
        <v>113</v>
      </c>
      <c r="B12" s="146">
        <v>15</v>
      </c>
      <c r="C12" s="145">
        <v>955</v>
      </c>
      <c r="D12" s="145">
        <v>955</v>
      </c>
      <c r="E12" s="145">
        <v>1016</v>
      </c>
      <c r="F12" s="14">
        <f t="shared" si="0"/>
        <v>1971</v>
      </c>
      <c r="G12" s="28">
        <v>8</v>
      </c>
      <c r="H12" s="29">
        <v>8</v>
      </c>
      <c r="I12" s="29">
        <v>3</v>
      </c>
      <c r="J12" s="29">
        <v>4</v>
      </c>
      <c r="K12" s="29">
        <v>1</v>
      </c>
      <c r="L12" s="29">
        <v>3</v>
      </c>
      <c r="M12" s="30">
        <v>3</v>
      </c>
      <c r="N12" s="31">
        <v>0</v>
      </c>
    </row>
    <row r="13" spans="1:14" ht="19.8" x14ac:dyDescent="0.4">
      <c r="A13" s="167" t="s">
        <v>114</v>
      </c>
      <c r="B13" s="146">
        <v>12</v>
      </c>
      <c r="C13" s="145">
        <v>473</v>
      </c>
      <c r="D13" s="145">
        <v>464</v>
      </c>
      <c r="E13" s="145">
        <v>485</v>
      </c>
      <c r="F13" s="14">
        <f t="shared" si="0"/>
        <v>949</v>
      </c>
      <c r="G13" s="28">
        <v>2</v>
      </c>
      <c r="H13" s="29">
        <v>7</v>
      </c>
      <c r="I13" s="29">
        <v>0</v>
      </c>
      <c r="J13" s="29">
        <v>3</v>
      </c>
      <c r="K13" s="29">
        <v>0</v>
      </c>
      <c r="L13" s="29">
        <v>1</v>
      </c>
      <c r="M13" s="30">
        <v>0</v>
      </c>
      <c r="N13" s="31">
        <v>0</v>
      </c>
    </row>
    <row r="14" spans="1:14" ht="19.8" x14ac:dyDescent="0.4">
      <c r="A14" s="167" t="s">
        <v>115</v>
      </c>
      <c r="B14" s="146">
        <v>8</v>
      </c>
      <c r="C14" s="145">
        <v>349</v>
      </c>
      <c r="D14" s="145">
        <v>372</v>
      </c>
      <c r="E14" s="145">
        <v>369</v>
      </c>
      <c r="F14" s="14">
        <f t="shared" si="0"/>
        <v>741</v>
      </c>
      <c r="G14" s="28">
        <v>3</v>
      </c>
      <c r="H14" s="29">
        <v>0</v>
      </c>
      <c r="I14" s="29">
        <v>0</v>
      </c>
      <c r="J14" s="29">
        <v>0</v>
      </c>
      <c r="K14" s="29">
        <v>0</v>
      </c>
      <c r="L14" s="29">
        <v>1</v>
      </c>
      <c r="M14" s="30">
        <v>0</v>
      </c>
      <c r="N14" s="31">
        <v>0</v>
      </c>
    </row>
    <row r="15" spans="1:14" ht="19.8" x14ac:dyDescent="0.4">
      <c r="A15" s="167" t="s">
        <v>116</v>
      </c>
      <c r="B15" s="146">
        <v>17</v>
      </c>
      <c r="C15" s="145">
        <v>777</v>
      </c>
      <c r="D15" s="145">
        <v>704</v>
      </c>
      <c r="E15" s="145">
        <v>801</v>
      </c>
      <c r="F15" s="14">
        <f t="shared" si="0"/>
        <v>1505</v>
      </c>
      <c r="G15" s="28">
        <v>11</v>
      </c>
      <c r="H15" s="29">
        <v>2</v>
      </c>
      <c r="I15" s="29">
        <v>4</v>
      </c>
      <c r="J15" s="29">
        <v>2</v>
      </c>
      <c r="K15" s="29">
        <v>1</v>
      </c>
      <c r="L15" s="29">
        <v>1</v>
      </c>
      <c r="M15" s="30">
        <v>0</v>
      </c>
      <c r="N15" s="31">
        <v>1</v>
      </c>
    </row>
    <row r="16" spans="1:14" ht="19.8" x14ac:dyDescent="0.4">
      <c r="A16" s="167" t="s">
        <v>117</v>
      </c>
      <c r="B16" s="146">
        <v>11</v>
      </c>
      <c r="C16" s="145">
        <v>501</v>
      </c>
      <c r="D16" s="145">
        <v>424</v>
      </c>
      <c r="E16" s="145">
        <v>419</v>
      </c>
      <c r="F16" s="14">
        <f t="shared" si="0"/>
        <v>843</v>
      </c>
      <c r="G16" s="28">
        <v>3</v>
      </c>
      <c r="H16" s="29">
        <v>3</v>
      </c>
      <c r="I16" s="29">
        <v>1</v>
      </c>
      <c r="J16" s="29">
        <v>0</v>
      </c>
      <c r="K16" s="29">
        <v>0</v>
      </c>
      <c r="L16" s="29">
        <v>0</v>
      </c>
      <c r="M16" s="30">
        <v>1</v>
      </c>
      <c r="N16" s="31">
        <v>0</v>
      </c>
    </row>
    <row r="17" spans="1:14" ht="19.8" x14ac:dyDescent="0.4">
      <c r="A17" s="167" t="s">
        <v>118</v>
      </c>
      <c r="B17" s="146">
        <v>22</v>
      </c>
      <c r="C17" s="145">
        <v>1246</v>
      </c>
      <c r="D17" s="145">
        <v>1319</v>
      </c>
      <c r="E17" s="145">
        <v>1428</v>
      </c>
      <c r="F17" s="14">
        <f t="shared" si="0"/>
        <v>2747</v>
      </c>
      <c r="G17" s="28">
        <v>7</v>
      </c>
      <c r="H17" s="29">
        <v>16</v>
      </c>
      <c r="I17" s="29">
        <v>3</v>
      </c>
      <c r="J17" s="29">
        <v>2</v>
      </c>
      <c r="K17" s="29">
        <v>1</v>
      </c>
      <c r="L17" s="29">
        <v>4</v>
      </c>
      <c r="M17" s="30">
        <v>0</v>
      </c>
      <c r="N17" s="31">
        <v>0</v>
      </c>
    </row>
    <row r="18" spans="1:14" ht="19.8" x14ac:dyDescent="0.4">
      <c r="A18" s="167" t="s">
        <v>119</v>
      </c>
      <c r="B18" s="146">
        <v>19</v>
      </c>
      <c r="C18" s="145">
        <v>1581</v>
      </c>
      <c r="D18" s="145">
        <v>1753</v>
      </c>
      <c r="E18" s="145">
        <v>1970</v>
      </c>
      <c r="F18" s="14">
        <f t="shared" si="0"/>
        <v>3723</v>
      </c>
      <c r="G18" s="28">
        <v>16</v>
      </c>
      <c r="H18" s="29">
        <v>24</v>
      </c>
      <c r="I18" s="29">
        <v>5</v>
      </c>
      <c r="J18" s="29">
        <v>6</v>
      </c>
      <c r="K18" s="29">
        <v>3</v>
      </c>
      <c r="L18" s="29">
        <v>0</v>
      </c>
      <c r="M18" s="30">
        <v>1</v>
      </c>
      <c r="N18" s="31">
        <v>2</v>
      </c>
    </row>
    <row r="19" spans="1:14" ht="19.8" x14ac:dyDescent="0.4">
      <c r="A19" s="167" t="s">
        <v>120</v>
      </c>
      <c r="B19" s="146">
        <v>22</v>
      </c>
      <c r="C19" s="145">
        <v>1149</v>
      </c>
      <c r="D19" s="145">
        <v>1299</v>
      </c>
      <c r="E19" s="145">
        <v>1405</v>
      </c>
      <c r="F19" s="14">
        <f t="shared" si="0"/>
        <v>2704</v>
      </c>
      <c r="G19" s="28">
        <v>9</v>
      </c>
      <c r="H19" s="29">
        <v>13</v>
      </c>
      <c r="I19" s="29">
        <v>5</v>
      </c>
      <c r="J19" s="29">
        <v>1</v>
      </c>
      <c r="K19" s="29">
        <v>0</v>
      </c>
      <c r="L19" s="29">
        <v>1</v>
      </c>
      <c r="M19" s="30">
        <v>0</v>
      </c>
      <c r="N19" s="31">
        <v>1</v>
      </c>
    </row>
    <row r="20" spans="1:14" ht="19.8" x14ac:dyDescent="0.4">
      <c r="A20" s="167" t="s">
        <v>121</v>
      </c>
      <c r="B20" s="146">
        <v>19</v>
      </c>
      <c r="C20" s="145">
        <v>790</v>
      </c>
      <c r="D20" s="145">
        <v>848</v>
      </c>
      <c r="E20" s="145">
        <v>1003</v>
      </c>
      <c r="F20" s="14">
        <f t="shared" si="0"/>
        <v>1851</v>
      </c>
      <c r="G20" s="28">
        <v>8</v>
      </c>
      <c r="H20" s="29">
        <v>17</v>
      </c>
      <c r="I20" s="29">
        <v>1</v>
      </c>
      <c r="J20" s="29">
        <v>1</v>
      </c>
      <c r="K20" s="29">
        <v>1</v>
      </c>
      <c r="L20" s="29">
        <v>2</v>
      </c>
      <c r="M20" s="30">
        <v>0</v>
      </c>
      <c r="N20" s="31">
        <v>1</v>
      </c>
    </row>
    <row r="21" spans="1:14" ht="19.8" x14ac:dyDescent="0.4">
      <c r="A21" s="167" t="s">
        <v>122</v>
      </c>
      <c r="B21" s="146">
        <v>21</v>
      </c>
      <c r="C21" s="145">
        <v>1642</v>
      </c>
      <c r="D21" s="145">
        <v>1869</v>
      </c>
      <c r="E21" s="145">
        <v>2142</v>
      </c>
      <c r="F21" s="14">
        <f t="shared" si="0"/>
        <v>4011</v>
      </c>
      <c r="G21" s="28">
        <v>15</v>
      </c>
      <c r="H21" s="29">
        <v>19</v>
      </c>
      <c r="I21" s="29">
        <v>5</v>
      </c>
      <c r="J21" s="29">
        <v>6</v>
      </c>
      <c r="K21" s="29">
        <v>1</v>
      </c>
      <c r="L21" s="29">
        <v>3</v>
      </c>
      <c r="M21" s="30">
        <v>1</v>
      </c>
      <c r="N21" s="31">
        <v>1</v>
      </c>
    </row>
    <row r="22" spans="1:14" ht="19.8" x14ac:dyDescent="0.4">
      <c r="A22" s="167" t="s">
        <v>123</v>
      </c>
      <c r="B22" s="146">
        <v>11</v>
      </c>
      <c r="C22" s="145">
        <v>763</v>
      </c>
      <c r="D22" s="145">
        <v>673</v>
      </c>
      <c r="E22" s="145">
        <v>762</v>
      </c>
      <c r="F22" s="14">
        <f t="shared" si="0"/>
        <v>1435</v>
      </c>
      <c r="G22" s="28">
        <v>13</v>
      </c>
      <c r="H22" s="29">
        <v>5</v>
      </c>
      <c r="I22" s="29">
        <v>3</v>
      </c>
      <c r="J22" s="29">
        <v>3</v>
      </c>
      <c r="K22" s="29">
        <v>0</v>
      </c>
      <c r="L22" s="29">
        <v>3</v>
      </c>
      <c r="M22" s="30">
        <v>2</v>
      </c>
      <c r="N22" s="31">
        <v>0</v>
      </c>
    </row>
    <row r="23" spans="1:14" ht="19.8" x14ac:dyDescent="0.4">
      <c r="A23" s="167" t="s">
        <v>124</v>
      </c>
      <c r="B23" s="146">
        <v>12</v>
      </c>
      <c r="C23" s="145">
        <v>591</v>
      </c>
      <c r="D23" s="145">
        <v>538</v>
      </c>
      <c r="E23" s="145">
        <v>599</v>
      </c>
      <c r="F23" s="14">
        <f t="shared" si="0"/>
        <v>1137</v>
      </c>
      <c r="G23" s="28">
        <v>8</v>
      </c>
      <c r="H23" s="29">
        <v>5</v>
      </c>
      <c r="I23" s="29">
        <v>2</v>
      </c>
      <c r="J23" s="29">
        <v>3</v>
      </c>
      <c r="K23" s="29">
        <v>0</v>
      </c>
      <c r="L23" s="29">
        <v>0</v>
      </c>
      <c r="M23" s="30">
        <v>0</v>
      </c>
      <c r="N23" s="31">
        <v>0</v>
      </c>
    </row>
    <row r="24" spans="1:14" ht="19.8" x14ac:dyDescent="0.4">
      <c r="A24" s="167" t="s">
        <v>125</v>
      </c>
      <c r="B24" s="146">
        <v>12</v>
      </c>
      <c r="C24" s="145">
        <v>442</v>
      </c>
      <c r="D24" s="145">
        <v>446</v>
      </c>
      <c r="E24" s="145">
        <v>393</v>
      </c>
      <c r="F24" s="14">
        <f t="shared" si="0"/>
        <v>839</v>
      </c>
      <c r="G24" s="28">
        <v>3</v>
      </c>
      <c r="H24" s="29">
        <v>10</v>
      </c>
      <c r="I24" s="29">
        <v>2</v>
      </c>
      <c r="J24" s="29">
        <v>0</v>
      </c>
      <c r="K24" s="29">
        <v>0</v>
      </c>
      <c r="L24" s="29">
        <v>1</v>
      </c>
      <c r="M24" s="30">
        <v>0</v>
      </c>
      <c r="N24" s="31">
        <v>0</v>
      </c>
    </row>
    <row r="25" spans="1:14" ht="19.8" x14ac:dyDescent="0.4">
      <c r="A25" s="167" t="s">
        <v>126</v>
      </c>
      <c r="B25" s="146">
        <v>12</v>
      </c>
      <c r="C25" s="145">
        <v>559</v>
      </c>
      <c r="D25" s="145">
        <v>500</v>
      </c>
      <c r="E25" s="145">
        <v>540</v>
      </c>
      <c r="F25" s="14">
        <f t="shared" si="0"/>
        <v>1040</v>
      </c>
      <c r="G25" s="28">
        <v>7</v>
      </c>
      <c r="H25" s="29">
        <v>5</v>
      </c>
      <c r="I25" s="29">
        <v>1</v>
      </c>
      <c r="J25" s="29">
        <v>1</v>
      </c>
      <c r="K25" s="29">
        <v>0</v>
      </c>
      <c r="L25" s="29">
        <v>1</v>
      </c>
      <c r="M25" s="30">
        <v>2</v>
      </c>
      <c r="N25" s="31">
        <v>0</v>
      </c>
    </row>
    <row r="26" spans="1:14" ht="19.8" x14ac:dyDescent="0.4">
      <c r="A26" s="167" t="s">
        <v>127</v>
      </c>
      <c r="B26" s="146">
        <v>22</v>
      </c>
      <c r="C26" s="145">
        <v>1006</v>
      </c>
      <c r="D26" s="145">
        <v>1030</v>
      </c>
      <c r="E26" s="145">
        <v>1050</v>
      </c>
      <c r="F26" s="14">
        <f t="shared" si="0"/>
        <v>2080</v>
      </c>
      <c r="G26" s="28">
        <v>7</v>
      </c>
      <c r="H26" s="29">
        <v>4</v>
      </c>
      <c r="I26" s="29">
        <v>1</v>
      </c>
      <c r="J26" s="29">
        <v>1</v>
      </c>
      <c r="K26" s="29">
        <v>0</v>
      </c>
      <c r="L26" s="29">
        <v>2</v>
      </c>
      <c r="M26" s="30">
        <v>0</v>
      </c>
      <c r="N26" s="31">
        <v>0</v>
      </c>
    </row>
    <row r="27" spans="1:14" ht="19.8" x14ac:dyDescent="0.4">
      <c r="A27" s="167" t="s">
        <v>128</v>
      </c>
      <c r="B27" s="146">
        <v>24</v>
      </c>
      <c r="C27" s="145">
        <v>1631</v>
      </c>
      <c r="D27" s="145">
        <v>1543</v>
      </c>
      <c r="E27" s="145">
        <v>1604</v>
      </c>
      <c r="F27" s="14">
        <f t="shared" si="0"/>
        <v>3147</v>
      </c>
      <c r="G27" s="28">
        <v>11</v>
      </c>
      <c r="H27" s="29">
        <v>15</v>
      </c>
      <c r="I27" s="29">
        <v>12</v>
      </c>
      <c r="J27" s="29">
        <v>6</v>
      </c>
      <c r="K27" s="29">
        <v>0</v>
      </c>
      <c r="L27" s="29">
        <v>3</v>
      </c>
      <c r="M27" s="30">
        <v>0</v>
      </c>
      <c r="N27" s="31">
        <v>0</v>
      </c>
    </row>
    <row r="28" spans="1:14" ht="19.8" x14ac:dyDescent="0.4">
      <c r="A28" s="167" t="s">
        <v>129</v>
      </c>
      <c r="B28" s="146">
        <v>10</v>
      </c>
      <c r="C28" s="145">
        <v>346</v>
      </c>
      <c r="D28" s="145">
        <v>332</v>
      </c>
      <c r="E28" s="145">
        <v>348</v>
      </c>
      <c r="F28" s="14">
        <f t="shared" si="0"/>
        <v>680</v>
      </c>
      <c r="G28" s="28">
        <v>0</v>
      </c>
      <c r="H28" s="29">
        <v>8</v>
      </c>
      <c r="I28" s="29">
        <v>4</v>
      </c>
      <c r="J28" s="29">
        <v>1</v>
      </c>
      <c r="K28" s="29">
        <v>0</v>
      </c>
      <c r="L28" s="29">
        <v>1</v>
      </c>
      <c r="M28" s="30">
        <v>0</v>
      </c>
      <c r="N28" s="31">
        <v>0</v>
      </c>
    </row>
    <row r="29" spans="1:14" ht="19.8" x14ac:dyDescent="0.4">
      <c r="A29" s="167" t="s">
        <v>130</v>
      </c>
      <c r="B29" s="146">
        <v>13</v>
      </c>
      <c r="C29" s="145">
        <v>581</v>
      </c>
      <c r="D29" s="145">
        <v>515</v>
      </c>
      <c r="E29" s="145">
        <v>600</v>
      </c>
      <c r="F29" s="14">
        <f t="shared" si="0"/>
        <v>1115</v>
      </c>
      <c r="G29" s="28">
        <v>8</v>
      </c>
      <c r="H29" s="29">
        <v>10</v>
      </c>
      <c r="I29" s="29">
        <v>4</v>
      </c>
      <c r="J29" s="29">
        <v>5</v>
      </c>
      <c r="K29" s="29">
        <v>0</v>
      </c>
      <c r="L29" s="29">
        <v>1</v>
      </c>
      <c r="M29" s="30">
        <v>0</v>
      </c>
      <c r="N29" s="31">
        <v>0</v>
      </c>
    </row>
    <row r="30" spans="1:14" ht="19.8" x14ac:dyDescent="0.4">
      <c r="A30" s="167" t="s">
        <v>131</v>
      </c>
      <c r="B30" s="146">
        <v>10</v>
      </c>
      <c r="C30" s="145">
        <v>633</v>
      </c>
      <c r="D30" s="145">
        <v>501</v>
      </c>
      <c r="E30" s="145">
        <v>562</v>
      </c>
      <c r="F30" s="14">
        <f t="shared" si="0"/>
        <v>1063</v>
      </c>
      <c r="G30" s="28">
        <v>6</v>
      </c>
      <c r="H30" s="29">
        <v>3</v>
      </c>
      <c r="I30" s="29">
        <v>0</v>
      </c>
      <c r="J30" s="29">
        <v>0</v>
      </c>
      <c r="K30" s="29">
        <v>0</v>
      </c>
      <c r="L30" s="29">
        <v>3</v>
      </c>
      <c r="M30" s="30">
        <v>0</v>
      </c>
      <c r="N30" s="31">
        <v>0</v>
      </c>
    </row>
    <row r="31" spans="1:14" ht="19.8" x14ac:dyDescent="0.4">
      <c r="A31" s="167" t="s">
        <v>132</v>
      </c>
      <c r="B31" s="146">
        <v>10</v>
      </c>
      <c r="C31" s="145">
        <v>540</v>
      </c>
      <c r="D31" s="145">
        <v>468</v>
      </c>
      <c r="E31" s="145">
        <v>495</v>
      </c>
      <c r="F31" s="14">
        <f t="shared" si="0"/>
        <v>963</v>
      </c>
      <c r="G31" s="28">
        <v>7</v>
      </c>
      <c r="H31" s="29">
        <v>0</v>
      </c>
      <c r="I31" s="29">
        <v>4</v>
      </c>
      <c r="J31" s="29">
        <v>3</v>
      </c>
      <c r="K31" s="29">
        <v>0</v>
      </c>
      <c r="L31" s="29">
        <v>1</v>
      </c>
      <c r="M31" s="30">
        <v>2</v>
      </c>
      <c r="N31" s="31">
        <v>0</v>
      </c>
    </row>
    <row r="32" spans="1:14" ht="19.8" x14ac:dyDescent="0.4">
      <c r="A32" s="167" t="s">
        <v>133</v>
      </c>
      <c r="B32" s="146">
        <v>11</v>
      </c>
      <c r="C32" s="145">
        <v>497</v>
      </c>
      <c r="D32" s="145">
        <v>468</v>
      </c>
      <c r="E32" s="145">
        <v>497</v>
      </c>
      <c r="F32" s="14">
        <f t="shared" si="0"/>
        <v>965</v>
      </c>
      <c r="G32" s="28">
        <v>4</v>
      </c>
      <c r="H32" s="29">
        <v>2</v>
      </c>
      <c r="I32" s="29">
        <v>1</v>
      </c>
      <c r="J32" s="29">
        <v>0</v>
      </c>
      <c r="K32" s="29">
        <v>2</v>
      </c>
      <c r="L32" s="29">
        <v>0</v>
      </c>
      <c r="M32" s="30">
        <v>1</v>
      </c>
      <c r="N32" s="31">
        <v>0</v>
      </c>
    </row>
    <row r="33" spans="1:14" ht="19.8" x14ac:dyDescent="0.4">
      <c r="A33" s="167" t="s">
        <v>134</v>
      </c>
      <c r="B33" s="146">
        <v>12</v>
      </c>
      <c r="C33" s="145">
        <v>506</v>
      </c>
      <c r="D33" s="145">
        <v>439</v>
      </c>
      <c r="E33" s="145">
        <v>454</v>
      </c>
      <c r="F33" s="14">
        <f t="shared" si="0"/>
        <v>893</v>
      </c>
      <c r="G33" s="28">
        <v>8</v>
      </c>
      <c r="H33" s="29">
        <v>7</v>
      </c>
      <c r="I33" s="29">
        <v>0</v>
      </c>
      <c r="J33" s="29">
        <v>2</v>
      </c>
      <c r="K33" s="29">
        <v>0</v>
      </c>
      <c r="L33" s="29">
        <v>1</v>
      </c>
      <c r="M33" s="30">
        <v>0</v>
      </c>
      <c r="N33" s="31">
        <v>0</v>
      </c>
    </row>
    <row r="34" spans="1:14" ht="19.8" x14ac:dyDescent="0.4">
      <c r="A34" s="167" t="s">
        <v>135</v>
      </c>
      <c r="B34" s="146">
        <v>11</v>
      </c>
      <c r="C34" s="145">
        <v>399</v>
      </c>
      <c r="D34" s="145">
        <v>374</v>
      </c>
      <c r="E34" s="145">
        <v>426</v>
      </c>
      <c r="F34" s="14">
        <f t="shared" si="0"/>
        <v>800</v>
      </c>
      <c r="G34" s="28">
        <v>5</v>
      </c>
      <c r="H34" s="29">
        <v>1</v>
      </c>
      <c r="I34" s="29">
        <v>0</v>
      </c>
      <c r="J34" s="29">
        <v>2</v>
      </c>
      <c r="K34" s="29">
        <v>1</v>
      </c>
      <c r="L34" s="29">
        <v>1</v>
      </c>
      <c r="M34" s="30">
        <v>0</v>
      </c>
      <c r="N34" s="31">
        <v>0</v>
      </c>
    </row>
    <row r="35" spans="1:14" ht="19.8" x14ac:dyDescent="0.4">
      <c r="A35" s="167" t="s">
        <v>136</v>
      </c>
      <c r="B35" s="146">
        <v>6</v>
      </c>
      <c r="C35" s="145">
        <v>345</v>
      </c>
      <c r="D35" s="145">
        <v>344</v>
      </c>
      <c r="E35" s="145">
        <v>383</v>
      </c>
      <c r="F35" s="14">
        <f t="shared" si="0"/>
        <v>727</v>
      </c>
      <c r="G35" s="28">
        <v>4</v>
      </c>
      <c r="H35" s="29">
        <v>1</v>
      </c>
      <c r="I35" s="29">
        <v>2</v>
      </c>
      <c r="J35" s="29">
        <v>4</v>
      </c>
      <c r="K35" s="29">
        <v>0</v>
      </c>
      <c r="L35" s="29">
        <v>1</v>
      </c>
      <c r="M35" s="30">
        <v>1</v>
      </c>
      <c r="N35" s="31">
        <v>0</v>
      </c>
    </row>
    <row r="36" spans="1:14" ht="19.8" x14ac:dyDescent="0.4">
      <c r="A36" s="167" t="s">
        <v>137</v>
      </c>
      <c r="B36" s="146">
        <v>16</v>
      </c>
      <c r="C36" s="145">
        <v>623</v>
      </c>
      <c r="D36" s="145">
        <v>594</v>
      </c>
      <c r="E36" s="145">
        <v>604</v>
      </c>
      <c r="F36" s="14">
        <f t="shared" si="0"/>
        <v>1198</v>
      </c>
      <c r="G36" s="28">
        <v>3</v>
      </c>
      <c r="H36" s="29">
        <v>6</v>
      </c>
      <c r="I36" s="29">
        <v>2</v>
      </c>
      <c r="J36" s="29">
        <v>0</v>
      </c>
      <c r="K36" s="29">
        <v>0</v>
      </c>
      <c r="L36" s="29">
        <v>3</v>
      </c>
      <c r="M36" s="30">
        <v>0</v>
      </c>
      <c r="N36" s="31">
        <v>0</v>
      </c>
    </row>
    <row r="37" spans="1:14" ht="19.8" x14ac:dyDescent="0.4">
      <c r="A37" s="166" t="s">
        <v>138</v>
      </c>
      <c r="B37" s="14">
        <f t="shared" ref="B37:N37" si="1">SUM(B5:B36)</f>
        <v>447</v>
      </c>
      <c r="C37" s="14">
        <f t="shared" si="1"/>
        <v>24193</v>
      </c>
      <c r="D37" s="14">
        <f t="shared" si="1"/>
        <v>23517</v>
      </c>
      <c r="E37" s="14">
        <f t="shared" si="1"/>
        <v>26001</v>
      </c>
      <c r="F37" s="14">
        <f t="shared" si="1"/>
        <v>49518</v>
      </c>
      <c r="G37" s="14">
        <f t="shared" si="1"/>
        <v>225</v>
      </c>
      <c r="H37" s="14">
        <f t="shared" si="1"/>
        <v>249</v>
      </c>
      <c r="I37" s="14">
        <f t="shared" si="1"/>
        <v>78</v>
      </c>
      <c r="J37" s="14">
        <f t="shared" si="1"/>
        <v>78</v>
      </c>
      <c r="K37" s="14">
        <f t="shared" si="1"/>
        <v>15</v>
      </c>
      <c r="L37" s="14">
        <f t="shared" si="1"/>
        <v>46</v>
      </c>
      <c r="M37" s="15">
        <f t="shared" si="1"/>
        <v>18</v>
      </c>
      <c r="N37" s="18">
        <f t="shared" si="1"/>
        <v>7</v>
      </c>
    </row>
    <row r="38" spans="1:14" s="54" customFormat="1" ht="26.25" customHeight="1" x14ac:dyDescent="0.3">
      <c r="A38" s="176" t="s">
        <v>8</v>
      </c>
      <c r="B38" s="177"/>
      <c r="C38" s="45">
        <f>C37</f>
        <v>24193</v>
      </c>
      <c r="D38" s="45" t="s">
        <v>0</v>
      </c>
      <c r="E38" s="45" t="s">
        <v>9</v>
      </c>
      <c r="F38" s="45"/>
      <c r="G38" s="45">
        <f>F37</f>
        <v>49518</v>
      </c>
      <c r="H38" s="45" t="s">
        <v>10</v>
      </c>
      <c r="I38" s="45"/>
      <c r="J38" s="45"/>
      <c r="K38" s="45" t="s">
        <v>97</v>
      </c>
      <c r="L38" s="45"/>
      <c r="M38" s="52"/>
      <c r="N38" s="53"/>
    </row>
    <row r="39" spans="1:14" s="2" customFormat="1" ht="26.25" customHeight="1" x14ac:dyDescent="0.4">
      <c r="A39" s="176" t="s">
        <v>104</v>
      </c>
      <c r="B39" s="177"/>
      <c r="C39" s="46" t="str">
        <f ca="1">INDIRECT(H39,TRUE)</f>
        <v>開平</v>
      </c>
      <c r="D39" s="124" t="s">
        <v>91</v>
      </c>
      <c r="E39" s="125">
        <f>MAX(C5:C36)</f>
        <v>1642</v>
      </c>
      <c r="F39" s="126">
        <f>MAX(F5:F36)</f>
        <v>4011</v>
      </c>
      <c r="G39" s="71"/>
      <c r="H39" s="129" t="str">
        <f>ADDRESS(MATCH(MAX(F5:F36),F5:F36,0)+4,1)</f>
        <v>$A$21</v>
      </c>
      <c r="I39" s="71"/>
      <c r="J39" s="71"/>
      <c r="K39" s="71"/>
      <c r="L39" s="71"/>
      <c r="M39" s="122"/>
      <c r="N39" s="123"/>
    </row>
    <row r="40" spans="1:14" s="2" customFormat="1" ht="26.25" customHeight="1" x14ac:dyDescent="0.4">
      <c r="A40" s="176" t="s">
        <v>105</v>
      </c>
      <c r="B40" s="177"/>
      <c r="C40" s="130" t="str">
        <f ca="1">INDIRECT(H40,TRUE)</f>
        <v>德政</v>
      </c>
      <c r="D40" s="131" t="s">
        <v>91</v>
      </c>
      <c r="E40" s="127">
        <f>MIN(C5:C36)</f>
        <v>342</v>
      </c>
      <c r="F40" s="128">
        <f>MIN(F5:F36)</f>
        <v>675</v>
      </c>
      <c r="G40" s="71"/>
      <c r="H40" s="129" t="str">
        <f>ADDRESS(MATCH(MIN(F5:F36),F5:F36,0)+4,1)</f>
        <v>$A$10</v>
      </c>
      <c r="I40" s="71"/>
      <c r="J40" s="71"/>
      <c r="K40" s="71"/>
      <c r="L40" s="71"/>
      <c r="M40" s="122"/>
      <c r="N40" s="123"/>
    </row>
    <row r="41" spans="1:14" s="3" customFormat="1" ht="24.9" customHeight="1" x14ac:dyDescent="0.4">
      <c r="A41" s="184" t="s">
        <v>11</v>
      </c>
      <c r="B41" s="185"/>
      <c r="C41" s="172">
        <f>SUM(G41:G42)</f>
        <v>282</v>
      </c>
      <c r="D41" s="174" t="s">
        <v>10</v>
      </c>
      <c r="E41" s="71" t="s">
        <v>12</v>
      </c>
      <c r="F41" s="71"/>
      <c r="G41" s="71">
        <v>130</v>
      </c>
      <c r="H41" s="71" t="s">
        <v>10</v>
      </c>
      <c r="I41" s="21"/>
      <c r="J41" s="21"/>
      <c r="K41" s="16"/>
      <c r="L41" s="16"/>
      <c r="M41" s="17"/>
      <c r="N41" s="19"/>
    </row>
    <row r="42" spans="1:14" s="4" customFormat="1" ht="24.9" customHeight="1" x14ac:dyDescent="0.4">
      <c r="A42" s="186"/>
      <c r="B42" s="187"/>
      <c r="C42" s="173"/>
      <c r="D42" s="175"/>
      <c r="E42" s="72" t="s">
        <v>13</v>
      </c>
      <c r="F42" s="72"/>
      <c r="G42" s="72">
        <v>152</v>
      </c>
      <c r="H42" s="72" t="s">
        <v>10</v>
      </c>
      <c r="I42" s="22"/>
      <c r="J42" s="22"/>
      <c r="K42" s="23"/>
      <c r="L42" s="23"/>
      <c r="M42" s="24"/>
      <c r="N42" s="25"/>
    </row>
    <row r="43" spans="1:14" s="4" customFormat="1" ht="24.9" customHeight="1" x14ac:dyDescent="0.4">
      <c r="A43" s="184" t="s">
        <v>17</v>
      </c>
      <c r="B43" s="188"/>
      <c r="C43" s="191">
        <f>K37</f>
        <v>15</v>
      </c>
      <c r="D43" s="191" t="s">
        <v>18</v>
      </c>
      <c r="E43" s="152" t="s">
        <v>165</v>
      </c>
      <c r="F43" s="71"/>
      <c r="G43" s="71"/>
      <c r="H43" s="71"/>
      <c r="I43" s="21"/>
      <c r="J43" s="21"/>
      <c r="K43" s="147"/>
      <c r="L43" s="147"/>
      <c r="M43" s="148"/>
      <c r="N43" s="149"/>
    </row>
    <row r="44" spans="1:14" s="5" customFormat="1" ht="24.9" customHeight="1" x14ac:dyDescent="0.4">
      <c r="A44" s="189"/>
      <c r="B44" s="190"/>
      <c r="C44" s="192"/>
      <c r="D44" s="192"/>
      <c r="E44" s="54" t="s">
        <v>99</v>
      </c>
      <c r="F44" s="150"/>
      <c r="G44" s="150"/>
      <c r="H44" s="150"/>
      <c r="I44" s="150"/>
      <c r="J44" s="150"/>
      <c r="K44" s="150"/>
      <c r="L44" s="150"/>
      <c r="M44" s="150"/>
      <c r="N44" s="151"/>
    </row>
    <row r="45" spans="1:14" s="50" customFormat="1" ht="26.25" customHeight="1" x14ac:dyDescent="0.3">
      <c r="A45" s="176" t="s">
        <v>15</v>
      </c>
      <c r="B45" s="177"/>
      <c r="C45" s="45">
        <f>L37</f>
        <v>46</v>
      </c>
      <c r="D45" s="45" t="s">
        <v>10</v>
      </c>
      <c r="E45" s="45"/>
      <c r="F45" s="45"/>
      <c r="G45" s="46"/>
      <c r="H45" s="45"/>
      <c r="I45" s="45"/>
      <c r="J45" s="45"/>
      <c r="K45" s="47"/>
      <c r="L45" s="47"/>
      <c r="M45" s="48"/>
      <c r="N45" s="49"/>
    </row>
    <row r="46" spans="1:14" s="51" customFormat="1" ht="26.25" customHeight="1" x14ac:dyDescent="0.3">
      <c r="A46" s="176" t="s">
        <v>14</v>
      </c>
      <c r="B46" s="177"/>
      <c r="C46" s="45">
        <f>M37</f>
        <v>18</v>
      </c>
      <c r="D46" s="45" t="s">
        <v>24</v>
      </c>
      <c r="E46" s="45" t="s">
        <v>166</v>
      </c>
      <c r="F46" s="45"/>
      <c r="G46" s="45"/>
      <c r="H46" s="45"/>
      <c r="I46" s="45"/>
      <c r="J46" s="45"/>
      <c r="K46" s="47"/>
      <c r="L46" s="47"/>
      <c r="M46" s="48"/>
      <c r="N46" s="49"/>
    </row>
    <row r="47" spans="1:14" s="55" customFormat="1" ht="26.25" customHeight="1" x14ac:dyDescent="0.3">
      <c r="A47" s="182" t="s">
        <v>150</v>
      </c>
      <c r="B47" s="183"/>
      <c r="C47" s="45">
        <f>N37</f>
        <v>7</v>
      </c>
      <c r="D47" s="45" t="s">
        <v>24</v>
      </c>
      <c r="E47" s="45" t="s">
        <v>167</v>
      </c>
      <c r="F47" s="45"/>
      <c r="G47" s="45"/>
      <c r="H47" s="45"/>
      <c r="I47" s="45"/>
      <c r="J47" s="45"/>
      <c r="K47" s="47"/>
      <c r="L47" s="47"/>
      <c r="M47" s="48"/>
      <c r="N47" s="49"/>
    </row>
    <row r="48" spans="1:14" s="50" customFormat="1" ht="26.25" customHeight="1" x14ac:dyDescent="0.3">
      <c r="A48" s="176" t="s">
        <v>103</v>
      </c>
      <c r="B48" s="177"/>
      <c r="C48" s="45">
        <f>G37</f>
        <v>225</v>
      </c>
      <c r="D48" s="45" t="s">
        <v>10</v>
      </c>
      <c r="E48" s="45" t="s">
        <v>16</v>
      </c>
      <c r="F48" s="45"/>
      <c r="G48" s="45">
        <f>H37</f>
        <v>249</v>
      </c>
      <c r="H48" s="45" t="s">
        <v>10</v>
      </c>
      <c r="I48" s="45"/>
      <c r="J48" s="45"/>
      <c r="K48" s="47"/>
      <c r="L48" s="47"/>
      <c r="M48" s="48"/>
      <c r="N48" s="49"/>
    </row>
    <row r="49" spans="1:14" s="62" customFormat="1" ht="26.25" customHeight="1" thickBot="1" x14ac:dyDescent="0.35">
      <c r="A49" s="180" t="s">
        <v>168</v>
      </c>
      <c r="B49" s="181"/>
      <c r="C49" s="56">
        <v>25</v>
      </c>
      <c r="D49" s="58" t="s">
        <v>80</v>
      </c>
      <c r="E49" s="57">
        <v>30</v>
      </c>
      <c r="F49" s="58" t="s">
        <v>81</v>
      </c>
      <c r="G49" s="57">
        <v>25</v>
      </c>
      <c r="H49" s="59"/>
      <c r="I49" s="181" t="s">
        <v>82</v>
      </c>
      <c r="J49" s="181"/>
      <c r="K49" s="57">
        <v>55</v>
      </c>
      <c r="L49" s="59"/>
      <c r="M49" s="60"/>
      <c r="N49" s="61"/>
    </row>
  </sheetData>
  <mergeCells count="28">
    <mergeCell ref="M3:M4"/>
    <mergeCell ref="N3:N4"/>
    <mergeCell ref="K2:N2"/>
    <mergeCell ref="J3:J4"/>
    <mergeCell ref="K3:K4"/>
    <mergeCell ref="L3:L4"/>
    <mergeCell ref="A49:B49"/>
    <mergeCell ref="I49:J49"/>
    <mergeCell ref="A47:B47"/>
    <mergeCell ref="A41:B42"/>
    <mergeCell ref="A45:B45"/>
    <mergeCell ref="A46:B46"/>
    <mergeCell ref="A43:B44"/>
    <mergeCell ref="C43:C44"/>
    <mergeCell ref="D43:D44"/>
    <mergeCell ref="A48:B48"/>
    <mergeCell ref="A1:L1"/>
    <mergeCell ref="I3:I4"/>
    <mergeCell ref="C41:C42"/>
    <mergeCell ref="D41:D42"/>
    <mergeCell ref="B3:B4"/>
    <mergeCell ref="C3:C4"/>
    <mergeCell ref="G3:G4"/>
    <mergeCell ref="H3:H4"/>
    <mergeCell ref="A38:B38"/>
    <mergeCell ref="A3:A4"/>
    <mergeCell ref="A39:B39"/>
    <mergeCell ref="A40:B40"/>
  </mergeCells>
  <phoneticPr fontId="1" type="noConversion"/>
  <printOptions horizontalCentered="1"/>
  <pageMargins left="0.59055118110236227" right="0.39370078740157483" top="0.98425196850393704" bottom="0.98425196850393704" header="0" footer="0"/>
  <pageSetup paperSize="8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9"/>
  <sheetViews>
    <sheetView workbookViewId="0">
      <pane ySplit="4" topLeftCell="A5" activePane="bottomLeft" state="frozen"/>
      <selection pane="bottomLeft" sqref="A1:L1"/>
    </sheetView>
  </sheetViews>
  <sheetFormatPr defaultRowHeight="16.2" x14ac:dyDescent="0.3"/>
  <cols>
    <col min="1" max="1" width="11.33203125" style="1" customWidth="1"/>
    <col min="2" max="2" width="12.44140625" customWidth="1"/>
    <col min="3" max="3" width="11.33203125" customWidth="1"/>
    <col min="4" max="6" width="9.6640625" customWidth="1"/>
    <col min="7" max="10" width="8.6640625" customWidth="1"/>
    <col min="11" max="14" width="7.6640625" customWidth="1"/>
    <col min="15" max="15" width="9"/>
  </cols>
  <sheetData>
    <row r="1" spans="1:14" ht="44.25" customHeight="1" x14ac:dyDescent="0.3">
      <c r="A1" s="168" t="s">
        <v>98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</row>
    <row r="2" spans="1:14" ht="28.5" customHeight="1" thickBot="1" x14ac:dyDescent="0.35">
      <c r="J2" s="20"/>
      <c r="K2" s="198" t="s">
        <v>154</v>
      </c>
      <c r="L2" s="198"/>
      <c r="M2" s="198"/>
      <c r="N2" s="198"/>
    </row>
    <row r="3" spans="1:14" ht="19.8" customHeight="1" x14ac:dyDescent="0.4">
      <c r="A3" s="199" t="s">
        <v>19</v>
      </c>
      <c r="B3" s="200" t="s">
        <v>20</v>
      </c>
      <c r="C3" s="200" t="s">
        <v>21</v>
      </c>
      <c r="D3" s="142" t="s">
        <v>10</v>
      </c>
      <c r="E3" s="143" t="s">
        <v>95</v>
      </c>
      <c r="F3" s="144" t="s">
        <v>96</v>
      </c>
      <c r="G3" s="200" t="s">
        <v>5</v>
      </c>
      <c r="H3" s="200" t="s">
        <v>4</v>
      </c>
      <c r="I3" s="200" t="s">
        <v>6</v>
      </c>
      <c r="J3" s="200" t="s">
        <v>7</v>
      </c>
      <c r="K3" s="200" t="s">
        <v>22</v>
      </c>
      <c r="L3" s="200" t="s">
        <v>23</v>
      </c>
      <c r="M3" s="201" t="s">
        <v>145</v>
      </c>
      <c r="N3" s="202" t="s">
        <v>147</v>
      </c>
    </row>
    <row r="4" spans="1:14" s="1" customFormat="1" ht="19.8" x14ac:dyDescent="0.4">
      <c r="A4" s="179"/>
      <c r="B4" s="171"/>
      <c r="C4" s="171"/>
      <c r="D4" s="13" t="s">
        <v>1</v>
      </c>
      <c r="E4" s="13" t="s">
        <v>2</v>
      </c>
      <c r="F4" s="13" t="s">
        <v>3</v>
      </c>
      <c r="G4" s="171"/>
      <c r="H4" s="171"/>
      <c r="I4" s="171"/>
      <c r="J4" s="171"/>
      <c r="K4" s="171"/>
      <c r="L4" s="171"/>
      <c r="M4" s="194"/>
      <c r="N4" s="196"/>
    </row>
    <row r="5" spans="1:14" ht="19.8" x14ac:dyDescent="0.4">
      <c r="A5" s="167" t="s">
        <v>106</v>
      </c>
      <c r="B5" s="145">
        <v>15</v>
      </c>
      <c r="C5" s="145">
        <v>954</v>
      </c>
      <c r="D5" s="145">
        <v>856</v>
      </c>
      <c r="E5" s="145">
        <v>989</v>
      </c>
      <c r="F5" s="14">
        <f t="shared" ref="F5:F36" si="0">SUM(D5:E5)</f>
        <v>1845</v>
      </c>
      <c r="G5" s="28">
        <v>6</v>
      </c>
      <c r="H5" s="29">
        <v>4</v>
      </c>
      <c r="I5" s="29">
        <v>5</v>
      </c>
      <c r="J5" s="29">
        <v>2</v>
      </c>
      <c r="K5" s="29">
        <v>1</v>
      </c>
      <c r="L5" s="29">
        <v>3</v>
      </c>
      <c r="M5" s="30">
        <v>4</v>
      </c>
      <c r="N5" s="31">
        <v>0</v>
      </c>
    </row>
    <row r="6" spans="1:14" ht="19.8" x14ac:dyDescent="0.4">
      <c r="A6" s="167" t="s">
        <v>107</v>
      </c>
      <c r="B6" s="146">
        <v>11</v>
      </c>
      <c r="C6" s="145">
        <v>567</v>
      </c>
      <c r="D6" s="145">
        <v>487</v>
      </c>
      <c r="E6" s="145">
        <v>551</v>
      </c>
      <c r="F6" s="14">
        <f t="shared" si="0"/>
        <v>1038</v>
      </c>
      <c r="G6" s="28">
        <v>13</v>
      </c>
      <c r="H6" s="29">
        <v>15</v>
      </c>
      <c r="I6" s="29">
        <v>11</v>
      </c>
      <c r="J6" s="29">
        <v>11</v>
      </c>
      <c r="K6" s="29">
        <v>0</v>
      </c>
      <c r="L6" s="29">
        <v>2</v>
      </c>
      <c r="M6" s="30">
        <v>0</v>
      </c>
      <c r="N6" s="31">
        <v>0</v>
      </c>
    </row>
    <row r="7" spans="1:14" ht="19.8" x14ac:dyDescent="0.4">
      <c r="A7" s="167" t="s">
        <v>108</v>
      </c>
      <c r="B7" s="146">
        <v>17</v>
      </c>
      <c r="C7" s="145">
        <v>1552</v>
      </c>
      <c r="D7" s="145">
        <v>1446</v>
      </c>
      <c r="E7" s="145">
        <v>1802</v>
      </c>
      <c r="F7" s="14">
        <f t="shared" si="0"/>
        <v>3248</v>
      </c>
      <c r="G7" s="28">
        <v>25</v>
      </c>
      <c r="H7" s="29">
        <v>32</v>
      </c>
      <c r="I7" s="29">
        <v>3</v>
      </c>
      <c r="J7" s="29">
        <v>2</v>
      </c>
      <c r="K7" s="29">
        <v>3</v>
      </c>
      <c r="L7" s="29">
        <v>3</v>
      </c>
      <c r="M7" s="30">
        <v>0</v>
      </c>
      <c r="N7" s="31">
        <v>0</v>
      </c>
    </row>
    <row r="8" spans="1:14" ht="19.8" x14ac:dyDescent="0.4">
      <c r="A8" s="167" t="s">
        <v>109</v>
      </c>
      <c r="B8" s="146">
        <v>15</v>
      </c>
      <c r="C8" s="145">
        <v>544</v>
      </c>
      <c r="D8" s="145">
        <v>518</v>
      </c>
      <c r="E8" s="145">
        <v>560</v>
      </c>
      <c r="F8" s="14">
        <f t="shared" si="0"/>
        <v>1078</v>
      </c>
      <c r="G8" s="28">
        <v>8</v>
      </c>
      <c r="H8" s="29">
        <v>9</v>
      </c>
      <c r="I8" s="29">
        <v>4</v>
      </c>
      <c r="J8" s="29">
        <v>6</v>
      </c>
      <c r="K8" s="29">
        <v>0</v>
      </c>
      <c r="L8" s="29">
        <v>0</v>
      </c>
      <c r="M8" s="30">
        <v>0</v>
      </c>
      <c r="N8" s="31">
        <v>0</v>
      </c>
    </row>
    <row r="9" spans="1:14" ht="19.8" x14ac:dyDescent="0.4">
      <c r="A9" s="167" t="s">
        <v>110</v>
      </c>
      <c r="B9" s="146">
        <v>17</v>
      </c>
      <c r="C9" s="145">
        <v>694</v>
      </c>
      <c r="D9" s="145">
        <v>635</v>
      </c>
      <c r="E9" s="145">
        <v>738</v>
      </c>
      <c r="F9" s="14">
        <f t="shared" si="0"/>
        <v>1373</v>
      </c>
      <c r="G9" s="28">
        <v>8</v>
      </c>
      <c r="H9" s="29">
        <v>10</v>
      </c>
      <c r="I9" s="29">
        <v>3</v>
      </c>
      <c r="J9" s="29">
        <v>4</v>
      </c>
      <c r="K9" s="29">
        <v>0</v>
      </c>
      <c r="L9" s="29">
        <v>2</v>
      </c>
      <c r="M9" s="30">
        <v>0</v>
      </c>
      <c r="N9" s="31">
        <v>0</v>
      </c>
    </row>
    <row r="10" spans="1:14" ht="19.8" x14ac:dyDescent="0.4">
      <c r="A10" s="167" t="s">
        <v>111</v>
      </c>
      <c r="B10" s="146">
        <v>7</v>
      </c>
      <c r="C10" s="145">
        <v>344</v>
      </c>
      <c r="D10" s="145">
        <v>308</v>
      </c>
      <c r="E10" s="145">
        <v>368</v>
      </c>
      <c r="F10" s="14">
        <f t="shared" si="0"/>
        <v>676</v>
      </c>
      <c r="G10" s="28">
        <v>1</v>
      </c>
      <c r="H10" s="29">
        <v>2</v>
      </c>
      <c r="I10" s="29">
        <v>5</v>
      </c>
      <c r="J10" s="29">
        <v>2</v>
      </c>
      <c r="K10" s="29">
        <v>0</v>
      </c>
      <c r="L10" s="29">
        <v>1</v>
      </c>
      <c r="M10" s="30">
        <v>1</v>
      </c>
      <c r="N10" s="31">
        <v>0</v>
      </c>
    </row>
    <row r="11" spans="1:14" ht="19.8" x14ac:dyDescent="0.4">
      <c r="A11" s="167" t="s">
        <v>112</v>
      </c>
      <c r="B11" s="146">
        <v>7</v>
      </c>
      <c r="C11" s="145">
        <v>645</v>
      </c>
      <c r="D11" s="145">
        <v>491</v>
      </c>
      <c r="E11" s="145">
        <v>626</v>
      </c>
      <c r="F11" s="14">
        <f t="shared" si="0"/>
        <v>1117</v>
      </c>
      <c r="G11" s="28">
        <v>6</v>
      </c>
      <c r="H11" s="29">
        <v>6</v>
      </c>
      <c r="I11" s="29">
        <v>3</v>
      </c>
      <c r="J11" s="29">
        <v>5</v>
      </c>
      <c r="K11" s="29">
        <v>0</v>
      </c>
      <c r="L11" s="29">
        <v>0</v>
      </c>
      <c r="M11" s="30">
        <v>0</v>
      </c>
      <c r="N11" s="31">
        <v>0</v>
      </c>
    </row>
    <row r="12" spans="1:14" ht="19.8" x14ac:dyDescent="0.4">
      <c r="A12" s="167" t="s">
        <v>113</v>
      </c>
      <c r="B12" s="146">
        <v>15</v>
      </c>
      <c r="C12" s="145">
        <v>961</v>
      </c>
      <c r="D12" s="145">
        <v>952</v>
      </c>
      <c r="E12" s="145">
        <v>1014</v>
      </c>
      <c r="F12" s="14">
        <f t="shared" si="0"/>
        <v>1966</v>
      </c>
      <c r="G12" s="28">
        <v>8</v>
      </c>
      <c r="H12" s="29">
        <v>11</v>
      </c>
      <c r="I12" s="29">
        <v>2</v>
      </c>
      <c r="J12" s="29">
        <v>5</v>
      </c>
      <c r="K12" s="29">
        <v>2</v>
      </c>
      <c r="L12" s="29">
        <v>1</v>
      </c>
      <c r="M12" s="30">
        <v>3</v>
      </c>
      <c r="N12" s="31">
        <v>0</v>
      </c>
    </row>
    <row r="13" spans="1:14" ht="19.8" x14ac:dyDescent="0.4">
      <c r="A13" s="167" t="s">
        <v>114</v>
      </c>
      <c r="B13" s="146">
        <v>12</v>
      </c>
      <c r="C13" s="145">
        <v>477</v>
      </c>
      <c r="D13" s="145">
        <v>460</v>
      </c>
      <c r="E13" s="145">
        <v>492</v>
      </c>
      <c r="F13" s="14">
        <f t="shared" si="0"/>
        <v>952</v>
      </c>
      <c r="G13" s="28">
        <v>9</v>
      </c>
      <c r="H13" s="29">
        <v>8</v>
      </c>
      <c r="I13" s="29">
        <v>3</v>
      </c>
      <c r="J13" s="29">
        <v>0</v>
      </c>
      <c r="K13" s="29">
        <v>0</v>
      </c>
      <c r="L13" s="29">
        <v>1</v>
      </c>
      <c r="M13" s="30">
        <v>2</v>
      </c>
      <c r="N13" s="31">
        <v>0</v>
      </c>
    </row>
    <row r="14" spans="1:14" ht="19.8" x14ac:dyDescent="0.4">
      <c r="A14" s="167" t="s">
        <v>115</v>
      </c>
      <c r="B14" s="146">
        <v>8</v>
      </c>
      <c r="C14" s="145">
        <v>352</v>
      </c>
      <c r="D14" s="145">
        <v>369</v>
      </c>
      <c r="E14" s="145">
        <v>366</v>
      </c>
      <c r="F14" s="14">
        <f t="shared" si="0"/>
        <v>735</v>
      </c>
      <c r="G14" s="28">
        <v>2</v>
      </c>
      <c r="H14" s="29">
        <v>3</v>
      </c>
      <c r="I14" s="29">
        <v>2</v>
      </c>
      <c r="J14" s="29">
        <v>5</v>
      </c>
      <c r="K14" s="29">
        <v>0</v>
      </c>
      <c r="L14" s="29">
        <v>2</v>
      </c>
      <c r="M14" s="30">
        <v>0</v>
      </c>
      <c r="N14" s="31">
        <v>0</v>
      </c>
    </row>
    <row r="15" spans="1:14" ht="19.8" x14ac:dyDescent="0.4">
      <c r="A15" s="167" t="s">
        <v>116</v>
      </c>
      <c r="B15" s="146">
        <v>17</v>
      </c>
      <c r="C15" s="145">
        <v>778</v>
      </c>
      <c r="D15" s="145">
        <v>702</v>
      </c>
      <c r="E15" s="145">
        <v>798</v>
      </c>
      <c r="F15" s="14">
        <f t="shared" si="0"/>
        <v>1500</v>
      </c>
      <c r="G15" s="28">
        <v>8</v>
      </c>
      <c r="H15" s="29">
        <v>10</v>
      </c>
      <c r="I15" s="29">
        <v>0</v>
      </c>
      <c r="J15" s="29">
        <v>2</v>
      </c>
      <c r="K15" s="29">
        <v>0</v>
      </c>
      <c r="L15" s="29">
        <v>1</v>
      </c>
      <c r="M15" s="30">
        <v>1</v>
      </c>
      <c r="N15" s="31">
        <v>0</v>
      </c>
    </row>
    <row r="16" spans="1:14" ht="19.8" x14ac:dyDescent="0.4">
      <c r="A16" s="167" t="s">
        <v>117</v>
      </c>
      <c r="B16" s="146">
        <v>11</v>
      </c>
      <c r="C16" s="145">
        <v>509</v>
      </c>
      <c r="D16" s="145">
        <v>424</v>
      </c>
      <c r="E16" s="145">
        <v>427</v>
      </c>
      <c r="F16" s="14">
        <f t="shared" si="0"/>
        <v>851</v>
      </c>
      <c r="G16" s="28">
        <v>15</v>
      </c>
      <c r="H16" s="29">
        <v>5</v>
      </c>
      <c r="I16" s="29">
        <v>0</v>
      </c>
      <c r="J16" s="29">
        <v>0</v>
      </c>
      <c r="K16" s="29">
        <v>0</v>
      </c>
      <c r="L16" s="29">
        <v>2</v>
      </c>
      <c r="M16" s="30">
        <v>1</v>
      </c>
      <c r="N16" s="31">
        <v>0</v>
      </c>
    </row>
    <row r="17" spans="1:16" ht="19.8" x14ac:dyDescent="0.4">
      <c r="A17" s="167" t="s">
        <v>118</v>
      </c>
      <c r="B17" s="146">
        <v>22</v>
      </c>
      <c r="C17" s="145">
        <v>1258</v>
      </c>
      <c r="D17" s="145">
        <v>1318</v>
      </c>
      <c r="E17" s="145">
        <v>1431</v>
      </c>
      <c r="F17" s="14">
        <f t="shared" si="0"/>
        <v>2749</v>
      </c>
      <c r="G17" s="28">
        <v>25</v>
      </c>
      <c r="H17" s="29">
        <v>26</v>
      </c>
      <c r="I17" s="29">
        <v>7</v>
      </c>
      <c r="J17" s="29">
        <v>3</v>
      </c>
      <c r="K17" s="29">
        <v>2</v>
      </c>
      <c r="L17" s="29">
        <v>3</v>
      </c>
      <c r="M17" s="30">
        <v>3</v>
      </c>
      <c r="N17" s="31">
        <v>0</v>
      </c>
    </row>
    <row r="18" spans="1:16" ht="19.8" x14ac:dyDescent="0.4">
      <c r="A18" s="167" t="s">
        <v>119</v>
      </c>
      <c r="B18" s="146">
        <v>19</v>
      </c>
      <c r="C18" s="145">
        <v>1588</v>
      </c>
      <c r="D18" s="145">
        <v>1742</v>
      </c>
      <c r="E18" s="145">
        <v>1952</v>
      </c>
      <c r="F18" s="14">
        <f t="shared" si="0"/>
        <v>3694</v>
      </c>
      <c r="G18" s="28">
        <v>33</v>
      </c>
      <c r="H18" s="29">
        <v>52</v>
      </c>
      <c r="I18" s="29">
        <v>3</v>
      </c>
      <c r="J18" s="29">
        <v>12</v>
      </c>
      <c r="K18" s="29">
        <v>1</v>
      </c>
      <c r="L18" s="29">
        <v>2</v>
      </c>
      <c r="M18" s="30">
        <v>2</v>
      </c>
      <c r="N18" s="31">
        <v>0</v>
      </c>
    </row>
    <row r="19" spans="1:16" ht="19.8" x14ac:dyDescent="0.4">
      <c r="A19" s="167" t="s">
        <v>120</v>
      </c>
      <c r="B19" s="146">
        <v>22</v>
      </c>
      <c r="C19" s="145">
        <v>1160</v>
      </c>
      <c r="D19" s="145">
        <v>1301</v>
      </c>
      <c r="E19" s="145">
        <v>1407</v>
      </c>
      <c r="F19" s="14">
        <f t="shared" si="0"/>
        <v>2708</v>
      </c>
      <c r="G19" s="28">
        <v>21</v>
      </c>
      <c r="H19" s="29">
        <v>17</v>
      </c>
      <c r="I19" s="29">
        <v>7</v>
      </c>
      <c r="J19" s="29">
        <v>5</v>
      </c>
      <c r="K19" s="29">
        <v>1</v>
      </c>
      <c r="L19" s="29">
        <v>3</v>
      </c>
      <c r="M19" s="30">
        <v>1</v>
      </c>
      <c r="N19" s="31">
        <v>0</v>
      </c>
    </row>
    <row r="20" spans="1:16" ht="19.8" x14ac:dyDescent="0.4">
      <c r="A20" s="167" t="s">
        <v>121</v>
      </c>
      <c r="B20" s="146">
        <v>19</v>
      </c>
      <c r="C20" s="145">
        <v>794</v>
      </c>
      <c r="D20" s="145">
        <v>849</v>
      </c>
      <c r="E20" s="145">
        <v>1005</v>
      </c>
      <c r="F20" s="14">
        <f t="shared" si="0"/>
        <v>1854</v>
      </c>
      <c r="G20" s="28">
        <v>13</v>
      </c>
      <c r="H20" s="29">
        <v>13</v>
      </c>
      <c r="I20" s="29">
        <v>4</v>
      </c>
      <c r="J20" s="29">
        <v>1</v>
      </c>
      <c r="K20" s="29">
        <v>1</v>
      </c>
      <c r="L20" s="29">
        <v>1</v>
      </c>
      <c r="M20" s="30">
        <v>1</v>
      </c>
      <c r="N20" s="31">
        <v>0</v>
      </c>
    </row>
    <row r="21" spans="1:16" ht="19.8" x14ac:dyDescent="0.4">
      <c r="A21" s="167" t="s">
        <v>122</v>
      </c>
      <c r="B21" s="146">
        <v>21</v>
      </c>
      <c r="C21" s="145">
        <v>1657</v>
      </c>
      <c r="D21" s="145">
        <v>1864</v>
      </c>
      <c r="E21" s="145">
        <v>2147</v>
      </c>
      <c r="F21" s="14">
        <f t="shared" si="0"/>
        <v>4011</v>
      </c>
      <c r="G21" s="28">
        <v>30</v>
      </c>
      <c r="H21" s="29">
        <v>39</v>
      </c>
      <c r="I21" s="29">
        <v>14</v>
      </c>
      <c r="J21" s="29">
        <v>7</v>
      </c>
      <c r="K21" s="29">
        <v>3</v>
      </c>
      <c r="L21" s="29">
        <v>1</v>
      </c>
      <c r="M21" s="30">
        <v>0</v>
      </c>
      <c r="N21" s="31">
        <v>0</v>
      </c>
    </row>
    <row r="22" spans="1:16" ht="19.8" x14ac:dyDescent="0.4">
      <c r="A22" s="167" t="s">
        <v>123</v>
      </c>
      <c r="B22" s="146">
        <v>11</v>
      </c>
      <c r="C22" s="145">
        <v>765</v>
      </c>
      <c r="D22" s="145">
        <v>672</v>
      </c>
      <c r="E22" s="145">
        <v>763</v>
      </c>
      <c r="F22" s="14">
        <f t="shared" si="0"/>
        <v>1435</v>
      </c>
      <c r="G22" s="28">
        <v>7</v>
      </c>
      <c r="H22" s="29">
        <v>9</v>
      </c>
      <c r="I22" s="29">
        <v>4</v>
      </c>
      <c r="J22" s="29">
        <v>3</v>
      </c>
      <c r="K22" s="29">
        <v>1</v>
      </c>
      <c r="L22" s="29">
        <v>0</v>
      </c>
      <c r="M22" s="30">
        <v>0</v>
      </c>
      <c r="N22" s="31">
        <v>1</v>
      </c>
      <c r="O22" s="26"/>
      <c r="P22" s="26"/>
    </row>
    <row r="23" spans="1:16" ht="19.8" x14ac:dyDescent="0.4">
      <c r="A23" s="167" t="s">
        <v>124</v>
      </c>
      <c r="B23" s="146">
        <v>12</v>
      </c>
      <c r="C23" s="145">
        <v>595</v>
      </c>
      <c r="D23" s="145">
        <v>541</v>
      </c>
      <c r="E23" s="145">
        <v>602</v>
      </c>
      <c r="F23" s="14">
        <f t="shared" si="0"/>
        <v>1143</v>
      </c>
      <c r="G23" s="28">
        <v>11</v>
      </c>
      <c r="H23" s="29">
        <v>6</v>
      </c>
      <c r="I23" s="29">
        <v>2</v>
      </c>
      <c r="J23" s="29">
        <v>1</v>
      </c>
      <c r="K23" s="29">
        <v>0</v>
      </c>
      <c r="L23" s="29">
        <v>0</v>
      </c>
      <c r="M23" s="30">
        <v>1</v>
      </c>
      <c r="N23" s="31">
        <v>0</v>
      </c>
    </row>
    <row r="24" spans="1:16" ht="19.8" x14ac:dyDescent="0.4">
      <c r="A24" s="167" t="s">
        <v>125</v>
      </c>
      <c r="B24" s="146">
        <v>12</v>
      </c>
      <c r="C24" s="145">
        <v>441</v>
      </c>
      <c r="D24" s="145">
        <v>442</v>
      </c>
      <c r="E24" s="145">
        <v>391</v>
      </c>
      <c r="F24" s="14">
        <f t="shared" si="0"/>
        <v>833</v>
      </c>
      <c r="G24" s="28">
        <v>4</v>
      </c>
      <c r="H24" s="29">
        <v>7</v>
      </c>
      <c r="I24" s="29">
        <v>2</v>
      </c>
      <c r="J24" s="29">
        <v>4</v>
      </c>
      <c r="K24" s="29">
        <v>0</v>
      </c>
      <c r="L24" s="29">
        <v>1</v>
      </c>
      <c r="M24" s="30">
        <v>0</v>
      </c>
      <c r="N24" s="31">
        <v>0</v>
      </c>
    </row>
    <row r="25" spans="1:16" ht="19.8" x14ac:dyDescent="0.4">
      <c r="A25" s="167" t="s">
        <v>126</v>
      </c>
      <c r="B25" s="146">
        <v>12</v>
      </c>
      <c r="C25" s="145">
        <v>562</v>
      </c>
      <c r="D25" s="145">
        <v>501</v>
      </c>
      <c r="E25" s="145">
        <v>538</v>
      </c>
      <c r="F25" s="14">
        <f t="shared" si="0"/>
        <v>1039</v>
      </c>
      <c r="G25" s="28">
        <v>7</v>
      </c>
      <c r="H25" s="29">
        <v>11</v>
      </c>
      <c r="I25" s="29">
        <v>5</v>
      </c>
      <c r="J25" s="29">
        <v>2</v>
      </c>
      <c r="K25" s="29">
        <v>0</v>
      </c>
      <c r="L25" s="29">
        <v>0</v>
      </c>
      <c r="M25" s="30">
        <v>0</v>
      </c>
      <c r="N25" s="31">
        <v>0</v>
      </c>
    </row>
    <row r="26" spans="1:16" ht="19.8" x14ac:dyDescent="0.4">
      <c r="A26" s="167" t="s">
        <v>127</v>
      </c>
      <c r="B26" s="146">
        <v>22</v>
      </c>
      <c r="C26" s="145">
        <v>1007</v>
      </c>
      <c r="D26" s="145">
        <v>1029</v>
      </c>
      <c r="E26" s="145">
        <v>1046</v>
      </c>
      <c r="F26" s="14">
        <f t="shared" si="0"/>
        <v>2075</v>
      </c>
      <c r="G26" s="28">
        <v>11</v>
      </c>
      <c r="H26" s="29">
        <v>20</v>
      </c>
      <c r="I26" s="29">
        <v>9</v>
      </c>
      <c r="J26" s="29">
        <v>4</v>
      </c>
      <c r="K26" s="29">
        <v>1</v>
      </c>
      <c r="L26" s="29">
        <v>2</v>
      </c>
      <c r="M26" s="30">
        <v>1</v>
      </c>
      <c r="N26" s="31">
        <v>1</v>
      </c>
    </row>
    <row r="27" spans="1:16" ht="19.8" x14ac:dyDescent="0.4">
      <c r="A27" s="167" t="s">
        <v>128</v>
      </c>
      <c r="B27" s="146">
        <v>24</v>
      </c>
      <c r="C27" s="145">
        <v>1640</v>
      </c>
      <c r="D27" s="145">
        <v>1547</v>
      </c>
      <c r="E27" s="145">
        <v>1607</v>
      </c>
      <c r="F27" s="14">
        <f t="shared" si="0"/>
        <v>3154</v>
      </c>
      <c r="G27" s="28">
        <v>28</v>
      </c>
      <c r="H27" s="29">
        <v>18</v>
      </c>
      <c r="I27" s="29">
        <v>15</v>
      </c>
      <c r="J27" s="29">
        <v>17</v>
      </c>
      <c r="K27" s="29">
        <v>1</v>
      </c>
      <c r="L27" s="29">
        <v>2</v>
      </c>
      <c r="M27" s="30">
        <v>0</v>
      </c>
      <c r="N27" s="31">
        <v>2</v>
      </c>
    </row>
    <row r="28" spans="1:16" ht="19.8" x14ac:dyDescent="0.4">
      <c r="A28" s="167" t="s">
        <v>129</v>
      </c>
      <c r="B28" s="146">
        <v>10</v>
      </c>
      <c r="C28" s="145">
        <v>348</v>
      </c>
      <c r="D28" s="145">
        <v>333</v>
      </c>
      <c r="E28" s="145">
        <v>346</v>
      </c>
      <c r="F28" s="14">
        <f t="shared" si="0"/>
        <v>679</v>
      </c>
      <c r="G28" s="28">
        <v>4</v>
      </c>
      <c r="H28" s="29">
        <v>3</v>
      </c>
      <c r="I28" s="29">
        <v>3</v>
      </c>
      <c r="J28" s="29">
        <v>4</v>
      </c>
      <c r="K28" s="29">
        <v>0</v>
      </c>
      <c r="L28" s="29">
        <v>1</v>
      </c>
      <c r="M28" s="30">
        <v>1</v>
      </c>
      <c r="N28" s="31">
        <v>1</v>
      </c>
    </row>
    <row r="29" spans="1:16" ht="19.8" x14ac:dyDescent="0.4">
      <c r="A29" s="167" t="s">
        <v>130</v>
      </c>
      <c r="B29" s="146">
        <v>13</v>
      </c>
      <c r="C29" s="145">
        <v>591</v>
      </c>
      <c r="D29" s="145">
        <v>521</v>
      </c>
      <c r="E29" s="145">
        <v>603</v>
      </c>
      <c r="F29" s="14">
        <f t="shared" si="0"/>
        <v>1124</v>
      </c>
      <c r="G29" s="28">
        <v>15</v>
      </c>
      <c r="H29" s="29">
        <v>2</v>
      </c>
      <c r="I29" s="29">
        <v>5</v>
      </c>
      <c r="J29" s="29">
        <v>6</v>
      </c>
      <c r="K29" s="29">
        <v>0</v>
      </c>
      <c r="L29" s="29">
        <v>3</v>
      </c>
      <c r="M29" s="30">
        <v>0</v>
      </c>
      <c r="N29" s="31">
        <v>0</v>
      </c>
    </row>
    <row r="30" spans="1:16" ht="19.8" x14ac:dyDescent="0.4">
      <c r="A30" s="167" t="s">
        <v>131</v>
      </c>
      <c r="B30" s="146">
        <v>10</v>
      </c>
      <c r="C30" s="145">
        <v>635</v>
      </c>
      <c r="D30" s="145">
        <v>500</v>
      </c>
      <c r="E30" s="145">
        <v>561</v>
      </c>
      <c r="F30" s="14">
        <f t="shared" si="0"/>
        <v>1061</v>
      </c>
      <c r="G30" s="28">
        <v>7</v>
      </c>
      <c r="H30" s="29">
        <v>4</v>
      </c>
      <c r="I30" s="29">
        <v>0</v>
      </c>
      <c r="J30" s="29">
        <v>5</v>
      </c>
      <c r="K30" s="29">
        <v>0</v>
      </c>
      <c r="L30" s="29">
        <v>0</v>
      </c>
      <c r="M30" s="30">
        <v>2</v>
      </c>
      <c r="N30" s="31">
        <v>0</v>
      </c>
    </row>
    <row r="31" spans="1:16" ht="19.8" x14ac:dyDescent="0.4">
      <c r="A31" s="167" t="s">
        <v>132</v>
      </c>
      <c r="B31" s="146">
        <v>10</v>
      </c>
      <c r="C31" s="145">
        <v>538</v>
      </c>
      <c r="D31" s="145">
        <v>465</v>
      </c>
      <c r="E31" s="145">
        <v>489</v>
      </c>
      <c r="F31" s="14">
        <f t="shared" si="0"/>
        <v>954</v>
      </c>
      <c r="G31" s="28">
        <v>5</v>
      </c>
      <c r="H31" s="29">
        <v>11</v>
      </c>
      <c r="I31" s="29">
        <v>1</v>
      </c>
      <c r="J31" s="29">
        <v>1</v>
      </c>
      <c r="K31" s="29">
        <v>0</v>
      </c>
      <c r="L31" s="29">
        <v>3</v>
      </c>
      <c r="M31" s="30">
        <v>0</v>
      </c>
      <c r="N31" s="31">
        <v>0</v>
      </c>
    </row>
    <row r="32" spans="1:16" ht="19.8" x14ac:dyDescent="0.4">
      <c r="A32" s="167" t="s">
        <v>133</v>
      </c>
      <c r="B32" s="146">
        <v>11</v>
      </c>
      <c r="C32" s="145">
        <v>500</v>
      </c>
      <c r="D32" s="145">
        <v>470</v>
      </c>
      <c r="E32" s="145">
        <v>496</v>
      </c>
      <c r="F32" s="14">
        <f t="shared" si="0"/>
        <v>966</v>
      </c>
      <c r="G32" s="28">
        <v>9</v>
      </c>
      <c r="H32" s="29">
        <v>8</v>
      </c>
      <c r="I32" s="29">
        <v>4</v>
      </c>
      <c r="J32" s="29">
        <v>3</v>
      </c>
      <c r="K32" s="29">
        <v>0</v>
      </c>
      <c r="L32" s="29">
        <v>1</v>
      </c>
      <c r="M32" s="30">
        <v>0</v>
      </c>
      <c r="N32" s="31">
        <v>0</v>
      </c>
    </row>
    <row r="33" spans="1:14" ht="19.8" x14ac:dyDescent="0.4">
      <c r="A33" s="167" t="s">
        <v>134</v>
      </c>
      <c r="B33" s="146">
        <v>12</v>
      </c>
      <c r="C33" s="145">
        <v>516</v>
      </c>
      <c r="D33" s="145">
        <v>433</v>
      </c>
      <c r="E33" s="145">
        <v>456</v>
      </c>
      <c r="F33" s="14">
        <f t="shared" si="0"/>
        <v>889</v>
      </c>
      <c r="G33" s="28">
        <v>13</v>
      </c>
      <c r="H33" s="29">
        <v>9</v>
      </c>
      <c r="I33" s="29">
        <v>4</v>
      </c>
      <c r="J33" s="29">
        <v>9</v>
      </c>
      <c r="K33" s="29">
        <v>0</v>
      </c>
      <c r="L33" s="29">
        <v>3</v>
      </c>
      <c r="M33" s="30">
        <v>0</v>
      </c>
      <c r="N33" s="31">
        <v>0</v>
      </c>
    </row>
    <row r="34" spans="1:14" ht="19.8" x14ac:dyDescent="0.4">
      <c r="A34" s="167" t="s">
        <v>135</v>
      </c>
      <c r="B34" s="146">
        <v>11</v>
      </c>
      <c r="C34" s="145">
        <v>400</v>
      </c>
      <c r="D34" s="145">
        <v>371</v>
      </c>
      <c r="E34" s="145">
        <v>424</v>
      </c>
      <c r="F34" s="14">
        <f t="shared" si="0"/>
        <v>795</v>
      </c>
      <c r="G34" s="28">
        <v>1</v>
      </c>
      <c r="H34" s="29">
        <v>3</v>
      </c>
      <c r="I34" s="29">
        <v>1</v>
      </c>
      <c r="J34" s="29">
        <v>5</v>
      </c>
      <c r="K34" s="29">
        <v>2</v>
      </c>
      <c r="L34" s="29">
        <v>1</v>
      </c>
      <c r="M34" s="30">
        <v>0</v>
      </c>
      <c r="N34" s="31">
        <v>0</v>
      </c>
    </row>
    <row r="35" spans="1:14" ht="19.8" x14ac:dyDescent="0.4">
      <c r="A35" s="167" t="s">
        <v>136</v>
      </c>
      <c r="B35" s="146">
        <v>6</v>
      </c>
      <c r="C35" s="145">
        <v>349</v>
      </c>
      <c r="D35" s="145">
        <v>342</v>
      </c>
      <c r="E35" s="145">
        <v>380</v>
      </c>
      <c r="F35" s="14">
        <f t="shared" si="0"/>
        <v>722</v>
      </c>
      <c r="G35" s="28">
        <v>5</v>
      </c>
      <c r="H35" s="29">
        <v>13</v>
      </c>
      <c r="I35" s="29">
        <v>4</v>
      </c>
      <c r="J35" s="29">
        <v>1</v>
      </c>
      <c r="K35" s="29">
        <v>0</v>
      </c>
      <c r="L35" s="29">
        <v>0</v>
      </c>
      <c r="M35" s="30">
        <v>0</v>
      </c>
      <c r="N35" s="31">
        <v>0</v>
      </c>
    </row>
    <row r="36" spans="1:14" ht="19.8" x14ac:dyDescent="0.4">
      <c r="A36" s="167" t="s">
        <v>137</v>
      </c>
      <c r="B36" s="146">
        <v>16</v>
      </c>
      <c r="C36" s="145">
        <v>629</v>
      </c>
      <c r="D36" s="145">
        <v>597</v>
      </c>
      <c r="E36" s="145">
        <v>608</v>
      </c>
      <c r="F36" s="14">
        <f t="shared" si="0"/>
        <v>1205</v>
      </c>
      <c r="G36" s="28">
        <v>11</v>
      </c>
      <c r="H36" s="29">
        <v>6</v>
      </c>
      <c r="I36" s="29">
        <v>4</v>
      </c>
      <c r="J36" s="29">
        <v>2</v>
      </c>
      <c r="K36" s="29">
        <v>0</v>
      </c>
      <c r="L36" s="29">
        <v>0</v>
      </c>
      <c r="M36" s="30">
        <v>1</v>
      </c>
      <c r="N36" s="31">
        <v>0</v>
      </c>
    </row>
    <row r="37" spans="1:14" ht="19.8" x14ac:dyDescent="0.4">
      <c r="A37" s="166" t="s">
        <v>138</v>
      </c>
      <c r="B37" s="14">
        <f t="shared" ref="B37:N37" si="1">SUM(B5:B36)</f>
        <v>447</v>
      </c>
      <c r="C37" s="14">
        <f t="shared" si="1"/>
        <v>24350</v>
      </c>
      <c r="D37" s="14">
        <f t="shared" si="1"/>
        <v>23486</v>
      </c>
      <c r="E37" s="14">
        <f t="shared" si="1"/>
        <v>25983</v>
      </c>
      <c r="F37" s="14">
        <f t="shared" si="1"/>
        <v>49469</v>
      </c>
      <c r="G37" s="14">
        <f t="shared" si="1"/>
        <v>369</v>
      </c>
      <c r="H37" s="14">
        <f t="shared" si="1"/>
        <v>392</v>
      </c>
      <c r="I37" s="14">
        <f t="shared" si="1"/>
        <v>139</v>
      </c>
      <c r="J37" s="14">
        <f t="shared" si="1"/>
        <v>139</v>
      </c>
      <c r="K37" s="14">
        <f t="shared" si="1"/>
        <v>19</v>
      </c>
      <c r="L37" s="14">
        <f t="shared" si="1"/>
        <v>45</v>
      </c>
      <c r="M37" s="15">
        <f t="shared" si="1"/>
        <v>25</v>
      </c>
      <c r="N37" s="18">
        <f t="shared" si="1"/>
        <v>5</v>
      </c>
    </row>
    <row r="38" spans="1:14" s="2" customFormat="1" ht="26.25" customHeight="1" x14ac:dyDescent="0.4">
      <c r="A38" s="176" t="s">
        <v>8</v>
      </c>
      <c r="B38" s="177"/>
      <c r="C38" s="45">
        <f>C37</f>
        <v>24350</v>
      </c>
      <c r="D38" s="45" t="s">
        <v>0</v>
      </c>
      <c r="E38" s="45" t="s">
        <v>9</v>
      </c>
      <c r="F38" s="45"/>
      <c r="G38" s="45">
        <f>F37</f>
        <v>49469</v>
      </c>
      <c r="H38" s="45" t="s">
        <v>10</v>
      </c>
      <c r="I38" s="45"/>
      <c r="J38" s="45"/>
      <c r="K38" s="45" t="s">
        <v>101</v>
      </c>
      <c r="L38" s="45"/>
      <c r="M38" s="52"/>
      <c r="N38" s="53"/>
    </row>
    <row r="39" spans="1:14" s="2" customFormat="1" ht="26.25" customHeight="1" x14ac:dyDescent="0.4">
      <c r="A39" s="176" t="s">
        <v>104</v>
      </c>
      <c r="B39" s="177"/>
      <c r="C39" s="46" t="str">
        <f ca="1">INDIRECT(H39,TRUE)</f>
        <v>開平</v>
      </c>
      <c r="D39" s="124" t="s">
        <v>91</v>
      </c>
      <c r="E39" s="125">
        <f>MAX(C5:C36)</f>
        <v>1657</v>
      </c>
      <c r="F39" s="126">
        <f>MAX(F5:F36)</f>
        <v>4011</v>
      </c>
      <c r="G39" s="71"/>
      <c r="H39" s="129" t="str">
        <f>ADDRESS(MATCH(MAX(F5:F36),F5:F36,0)+4,1)</f>
        <v>$A$21</v>
      </c>
      <c r="I39" s="71"/>
      <c r="J39" s="71"/>
      <c r="K39" s="71"/>
      <c r="L39" s="71"/>
      <c r="M39" s="122"/>
      <c r="N39" s="123"/>
    </row>
    <row r="40" spans="1:14" s="2" customFormat="1" ht="26.25" customHeight="1" x14ac:dyDescent="0.4">
      <c r="A40" s="176" t="s">
        <v>105</v>
      </c>
      <c r="B40" s="177"/>
      <c r="C40" s="130" t="str">
        <f ca="1">INDIRECT(H40,TRUE)</f>
        <v>德政</v>
      </c>
      <c r="D40" s="131" t="s">
        <v>91</v>
      </c>
      <c r="E40" s="127">
        <f>MIN(C5:C36)</f>
        <v>344</v>
      </c>
      <c r="F40" s="128">
        <f>MIN(F5:F36)</f>
        <v>676</v>
      </c>
      <c r="G40" s="71"/>
      <c r="H40" s="129" t="str">
        <f>ADDRESS(MATCH(MIN(F5:F36),F5:F36,0)+4,1)</f>
        <v>$A$10</v>
      </c>
      <c r="I40" s="71"/>
      <c r="J40" s="71"/>
      <c r="K40" s="71"/>
      <c r="L40" s="71"/>
      <c r="M40" s="122"/>
      <c r="N40" s="123"/>
    </row>
    <row r="41" spans="1:14" s="3" customFormat="1" ht="24.9" customHeight="1" x14ac:dyDescent="0.4">
      <c r="A41" s="184" t="s">
        <v>11</v>
      </c>
      <c r="B41" s="185"/>
      <c r="C41" s="172">
        <f>SUM(G41:G42)</f>
        <v>284</v>
      </c>
      <c r="D41" s="174" t="s">
        <v>10</v>
      </c>
      <c r="E41" s="71" t="s">
        <v>12</v>
      </c>
      <c r="F41" s="71"/>
      <c r="G41" s="71">
        <v>130</v>
      </c>
      <c r="H41" s="71" t="s">
        <v>10</v>
      </c>
      <c r="I41" s="71"/>
      <c r="J41" s="71"/>
      <c r="K41" s="64"/>
      <c r="L41" s="64"/>
      <c r="M41" s="65"/>
      <c r="N41" s="66"/>
    </row>
    <row r="42" spans="1:14" s="4" customFormat="1" ht="24.9" customHeight="1" x14ac:dyDescent="0.4">
      <c r="A42" s="186"/>
      <c r="B42" s="187"/>
      <c r="C42" s="173"/>
      <c r="D42" s="175"/>
      <c r="E42" s="72" t="s">
        <v>13</v>
      </c>
      <c r="F42" s="72"/>
      <c r="G42" s="72">
        <v>154</v>
      </c>
      <c r="H42" s="72" t="s">
        <v>10</v>
      </c>
      <c r="I42" s="72"/>
      <c r="J42" s="72"/>
      <c r="K42" s="73"/>
      <c r="L42" s="73"/>
      <c r="M42" s="74"/>
      <c r="N42" s="75"/>
    </row>
    <row r="43" spans="1:14" s="4" customFormat="1" ht="24.9" customHeight="1" x14ac:dyDescent="0.4">
      <c r="A43" s="184" t="s">
        <v>17</v>
      </c>
      <c r="B43" s="188"/>
      <c r="C43" s="191">
        <f>K37</f>
        <v>19</v>
      </c>
      <c r="D43" s="191" t="s">
        <v>10</v>
      </c>
      <c r="E43" s="152" t="s">
        <v>169</v>
      </c>
      <c r="F43" s="71"/>
      <c r="G43" s="71"/>
      <c r="H43" s="71"/>
      <c r="I43" s="71"/>
      <c r="J43" s="71"/>
      <c r="K43" s="153"/>
      <c r="L43" s="153"/>
      <c r="M43" s="154"/>
      <c r="N43" s="155"/>
    </row>
    <row r="44" spans="1:14" s="5" customFormat="1" ht="24.9" customHeight="1" x14ac:dyDescent="0.4">
      <c r="A44" s="189"/>
      <c r="B44" s="190"/>
      <c r="C44" s="192"/>
      <c r="D44" s="192"/>
      <c r="E44" s="54" t="s">
        <v>140</v>
      </c>
      <c r="F44" s="150"/>
      <c r="G44" s="150"/>
      <c r="H44" s="150"/>
      <c r="I44" s="150"/>
      <c r="J44" s="150"/>
      <c r="K44" s="150"/>
      <c r="L44" s="150"/>
      <c r="M44" s="150"/>
      <c r="N44" s="151"/>
    </row>
    <row r="45" spans="1:14" s="6" customFormat="1" ht="26.25" customHeight="1" x14ac:dyDescent="0.4">
      <c r="A45" s="176" t="s">
        <v>15</v>
      </c>
      <c r="B45" s="177"/>
      <c r="C45" s="45">
        <f>L37</f>
        <v>45</v>
      </c>
      <c r="D45" s="45" t="s">
        <v>10</v>
      </c>
      <c r="E45" s="45"/>
      <c r="F45" s="45"/>
      <c r="G45" s="46"/>
      <c r="H45" s="45"/>
      <c r="I45" s="45"/>
      <c r="J45" s="45"/>
      <c r="K45" s="47"/>
      <c r="L45" s="47"/>
      <c r="M45" s="48"/>
      <c r="N45" s="49"/>
    </row>
    <row r="46" spans="1:14" s="7" customFormat="1" ht="26.25" customHeight="1" x14ac:dyDescent="0.4">
      <c r="A46" s="176" t="s">
        <v>14</v>
      </c>
      <c r="B46" s="177"/>
      <c r="C46" s="45">
        <f>M37</f>
        <v>25</v>
      </c>
      <c r="D46" s="45" t="s">
        <v>24</v>
      </c>
      <c r="E46" s="45" t="s">
        <v>170</v>
      </c>
      <c r="F46" s="45"/>
      <c r="G46" s="45"/>
      <c r="H46" s="45"/>
      <c r="I46" s="45"/>
      <c r="J46" s="45"/>
      <c r="K46" s="47"/>
      <c r="L46" s="47"/>
      <c r="M46" s="48"/>
      <c r="N46" s="49"/>
    </row>
    <row r="47" spans="1:14" s="8" customFormat="1" ht="26.25" customHeight="1" x14ac:dyDescent="0.4">
      <c r="A47" s="182" t="s">
        <v>151</v>
      </c>
      <c r="B47" s="183"/>
      <c r="C47" s="45">
        <f>N37</f>
        <v>5</v>
      </c>
      <c r="D47" s="45" t="s">
        <v>24</v>
      </c>
      <c r="E47" s="45" t="s">
        <v>171</v>
      </c>
      <c r="F47" s="45"/>
      <c r="G47" s="45"/>
      <c r="H47" s="45"/>
      <c r="I47" s="45"/>
      <c r="J47" s="45"/>
      <c r="K47" s="47"/>
      <c r="L47" s="47"/>
      <c r="M47" s="48"/>
      <c r="N47" s="49"/>
    </row>
    <row r="48" spans="1:14" s="6" customFormat="1" ht="26.25" customHeight="1" x14ac:dyDescent="0.4">
      <c r="A48" s="176" t="s">
        <v>103</v>
      </c>
      <c r="B48" s="177"/>
      <c r="C48" s="45">
        <f>G37</f>
        <v>369</v>
      </c>
      <c r="D48" s="45" t="s">
        <v>10</v>
      </c>
      <c r="E48" s="45" t="s">
        <v>16</v>
      </c>
      <c r="F48" s="45"/>
      <c r="G48" s="45">
        <f>H37</f>
        <v>392</v>
      </c>
      <c r="H48" s="45" t="s">
        <v>10</v>
      </c>
      <c r="I48" s="45"/>
      <c r="J48" s="45"/>
      <c r="K48" s="47"/>
      <c r="L48" s="47"/>
      <c r="M48" s="48"/>
      <c r="N48" s="49"/>
    </row>
    <row r="49" spans="1:14" s="9" customFormat="1" ht="26.25" customHeight="1" thickBot="1" x14ac:dyDescent="0.45">
      <c r="A49" s="180" t="str">
        <f>IF(C49&gt;0," 本月戶數增加","本月戶數減少")</f>
        <v xml:space="preserve"> 本月戶數增加</v>
      </c>
      <c r="B49" s="181"/>
      <c r="C49" s="56">
        <f>C37-'11401'!C37</f>
        <v>157</v>
      </c>
      <c r="D49" s="58" t="str">
        <f>IF(E49&gt;0,"男增加","男減少")</f>
        <v>男減少</v>
      </c>
      <c r="E49" s="57">
        <f>D37-'11401'!D37</f>
        <v>-31</v>
      </c>
      <c r="F49" s="58" t="str">
        <f>IF(G49&gt;0,"女增加","女減少")</f>
        <v>女減少</v>
      </c>
      <c r="G49" s="57">
        <f>E37-'11401'!E37</f>
        <v>-18</v>
      </c>
      <c r="H49" s="59"/>
      <c r="I49" s="181" t="str">
        <f>IF(K49&gt;0,"總人口數增加","總人口數減少")</f>
        <v>總人口數減少</v>
      </c>
      <c r="J49" s="181"/>
      <c r="K49" s="57">
        <f>F37-'11401'!F37</f>
        <v>-49</v>
      </c>
      <c r="L49" s="59"/>
      <c r="M49" s="60"/>
      <c r="N49" s="61"/>
    </row>
  </sheetData>
  <mergeCells count="28">
    <mergeCell ref="A40:B40"/>
    <mergeCell ref="A1:L1"/>
    <mergeCell ref="K2:N2"/>
    <mergeCell ref="A3:A4"/>
    <mergeCell ref="B3:B4"/>
    <mergeCell ref="C3:C4"/>
    <mergeCell ref="G3:G4"/>
    <mergeCell ref="H3:H4"/>
    <mergeCell ref="I3:I4"/>
    <mergeCell ref="J3:J4"/>
    <mergeCell ref="K3:K4"/>
    <mergeCell ref="L3:L4"/>
    <mergeCell ref="M3:M4"/>
    <mergeCell ref="N3:N4"/>
    <mergeCell ref="A38:B38"/>
    <mergeCell ref="A39:B39"/>
    <mergeCell ref="I49:J49"/>
    <mergeCell ref="A41:B42"/>
    <mergeCell ref="C41:C42"/>
    <mergeCell ref="D41:D42"/>
    <mergeCell ref="A43:B44"/>
    <mergeCell ref="C43:C44"/>
    <mergeCell ref="D43:D44"/>
    <mergeCell ref="A45:B45"/>
    <mergeCell ref="A46:B46"/>
    <mergeCell ref="A47:B47"/>
    <mergeCell ref="A48:B48"/>
    <mergeCell ref="A49:B49"/>
  </mergeCells>
  <phoneticPr fontId="7" type="noConversion"/>
  <printOptions horizontalCentered="1"/>
  <pageMargins left="0.59055118110236227" right="0.39370078740157483" top="0.98425196850393704" bottom="0.98425196850393704" header="0" footer="0"/>
  <pageSetup paperSize="8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49"/>
  <sheetViews>
    <sheetView workbookViewId="0">
      <pane ySplit="4" topLeftCell="A5" activePane="bottomLeft" state="frozen"/>
      <selection pane="bottomLeft" sqref="A1:L1"/>
    </sheetView>
  </sheetViews>
  <sheetFormatPr defaultRowHeight="16.2" x14ac:dyDescent="0.3"/>
  <cols>
    <col min="1" max="1" width="11.33203125" style="1" customWidth="1"/>
    <col min="2" max="2" width="12.44140625" customWidth="1"/>
    <col min="3" max="3" width="11.33203125" customWidth="1"/>
    <col min="4" max="6" width="9.6640625" customWidth="1"/>
    <col min="7" max="10" width="8.6640625" customWidth="1"/>
    <col min="11" max="14" width="7.6640625" customWidth="1"/>
    <col min="15" max="15" width="9"/>
  </cols>
  <sheetData>
    <row r="1" spans="1:14" ht="44.25" customHeight="1" x14ac:dyDescent="0.3">
      <c r="A1" s="168" t="s">
        <v>98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</row>
    <row r="2" spans="1:14" ht="28.5" customHeight="1" thickBot="1" x14ac:dyDescent="0.35">
      <c r="J2" s="20"/>
      <c r="K2" s="198" t="s">
        <v>155</v>
      </c>
      <c r="L2" s="198"/>
      <c r="M2" s="198"/>
      <c r="N2" s="198"/>
    </row>
    <row r="3" spans="1:14" ht="19.8" x14ac:dyDescent="0.4">
      <c r="A3" s="199" t="s">
        <v>19</v>
      </c>
      <c r="B3" s="200" t="s">
        <v>20</v>
      </c>
      <c r="C3" s="200" t="s">
        <v>21</v>
      </c>
      <c r="D3" s="142" t="s">
        <v>10</v>
      </c>
      <c r="E3" s="143" t="s">
        <v>95</v>
      </c>
      <c r="F3" s="144" t="s">
        <v>96</v>
      </c>
      <c r="G3" s="200" t="s">
        <v>5</v>
      </c>
      <c r="H3" s="200" t="s">
        <v>4</v>
      </c>
      <c r="I3" s="200" t="s">
        <v>6</v>
      </c>
      <c r="J3" s="200" t="s">
        <v>7</v>
      </c>
      <c r="K3" s="200" t="s">
        <v>22</v>
      </c>
      <c r="L3" s="200" t="s">
        <v>23</v>
      </c>
      <c r="M3" s="201" t="s">
        <v>145</v>
      </c>
      <c r="N3" s="202" t="s">
        <v>147</v>
      </c>
    </row>
    <row r="4" spans="1:14" s="1" customFormat="1" ht="19.8" x14ac:dyDescent="0.4">
      <c r="A4" s="179"/>
      <c r="B4" s="171"/>
      <c r="C4" s="171"/>
      <c r="D4" s="13" t="s">
        <v>1</v>
      </c>
      <c r="E4" s="13" t="s">
        <v>2</v>
      </c>
      <c r="F4" s="13" t="s">
        <v>3</v>
      </c>
      <c r="G4" s="171"/>
      <c r="H4" s="171"/>
      <c r="I4" s="171"/>
      <c r="J4" s="171"/>
      <c r="K4" s="171"/>
      <c r="L4" s="171"/>
      <c r="M4" s="194"/>
      <c r="N4" s="196"/>
    </row>
    <row r="5" spans="1:14" ht="19.8" x14ac:dyDescent="0.4">
      <c r="A5" s="167" t="s">
        <v>106</v>
      </c>
      <c r="B5" s="145">
        <v>15</v>
      </c>
      <c r="C5" s="145">
        <v>962</v>
      </c>
      <c r="D5" s="145">
        <v>851</v>
      </c>
      <c r="E5" s="145">
        <v>984</v>
      </c>
      <c r="F5" s="14">
        <f t="shared" ref="F5:F36" si="0">SUM(D5:E5)</f>
        <v>1835</v>
      </c>
      <c r="G5" s="28">
        <v>11</v>
      </c>
      <c r="H5" s="29">
        <v>22</v>
      </c>
      <c r="I5" s="29">
        <v>13</v>
      </c>
      <c r="J5" s="29">
        <v>12</v>
      </c>
      <c r="K5" s="29">
        <v>4</v>
      </c>
      <c r="L5" s="29">
        <v>4</v>
      </c>
      <c r="M5" s="30">
        <v>0</v>
      </c>
      <c r="N5" s="31">
        <v>0</v>
      </c>
    </row>
    <row r="6" spans="1:14" ht="19.8" x14ac:dyDescent="0.4">
      <c r="A6" s="167" t="s">
        <v>107</v>
      </c>
      <c r="B6" s="146">
        <v>11</v>
      </c>
      <c r="C6" s="145">
        <v>573</v>
      </c>
      <c r="D6" s="145">
        <v>484</v>
      </c>
      <c r="E6" s="145">
        <v>544</v>
      </c>
      <c r="F6" s="14">
        <f t="shared" si="0"/>
        <v>1028</v>
      </c>
      <c r="G6" s="28">
        <v>10</v>
      </c>
      <c r="H6" s="29">
        <v>17</v>
      </c>
      <c r="I6" s="29">
        <v>5</v>
      </c>
      <c r="J6" s="29">
        <v>7</v>
      </c>
      <c r="K6" s="29">
        <v>0</v>
      </c>
      <c r="L6" s="29">
        <v>1</v>
      </c>
      <c r="M6" s="30">
        <v>1</v>
      </c>
      <c r="N6" s="31">
        <v>0</v>
      </c>
    </row>
    <row r="7" spans="1:14" ht="19.8" x14ac:dyDescent="0.4">
      <c r="A7" s="167" t="s">
        <v>108</v>
      </c>
      <c r="B7" s="146">
        <v>17</v>
      </c>
      <c r="C7" s="145">
        <v>1570</v>
      </c>
      <c r="D7" s="145">
        <v>1441</v>
      </c>
      <c r="E7" s="145">
        <v>1791</v>
      </c>
      <c r="F7" s="14">
        <f t="shared" si="0"/>
        <v>3232</v>
      </c>
      <c r="G7" s="28">
        <v>37</v>
      </c>
      <c r="H7" s="29">
        <v>53</v>
      </c>
      <c r="I7" s="29">
        <v>9</v>
      </c>
      <c r="J7" s="29">
        <v>8</v>
      </c>
      <c r="K7" s="29">
        <v>1</v>
      </c>
      <c r="L7" s="29">
        <v>2</v>
      </c>
      <c r="M7" s="30">
        <v>0</v>
      </c>
      <c r="N7" s="31">
        <v>0</v>
      </c>
    </row>
    <row r="8" spans="1:14" ht="19.8" x14ac:dyDescent="0.4">
      <c r="A8" s="167" t="s">
        <v>109</v>
      </c>
      <c r="B8" s="146">
        <v>15</v>
      </c>
      <c r="C8" s="145">
        <v>551</v>
      </c>
      <c r="D8" s="145">
        <v>519</v>
      </c>
      <c r="E8" s="145">
        <v>551</v>
      </c>
      <c r="F8" s="14">
        <f t="shared" si="0"/>
        <v>1070</v>
      </c>
      <c r="G8" s="28">
        <v>12</v>
      </c>
      <c r="H8" s="29">
        <v>14</v>
      </c>
      <c r="I8" s="29">
        <v>2</v>
      </c>
      <c r="J8" s="29">
        <v>7</v>
      </c>
      <c r="K8" s="29">
        <v>0</v>
      </c>
      <c r="L8" s="29">
        <v>1</v>
      </c>
      <c r="M8" s="30">
        <v>1</v>
      </c>
      <c r="N8" s="31">
        <v>1</v>
      </c>
    </row>
    <row r="9" spans="1:14" ht="19.8" x14ac:dyDescent="0.4">
      <c r="A9" s="167" t="s">
        <v>110</v>
      </c>
      <c r="B9" s="146">
        <v>17</v>
      </c>
      <c r="C9" s="145">
        <v>694</v>
      </c>
      <c r="D9" s="145">
        <v>628</v>
      </c>
      <c r="E9" s="145">
        <v>728</v>
      </c>
      <c r="F9" s="14">
        <f t="shared" si="0"/>
        <v>1356</v>
      </c>
      <c r="G9" s="28">
        <v>9</v>
      </c>
      <c r="H9" s="29">
        <v>16</v>
      </c>
      <c r="I9" s="29">
        <v>6</v>
      </c>
      <c r="J9" s="29">
        <v>13</v>
      </c>
      <c r="K9" s="29">
        <v>0</v>
      </c>
      <c r="L9" s="29">
        <v>3</v>
      </c>
      <c r="M9" s="30">
        <v>0</v>
      </c>
      <c r="N9" s="31">
        <v>0</v>
      </c>
    </row>
    <row r="10" spans="1:14" ht="19.8" x14ac:dyDescent="0.4">
      <c r="A10" s="167" t="s">
        <v>111</v>
      </c>
      <c r="B10" s="146">
        <v>7</v>
      </c>
      <c r="C10" s="145">
        <v>344</v>
      </c>
      <c r="D10" s="145">
        <v>309</v>
      </c>
      <c r="E10" s="145">
        <v>363</v>
      </c>
      <c r="F10" s="14">
        <f t="shared" si="0"/>
        <v>672</v>
      </c>
      <c r="G10" s="28">
        <v>4</v>
      </c>
      <c r="H10" s="29">
        <v>11</v>
      </c>
      <c r="I10" s="29">
        <v>5</v>
      </c>
      <c r="J10" s="29">
        <v>1</v>
      </c>
      <c r="K10" s="29">
        <v>0</v>
      </c>
      <c r="L10" s="29">
        <v>1</v>
      </c>
      <c r="M10" s="30">
        <v>0</v>
      </c>
      <c r="N10" s="31">
        <v>0</v>
      </c>
    </row>
    <row r="11" spans="1:14" ht="19.8" x14ac:dyDescent="0.4">
      <c r="A11" s="167" t="s">
        <v>112</v>
      </c>
      <c r="B11" s="146">
        <v>7</v>
      </c>
      <c r="C11" s="145">
        <v>657</v>
      </c>
      <c r="D11" s="145">
        <v>498</v>
      </c>
      <c r="E11" s="145">
        <v>624</v>
      </c>
      <c r="F11" s="14">
        <f t="shared" si="0"/>
        <v>1122</v>
      </c>
      <c r="G11" s="28">
        <v>17</v>
      </c>
      <c r="H11" s="29">
        <v>14</v>
      </c>
      <c r="I11" s="29">
        <v>4</v>
      </c>
      <c r="J11" s="29">
        <v>2</v>
      </c>
      <c r="K11" s="29">
        <v>0</v>
      </c>
      <c r="L11" s="29">
        <v>0</v>
      </c>
      <c r="M11" s="30">
        <v>2</v>
      </c>
      <c r="N11" s="31">
        <v>3</v>
      </c>
    </row>
    <row r="12" spans="1:14" ht="19.8" x14ac:dyDescent="0.4">
      <c r="A12" s="167" t="s">
        <v>113</v>
      </c>
      <c r="B12" s="146">
        <v>15</v>
      </c>
      <c r="C12" s="145">
        <v>962</v>
      </c>
      <c r="D12" s="145">
        <v>944</v>
      </c>
      <c r="E12" s="145">
        <v>1008</v>
      </c>
      <c r="F12" s="14">
        <f t="shared" si="0"/>
        <v>1952</v>
      </c>
      <c r="G12" s="28">
        <v>13</v>
      </c>
      <c r="H12" s="29">
        <v>25</v>
      </c>
      <c r="I12" s="29">
        <v>7</v>
      </c>
      <c r="J12" s="29">
        <v>8</v>
      </c>
      <c r="K12" s="29">
        <v>0</v>
      </c>
      <c r="L12" s="29">
        <v>1</v>
      </c>
      <c r="M12" s="30">
        <v>0</v>
      </c>
      <c r="N12" s="31">
        <v>0</v>
      </c>
    </row>
    <row r="13" spans="1:14" ht="19.8" x14ac:dyDescent="0.4">
      <c r="A13" s="167" t="s">
        <v>114</v>
      </c>
      <c r="B13" s="146">
        <v>12</v>
      </c>
      <c r="C13" s="145">
        <v>480</v>
      </c>
      <c r="D13" s="145">
        <v>455</v>
      </c>
      <c r="E13" s="145">
        <v>484</v>
      </c>
      <c r="F13" s="14">
        <f t="shared" si="0"/>
        <v>939</v>
      </c>
      <c r="G13" s="28">
        <v>6</v>
      </c>
      <c r="H13" s="29">
        <v>5</v>
      </c>
      <c r="I13" s="29">
        <v>4</v>
      </c>
      <c r="J13" s="29">
        <v>16</v>
      </c>
      <c r="K13" s="29">
        <v>0</v>
      </c>
      <c r="L13" s="29">
        <v>2</v>
      </c>
      <c r="M13" s="30">
        <v>1</v>
      </c>
      <c r="N13" s="31">
        <v>0</v>
      </c>
    </row>
    <row r="14" spans="1:14" ht="19.8" x14ac:dyDescent="0.4">
      <c r="A14" s="167" t="s">
        <v>115</v>
      </c>
      <c r="B14" s="146">
        <v>8</v>
      </c>
      <c r="C14" s="145">
        <v>355</v>
      </c>
      <c r="D14" s="145">
        <v>370</v>
      </c>
      <c r="E14" s="145">
        <v>360</v>
      </c>
      <c r="F14" s="14">
        <f t="shared" si="0"/>
        <v>730</v>
      </c>
      <c r="G14" s="28">
        <v>7</v>
      </c>
      <c r="H14" s="29">
        <v>6</v>
      </c>
      <c r="I14" s="29">
        <v>0</v>
      </c>
      <c r="J14" s="29">
        <v>5</v>
      </c>
      <c r="K14" s="29">
        <v>0</v>
      </c>
      <c r="L14" s="29">
        <v>1</v>
      </c>
      <c r="M14" s="30">
        <v>0</v>
      </c>
      <c r="N14" s="31">
        <v>0</v>
      </c>
    </row>
    <row r="15" spans="1:14" ht="19.8" x14ac:dyDescent="0.4">
      <c r="A15" s="167" t="s">
        <v>116</v>
      </c>
      <c r="B15" s="146">
        <v>17</v>
      </c>
      <c r="C15" s="145">
        <v>789</v>
      </c>
      <c r="D15" s="145">
        <v>701</v>
      </c>
      <c r="E15" s="145">
        <v>794</v>
      </c>
      <c r="F15" s="14">
        <f t="shared" si="0"/>
        <v>1495</v>
      </c>
      <c r="G15" s="28">
        <v>19</v>
      </c>
      <c r="H15" s="29">
        <v>27</v>
      </c>
      <c r="I15" s="29">
        <v>9</v>
      </c>
      <c r="J15" s="29">
        <v>5</v>
      </c>
      <c r="K15" s="29">
        <v>0</v>
      </c>
      <c r="L15" s="29">
        <v>1</v>
      </c>
      <c r="M15" s="30">
        <v>0</v>
      </c>
      <c r="N15" s="31">
        <v>0</v>
      </c>
    </row>
    <row r="16" spans="1:14" ht="19.8" x14ac:dyDescent="0.4">
      <c r="A16" s="167" t="s">
        <v>117</v>
      </c>
      <c r="B16" s="146">
        <v>11</v>
      </c>
      <c r="C16" s="145">
        <v>555</v>
      </c>
      <c r="D16" s="145">
        <v>446</v>
      </c>
      <c r="E16" s="145">
        <v>452</v>
      </c>
      <c r="F16" s="14">
        <f t="shared" si="0"/>
        <v>898</v>
      </c>
      <c r="G16" s="28">
        <v>56</v>
      </c>
      <c r="H16" s="29">
        <v>14</v>
      </c>
      <c r="I16" s="29">
        <v>14</v>
      </c>
      <c r="J16" s="29">
        <v>7</v>
      </c>
      <c r="K16" s="29">
        <v>0</v>
      </c>
      <c r="L16" s="29">
        <v>2</v>
      </c>
      <c r="M16" s="30">
        <v>1</v>
      </c>
      <c r="N16" s="31">
        <v>0</v>
      </c>
    </row>
    <row r="17" spans="1:16" ht="19.8" x14ac:dyDescent="0.4">
      <c r="A17" s="167" t="s">
        <v>118</v>
      </c>
      <c r="B17" s="146">
        <v>22</v>
      </c>
      <c r="C17" s="145">
        <v>1281</v>
      </c>
      <c r="D17" s="145">
        <v>1317</v>
      </c>
      <c r="E17" s="145">
        <v>1437</v>
      </c>
      <c r="F17" s="14">
        <f t="shared" si="0"/>
        <v>2754</v>
      </c>
      <c r="G17" s="28">
        <v>44</v>
      </c>
      <c r="H17" s="29">
        <v>40</v>
      </c>
      <c r="I17" s="29">
        <v>3</v>
      </c>
      <c r="J17" s="29">
        <v>2</v>
      </c>
      <c r="K17" s="29">
        <v>1</v>
      </c>
      <c r="L17" s="29">
        <v>1</v>
      </c>
      <c r="M17" s="30">
        <v>2</v>
      </c>
      <c r="N17" s="31">
        <v>1</v>
      </c>
    </row>
    <row r="18" spans="1:16" ht="19.8" x14ac:dyDescent="0.4">
      <c r="A18" s="167" t="s">
        <v>119</v>
      </c>
      <c r="B18" s="146">
        <v>19</v>
      </c>
      <c r="C18" s="145">
        <v>1615</v>
      </c>
      <c r="D18" s="145">
        <v>1744</v>
      </c>
      <c r="E18" s="145">
        <v>1961</v>
      </c>
      <c r="F18" s="14">
        <f t="shared" si="0"/>
        <v>3705</v>
      </c>
      <c r="G18" s="28">
        <v>56</v>
      </c>
      <c r="H18" s="29">
        <v>50</v>
      </c>
      <c r="I18" s="29">
        <v>12</v>
      </c>
      <c r="J18" s="29">
        <v>6</v>
      </c>
      <c r="K18" s="29">
        <v>1</v>
      </c>
      <c r="L18" s="29">
        <v>2</v>
      </c>
      <c r="M18" s="30">
        <v>2</v>
      </c>
      <c r="N18" s="31">
        <v>1</v>
      </c>
    </row>
    <row r="19" spans="1:16" ht="19.8" x14ac:dyDescent="0.4">
      <c r="A19" s="167" t="s">
        <v>120</v>
      </c>
      <c r="B19" s="146">
        <v>22</v>
      </c>
      <c r="C19" s="145">
        <v>1171</v>
      </c>
      <c r="D19" s="145">
        <v>1296</v>
      </c>
      <c r="E19" s="145">
        <v>1404</v>
      </c>
      <c r="F19" s="14">
        <f t="shared" si="0"/>
        <v>2700</v>
      </c>
      <c r="G19" s="28">
        <v>33</v>
      </c>
      <c r="H19" s="29">
        <v>36</v>
      </c>
      <c r="I19" s="29">
        <v>8</v>
      </c>
      <c r="J19" s="29">
        <v>10</v>
      </c>
      <c r="K19" s="29">
        <v>0</v>
      </c>
      <c r="L19" s="29">
        <v>3</v>
      </c>
      <c r="M19" s="30">
        <v>0</v>
      </c>
      <c r="N19" s="31">
        <v>0</v>
      </c>
    </row>
    <row r="20" spans="1:16" ht="19.8" x14ac:dyDescent="0.4">
      <c r="A20" s="167" t="s">
        <v>121</v>
      </c>
      <c r="B20" s="146">
        <v>19</v>
      </c>
      <c r="C20" s="145">
        <v>797</v>
      </c>
      <c r="D20" s="145">
        <v>850</v>
      </c>
      <c r="E20" s="145">
        <v>1003</v>
      </c>
      <c r="F20" s="14">
        <f t="shared" si="0"/>
        <v>1853</v>
      </c>
      <c r="G20" s="28">
        <v>17</v>
      </c>
      <c r="H20" s="29">
        <v>15</v>
      </c>
      <c r="I20" s="29">
        <v>3</v>
      </c>
      <c r="J20" s="29">
        <v>4</v>
      </c>
      <c r="K20" s="29">
        <v>0</v>
      </c>
      <c r="L20" s="29">
        <v>2</v>
      </c>
      <c r="M20" s="30">
        <v>0</v>
      </c>
      <c r="N20" s="31">
        <v>0</v>
      </c>
    </row>
    <row r="21" spans="1:16" ht="19.8" x14ac:dyDescent="0.4">
      <c r="A21" s="167" t="s">
        <v>122</v>
      </c>
      <c r="B21" s="146">
        <v>21</v>
      </c>
      <c r="C21" s="145">
        <v>1719</v>
      </c>
      <c r="D21" s="145">
        <v>1894</v>
      </c>
      <c r="E21" s="145">
        <v>2172</v>
      </c>
      <c r="F21" s="14">
        <f t="shared" si="0"/>
        <v>4066</v>
      </c>
      <c r="G21" s="28">
        <v>84</v>
      </c>
      <c r="H21" s="29">
        <v>33</v>
      </c>
      <c r="I21" s="29">
        <v>27</v>
      </c>
      <c r="J21" s="29">
        <v>22</v>
      </c>
      <c r="K21" s="29">
        <v>1</v>
      </c>
      <c r="L21" s="29">
        <v>2</v>
      </c>
      <c r="M21" s="30">
        <v>1</v>
      </c>
      <c r="N21" s="31">
        <v>0</v>
      </c>
    </row>
    <row r="22" spans="1:16" ht="19.8" x14ac:dyDescent="0.4">
      <c r="A22" s="167" t="s">
        <v>123</v>
      </c>
      <c r="B22" s="146">
        <v>11</v>
      </c>
      <c r="C22" s="145">
        <v>782</v>
      </c>
      <c r="D22" s="145">
        <v>675</v>
      </c>
      <c r="E22" s="145">
        <v>767</v>
      </c>
      <c r="F22" s="14">
        <f t="shared" si="0"/>
        <v>1442</v>
      </c>
      <c r="G22" s="28">
        <v>30</v>
      </c>
      <c r="H22" s="29">
        <v>18</v>
      </c>
      <c r="I22" s="29">
        <v>4</v>
      </c>
      <c r="J22" s="29">
        <v>9</v>
      </c>
      <c r="K22" s="29">
        <v>1</v>
      </c>
      <c r="L22" s="29">
        <v>1</v>
      </c>
      <c r="M22" s="30">
        <v>2</v>
      </c>
      <c r="N22" s="31">
        <v>1</v>
      </c>
      <c r="O22" s="26"/>
      <c r="P22" s="26"/>
    </row>
    <row r="23" spans="1:16" ht="19.8" x14ac:dyDescent="0.4">
      <c r="A23" s="167" t="s">
        <v>124</v>
      </c>
      <c r="B23" s="146">
        <v>12</v>
      </c>
      <c r="C23" s="145">
        <v>604</v>
      </c>
      <c r="D23" s="145">
        <v>542</v>
      </c>
      <c r="E23" s="145">
        <v>601</v>
      </c>
      <c r="F23" s="14">
        <f t="shared" si="0"/>
        <v>1143</v>
      </c>
      <c r="G23" s="28">
        <v>23</v>
      </c>
      <c r="H23" s="29">
        <v>21</v>
      </c>
      <c r="I23" s="29">
        <v>9</v>
      </c>
      <c r="J23" s="29">
        <v>10</v>
      </c>
      <c r="K23" s="29">
        <v>0</v>
      </c>
      <c r="L23" s="29">
        <v>1</v>
      </c>
      <c r="M23" s="30">
        <v>1</v>
      </c>
      <c r="N23" s="31">
        <v>0</v>
      </c>
    </row>
    <row r="24" spans="1:16" ht="19.8" x14ac:dyDescent="0.4">
      <c r="A24" s="167" t="s">
        <v>125</v>
      </c>
      <c r="B24" s="146">
        <v>12</v>
      </c>
      <c r="C24" s="145">
        <v>449</v>
      </c>
      <c r="D24" s="145">
        <v>446</v>
      </c>
      <c r="E24" s="145">
        <v>396</v>
      </c>
      <c r="F24" s="14">
        <f t="shared" si="0"/>
        <v>842</v>
      </c>
      <c r="G24" s="28">
        <v>12</v>
      </c>
      <c r="H24" s="29">
        <v>2</v>
      </c>
      <c r="I24" s="29">
        <v>0</v>
      </c>
      <c r="J24" s="29">
        <v>2</v>
      </c>
      <c r="K24" s="29">
        <v>1</v>
      </c>
      <c r="L24" s="29">
        <v>0</v>
      </c>
      <c r="M24" s="30">
        <v>0</v>
      </c>
      <c r="N24" s="31">
        <v>0</v>
      </c>
    </row>
    <row r="25" spans="1:16" ht="19.8" x14ac:dyDescent="0.4">
      <c r="A25" s="167" t="s">
        <v>126</v>
      </c>
      <c r="B25" s="146">
        <v>12</v>
      </c>
      <c r="C25" s="145">
        <v>565</v>
      </c>
      <c r="D25" s="145">
        <v>498</v>
      </c>
      <c r="E25" s="145">
        <v>537</v>
      </c>
      <c r="F25" s="14">
        <f t="shared" si="0"/>
        <v>1035</v>
      </c>
      <c r="G25" s="28">
        <v>10</v>
      </c>
      <c r="H25" s="29">
        <v>15</v>
      </c>
      <c r="I25" s="29">
        <v>4</v>
      </c>
      <c r="J25" s="29">
        <v>1</v>
      </c>
      <c r="K25" s="29">
        <v>0</v>
      </c>
      <c r="L25" s="29">
        <v>2</v>
      </c>
      <c r="M25" s="30">
        <v>0</v>
      </c>
      <c r="N25" s="31">
        <v>0</v>
      </c>
    </row>
    <row r="26" spans="1:16" ht="19.8" x14ac:dyDescent="0.4">
      <c r="A26" s="167" t="s">
        <v>127</v>
      </c>
      <c r="B26" s="146">
        <v>22</v>
      </c>
      <c r="C26" s="145">
        <v>1020</v>
      </c>
      <c r="D26" s="145">
        <v>1020</v>
      </c>
      <c r="E26" s="145">
        <v>1047</v>
      </c>
      <c r="F26" s="14">
        <f t="shared" si="0"/>
        <v>2067</v>
      </c>
      <c r="G26" s="28">
        <v>20</v>
      </c>
      <c r="H26" s="29">
        <v>25</v>
      </c>
      <c r="I26" s="29">
        <v>12</v>
      </c>
      <c r="J26" s="29">
        <v>12</v>
      </c>
      <c r="K26" s="29">
        <v>0</v>
      </c>
      <c r="L26" s="29">
        <v>3</v>
      </c>
      <c r="M26" s="30">
        <v>0</v>
      </c>
      <c r="N26" s="31">
        <v>0</v>
      </c>
    </row>
    <row r="27" spans="1:16" ht="19.8" x14ac:dyDescent="0.4">
      <c r="A27" s="167" t="s">
        <v>128</v>
      </c>
      <c r="B27" s="146">
        <v>24</v>
      </c>
      <c r="C27" s="145">
        <v>1649</v>
      </c>
      <c r="D27" s="145">
        <v>1538</v>
      </c>
      <c r="E27" s="145">
        <v>1613</v>
      </c>
      <c r="F27" s="14">
        <f t="shared" si="0"/>
        <v>3151</v>
      </c>
      <c r="G27" s="28">
        <v>23</v>
      </c>
      <c r="H27" s="29">
        <v>24</v>
      </c>
      <c r="I27" s="29">
        <v>23</v>
      </c>
      <c r="J27" s="29">
        <v>24</v>
      </c>
      <c r="K27" s="29">
        <v>1</v>
      </c>
      <c r="L27" s="29">
        <v>2</v>
      </c>
      <c r="M27" s="30">
        <v>1</v>
      </c>
      <c r="N27" s="31">
        <v>0</v>
      </c>
    </row>
    <row r="28" spans="1:16" ht="19.8" x14ac:dyDescent="0.4">
      <c r="A28" s="167" t="s">
        <v>129</v>
      </c>
      <c r="B28" s="146">
        <v>10</v>
      </c>
      <c r="C28" s="145">
        <v>349</v>
      </c>
      <c r="D28" s="145">
        <v>326</v>
      </c>
      <c r="E28" s="145">
        <v>345</v>
      </c>
      <c r="F28" s="14">
        <f t="shared" si="0"/>
        <v>671</v>
      </c>
      <c r="G28" s="28">
        <v>3</v>
      </c>
      <c r="H28" s="29">
        <v>9</v>
      </c>
      <c r="I28" s="29">
        <v>0</v>
      </c>
      <c r="J28" s="29">
        <v>1</v>
      </c>
      <c r="K28" s="29">
        <v>1</v>
      </c>
      <c r="L28" s="29">
        <v>2</v>
      </c>
      <c r="M28" s="30">
        <v>0</v>
      </c>
      <c r="N28" s="31">
        <v>0</v>
      </c>
    </row>
    <row r="29" spans="1:16" ht="19.8" x14ac:dyDescent="0.4">
      <c r="A29" s="167" t="s">
        <v>130</v>
      </c>
      <c r="B29" s="146">
        <v>13</v>
      </c>
      <c r="C29" s="145">
        <v>601</v>
      </c>
      <c r="D29" s="145">
        <v>522</v>
      </c>
      <c r="E29" s="145">
        <v>595</v>
      </c>
      <c r="F29" s="14">
        <f t="shared" si="0"/>
        <v>1117</v>
      </c>
      <c r="G29" s="28">
        <v>19</v>
      </c>
      <c r="H29" s="29">
        <v>26</v>
      </c>
      <c r="I29" s="29">
        <v>4</v>
      </c>
      <c r="J29" s="29">
        <v>2</v>
      </c>
      <c r="K29" s="29">
        <v>0</v>
      </c>
      <c r="L29" s="29">
        <v>2</v>
      </c>
      <c r="M29" s="30">
        <v>0</v>
      </c>
      <c r="N29" s="31">
        <v>0</v>
      </c>
    </row>
    <row r="30" spans="1:16" ht="19.8" x14ac:dyDescent="0.4">
      <c r="A30" s="167" t="s">
        <v>131</v>
      </c>
      <c r="B30" s="146">
        <v>10</v>
      </c>
      <c r="C30" s="145">
        <v>649</v>
      </c>
      <c r="D30" s="145">
        <v>503</v>
      </c>
      <c r="E30" s="145">
        <v>565</v>
      </c>
      <c r="F30" s="14">
        <f t="shared" si="0"/>
        <v>1068</v>
      </c>
      <c r="G30" s="28">
        <v>16</v>
      </c>
      <c r="H30" s="29">
        <v>9</v>
      </c>
      <c r="I30" s="29">
        <v>3</v>
      </c>
      <c r="J30" s="29">
        <v>3</v>
      </c>
      <c r="K30" s="29">
        <v>0</v>
      </c>
      <c r="L30" s="29">
        <v>0</v>
      </c>
      <c r="M30" s="30">
        <v>1</v>
      </c>
      <c r="N30" s="31">
        <v>0</v>
      </c>
    </row>
    <row r="31" spans="1:16" ht="19.8" x14ac:dyDescent="0.4">
      <c r="A31" s="167" t="s">
        <v>132</v>
      </c>
      <c r="B31" s="146">
        <v>10</v>
      </c>
      <c r="C31" s="145">
        <v>549</v>
      </c>
      <c r="D31" s="145">
        <v>460</v>
      </c>
      <c r="E31" s="145">
        <v>497</v>
      </c>
      <c r="F31" s="14">
        <f t="shared" si="0"/>
        <v>957</v>
      </c>
      <c r="G31" s="28">
        <v>14</v>
      </c>
      <c r="H31" s="29">
        <v>11</v>
      </c>
      <c r="I31" s="29">
        <v>4</v>
      </c>
      <c r="J31" s="29">
        <v>4</v>
      </c>
      <c r="K31" s="29">
        <v>0</v>
      </c>
      <c r="L31" s="29">
        <v>0</v>
      </c>
      <c r="M31" s="30">
        <v>1</v>
      </c>
      <c r="N31" s="31">
        <v>0</v>
      </c>
    </row>
    <row r="32" spans="1:16" ht="19.8" x14ac:dyDescent="0.4">
      <c r="A32" s="167" t="s">
        <v>133</v>
      </c>
      <c r="B32" s="146">
        <v>11</v>
      </c>
      <c r="C32" s="145">
        <v>503</v>
      </c>
      <c r="D32" s="145">
        <v>473</v>
      </c>
      <c r="E32" s="145">
        <v>497</v>
      </c>
      <c r="F32" s="14">
        <f t="shared" si="0"/>
        <v>970</v>
      </c>
      <c r="G32" s="28">
        <v>16</v>
      </c>
      <c r="H32" s="29">
        <v>6</v>
      </c>
      <c r="I32" s="29">
        <v>0</v>
      </c>
      <c r="J32" s="29">
        <v>2</v>
      </c>
      <c r="K32" s="29">
        <v>0</v>
      </c>
      <c r="L32" s="29">
        <v>4</v>
      </c>
      <c r="M32" s="30">
        <v>1</v>
      </c>
      <c r="N32" s="31">
        <v>0</v>
      </c>
    </row>
    <row r="33" spans="1:14" ht="19.8" x14ac:dyDescent="0.4">
      <c r="A33" s="167" t="s">
        <v>134</v>
      </c>
      <c r="B33" s="146">
        <v>12</v>
      </c>
      <c r="C33" s="145">
        <v>533</v>
      </c>
      <c r="D33" s="145">
        <v>436</v>
      </c>
      <c r="E33" s="145">
        <v>465</v>
      </c>
      <c r="F33" s="14">
        <f t="shared" si="0"/>
        <v>901</v>
      </c>
      <c r="G33" s="28">
        <v>21</v>
      </c>
      <c r="H33" s="29">
        <v>8</v>
      </c>
      <c r="I33" s="29">
        <v>2</v>
      </c>
      <c r="J33" s="29">
        <v>3</v>
      </c>
      <c r="K33" s="29">
        <v>0</v>
      </c>
      <c r="L33" s="29">
        <v>0</v>
      </c>
      <c r="M33" s="30">
        <v>1</v>
      </c>
      <c r="N33" s="31">
        <v>0</v>
      </c>
    </row>
    <row r="34" spans="1:14" ht="19.8" x14ac:dyDescent="0.4">
      <c r="A34" s="167" t="s">
        <v>135</v>
      </c>
      <c r="B34" s="146">
        <v>11</v>
      </c>
      <c r="C34" s="145">
        <v>401</v>
      </c>
      <c r="D34" s="145">
        <v>368</v>
      </c>
      <c r="E34" s="145">
        <v>424</v>
      </c>
      <c r="F34" s="14">
        <f t="shared" si="0"/>
        <v>792</v>
      </c>
      <c r="G34" s="28">
        <v>4</v>
      </c>
      <c r="H34" s="29">
        <v>15</v>
      </c>
      <c r="I34" s="29">
        <v>12</v>
      </c>
      <c r="J34" s="29">
        <v>3</v>
      </c>
      <c r="K34" s="29">
        <v>0</v>
      </c>
      <c r="L34" s="29">
        <v>1</v>
      </c>
      <c r="M34" s="30">
        <v>0</v>
      </c>
      <c r="N34" s="31">
        <v>0</v>
      </c>
    </row>
    <row r="35" spans="1:14" ht="19.8" x14ac:dyDescent="0.4">
      <c r="A35" s="167" t="s">
        <v>136</v>
      </c>
      <c r="B35" s="146">
        <v>6</v>
      </c>
      <c r="C35" s="145">
        <v>358</v>
      </c>
      <c r="D35" s="145">
        <v>337</v>
      </c>
      <c r="E35" s="145">
        <v>386</v>
      </c>
      <c r="F35" s="14">
        <f t="shared" si="0"/>
        <v>723</v>
      </c>
      <c r="G35" s="28">
        <v>17</v>
      </c>
      <c r="H35" s="29">
        <v>15</v>
      </c>
      <c r="I35" s="29">
        <v>4</v>
      </c>
      <c r="J35" s="29">
        <v>3</v>
      </c>
      <c r="K35" s="29">
        <v>0</v>
      </c>
      <c r="L35" s="29">
        <v>2</v>
      </c>
      <c r="M35" s="30">
        <v>0</v>
      </c>
      <c r="N35" s="31">
        <v>0</v>
      </c>
    </row>
    <row r="36" spans="1:14" ht="19.8" x14ac:dyDescent="0.4">
      <c r="A36" s="167" t="s">
        <v>137</v>
      </c>
      <c r="B36" s="146">
        <v>16</v>
      </c>
      <c r="C36" s="145">
        <v>636</v>
      </c>
      <c r="D36" s="145">
        <v>599</v>
      </c>
      <c r="E36" s="145">
        <v>602</v>
      </c>
      <c r="F36" s="14">
        <f t="shared" si="0"/>
        <v>1201</v>
      </c>
      <c r="G36" s="28">
        <v>9</v>
      </c>
      <c r="H36" s="29">
        <v>14</v>
      </c>
      <c r="I36" s="29">
        <v>8</v>
      </c>
      <c r="J36" s="29">
        <v>6</v>
      </c>
      <c r="K36" s="29">
        <v>0</v>
      </c>
      <c r="L36" s="29">
        <v>1</v>
      </c>
      <c r="M36" s="30">
        <v>0</v>
      </c>
      <c r="N36" s="31">
        <v>0</v>
      </c>
    </row>
    <row r="37" spans="1:14" ht="19.8" x14ac:dyDescent="0.4">
      <c r="A37" s="166" t="s">
        <v>138</v>
      </c>
      <c r="B37" s="14">
        <f t="shared" ref="B37:N37" si="1">SUM(B5:B36)</f>
        <v>447</v>
      </c>
      <c r="C37" s="14">
        <f t="shared" si="1"/>
        <v>24723</v>
      </c>
      <c r="D37" s="14">
        <f t="shared" si="1"/>
        <v>23490</v>
      </c>
      <c r="E37" s="14">
        <f t="shared" si="1"/>
        <v>25997</v>
      </c>
      <c r="F37" s="14">
        <f t="shared" si="1"/>
        <v>49487</v>
      </c>
      <c r="G37" s="14">
        <f t="shared" si="1"/>
        <v>672</v>
      </c>
      <c r="H37" s="14">
        <f t="shared" si="1"/>
        <v>616</v>
      </c>
      <c r="I37" s="14">
        <f t="shared" si="1"/>
        <v>220</v>
      </c>
      <c r="J37" s="14">
        <f t="shared" si="1"/>
        <v>220</v>
      </c>
      <c r="K37" s="14">
        <f t="shared" si="1"/>
        <v>12</v>
      </c>
      <c r="L37" s="14">
        <f t="shared" si="1"/>
        <v>50</v>
      </c>
      <c r="M37" s="15">
        <f t="shared" si="1"/>
        <v>19</v>
      </c>
      <c r="N37" s="18">
        <f t="shared" si="1"/>
        <v>7</v>
      </c>
    </row>
    <row r="38" spans="1:14" s="2" customFormat="1" ht="26.25" customHeight="1" x14ac:dyDescent="0.4">
      <c r="A38" s="176" t="s">
        <v>8</v>
      </c>
      <c r="B38" s="177"/>
      <c r="C38" s="45">
        <f>C37</f>
        <v>24723</v>
      </c>
      <c r="D38" s="45" t="s">
        <v>0</v>
      </c>
      <c r="E38" s="45" t="s">
        <v>9</v>
      </c>
      <c r="F38" s="45"/>
      <c r="G38" s="45">
        <f>F37</f>
        <v>49487</v>
      </c>
      <c r="H38" s="45" t="s">
        <v>10</v>
      </c>
      <c r="I38" s="45"/>
      <c r="J38" s="45"/>
      <c r="K38" s="45" t="s">
        <v>101</v>
      </c>
      <c r="L38" s="45"/>
      <c r="M38" s="52"/>
      <c r="N38" s="53"/>
    </row>
    <row r="39" spans="1:14" s="2" customFormat="1" ht="26.25" customHeight="1" x14ac:dyDescent="0.4">
      <c r="A39" s="176" t="s">
        <v>104</v>
      </c>
      <c r="B39" s="177"/>
      <c r="C39" s="46" t="str">
        <f ca="1">INDIRECT(H39,TRUE)</f>
        <v>開平</v>
      </c>
      <c r="D39" s="124" t="s">
        <v>91</v>
      </c>
      <c r="E39" s="125">
        <f>MAX(C5:C36)</f>
        <v>1719</v>
      </c>
      <c r="F39" s="126">
        <f>MAX(F5:F36)</f>
        <v>4066</v>
      </c>
      <c r="G39" s="71"/>
      <c r="H39" s="129" t="str">
        <f>ADDRESS(MATCH(MAX(F5:F36),F5:F36,0)+4,1)</f>
        <v>$A$21</v>
      </c>
      <c r="I39" s="71"/>
      <c r="J39" s="71"/>
      <c r="K39" s="71"/>
      <c r="L39" s="71"/>
      <c r="M39" s="122"/>
      <c r="N39" s="123"/>
    </row>
    <row r="40" spans="1:14" s="2" customFormat="1" ht="26.25" customHeight="1" x14ac:dyDescent="0.4">
      <c r="A40" s="176" t="s">
        <v>105</v>
      </c>
      <c r="B40" s="177"/>
      <c r="C40" s="130" t="s">
        <v>172</v>
      </c>
      <c r="D40" s="131" t="s">
        <v>91</v>
      </c>
      <c r="E40" s="127">
        <f>MIN(C5:C36)</f>
        <v>344</v>
      </c>
      <c r="F40" s="128">
        <v>672</v>
      </c>
      <c r="G40" s="71"/>
      <c r="H40" s="129" t="str">
        <f>ADDRESS(MATCH(MIN(F5:F36),F5:F36,0)+4,1)</f>
        <v>$A$28</v>
      </c>
      <c r="I40" s="71"/>
      <c r="J40" s="71"/>
      <c r="K40" s="71"/>
      <c r="L40" s="71"/>
      <c r="M40" s="122"/>
      <c r="N40" s="123"/>
    </row>
    <row r="41" spans="1:14" s="3" customFormat="1" ht="24.9" customHeight="1" x14ac:dyDescent="0.4">
      <c r="A41" s="184" t="s">
        <v>11</v>
      </c>
      <c r="B41" s="185"/>
      <c r="C41" s="172">
        <f>SUM(G41:G42)</f>
        <v>288</v>
      </c>
      <c r="D41" s="174" t="s">
        <v>10</v>
      </c>
      <c r="E41" s="71" t="s">
        <v>12</v>
      </c>
      <c r="F41" s="71"/>
      <c r="G41" s="71">
        <v>130</v>
      </c>
      <c r="H41" s="71" t="s">
        <v>10</v>
      </c>
      <c r="I41" s="71"/>
      <c r="J41" s="71"/>
      <c r="K41" s="64"/>
      <c r="L41" s="64"/>
      <c r="M41" s="65"/>
      <c r="N41" s="66"/>
    </row>
    <row r="42" spans="1:14" s="4" customFormat="1" ht="24.9" customHeight="1" x14ac:dyDescent="0.4">
      <c r="A42" s="186"/>
      <c r="B42" s="187"/>
      <c r="C42" s="173"/>
      <c r="D42" s="175"/>
      <c r="E42" s="72" t="s">
        <v>13</v>
      </c>
      <c r="F42" s="72"/>
      <c r="G42" s="72">
        <v>158</v>
      </c>
      <c r="H42" s="72" t="s">
        <v>10</v>
      </c>
      <c r="I42" s="72"/>
      <c r="J42" s="72"/>
      <c r="K42" s="73"/>
      <c r="L42" s="73"/>
      <c r="M42" s="74"/>
      <c r="N42" s="75"/>
    </row>
    <row r="43" spans="1:14" s="4" customFormat="1" ht="24.9" customHeight="1" x14ac:dyDescent="0.4">
      <c r="A43" s="184" t="s">
        <v>17</v>
      </c>
      <c r="B43" s="188"/>
      <c r="C43" s="191">
        <f>K37</f>
        <v>12</v>
      </c>
      <c r="D43" s="191" t="s">
        <v>10</v>
      </c>
      <c r="E43" s="152" t="s">
        <v>173</v>
      </c>
      <c r="F43" s="71"/>
      <c r="G43" s="71"/>
      <c r="H43" s="71"/>
      <c r="I43" s="71"/>
      <c r="J43" s="71"/>
      <c r="K43" s="153"/>
      <c r="L43" s="153"/>
      <c r="M43" s="154"/>
      <c r="N43" s="155"/>
    </row>
    <row r="44" spans="1:14" s="5" customFormat="1" ht="24.9" customHeight="1" x14ac:dyDescent="0.4">
      <c r="A44" s="189"/>
      <c r="B44" s="190"/>
      <c r="C44" s="192"/>
      <c r="D44" s="192"/>
      <c r="E44" s="54" t="s">
        <v>140</v>
      </c>
      <c r="F44" s="150"/>
      <c r="G44" s="150"/>
      <c r="H44" s="150"/>
      <c r="I44" s="150"/>
      <c r="J44" s="150"/>
      <c r="K44" s="150"/>
      <c r="L44" s="150"/>
      <c r="M44" s="150"/>
      <c r="N44" s="151"/>
    </row>
    <row r="45" spans="1:14" s="6" customFormat="1" ht="26.25" customHeight="1" x14ac:dyDescent="0.4">
      <c r="A45" s="176" t="s">
        <v>15</v>
      </c>
      <c r="B45" s="177"/>
      <c r="C45" s="45">
        <f>L37</f>
        <v>50</v>
      </c>
      <c r="D45" s="45" t="s">
        <v>10</v>
      </c>
      <c r="E45" s="45"/>
      <c r="F45" s="45"/>
      <c r="G45" s="46"/>
      <c r="H45" s="45"/>
      <c r="I45" s="45"/>
      <c r="J45" s="45"/>
      <c r="K45" s="47"/>
      <c r="L45" s="47"/>
      <c r="M45" s="48"/>
      <c r="N45" s="49"/>
    </row>
    <row r="46" spans="1:14" s="7" customFormat="1" ht="26.25" customHeight="1" x14ac:dyDescent="0.4">
      <c r="A46" s="176" t="s">
        <v>14</v>
      </c>
      <c r="B46" s="177"/>
      <c r="C46" s="45">
        <f>M37</f>
        <v>19</v>
      </c>
      <c r="D46" s="45" t="s">
        <v>24</v>
      </c>
      <c r="E46" s="45" t="s">
        <v>174</v>
      </c>
      <c r="F46" s="45"/>
      <c r="G46" s="45"/>
      <c r="H46" s="45"/>
      <c r="I46" s="45"/>
      <c r="J46" s="45"/>
      <c r="K46" s="47"/>
      <c r="L46" s="47"/>
      <c r="M46" s="48"/>
      <c r="N46" s="49"/>
    </row>
    <row r="47" spans="1:14" s="8" customFormat="1" ht="26.25" customHeight="1" x14ac:dyDescent="0.4">
      <c r="A47" s="182" t="s">
        <v>151</v>
      </c>
      <c r="B47" s="183"/>
      <c r="C47" s="45">
        <f>N37</f>
        <v>7</v>
      </c>
      <c r="D47" s="45" t="s">
        <v>24</v>
      </c>
      <c r="E47" s="45" t="s">
        <v>174</v>
      </c>
      <c r="F47" s="45"/>
      <c r="G47" s="45"/>
      <c r="H47" s="45"/>
      <c r="I47" s="45"/>
      <c r="J47" s="45"/>
      <c r="K47" s="47"/>
      <c r="L47" s="47"/>
      <c r="M47" s="48"/>
      <c r="N47" s="49"/>
    </row>
    <row r="48" spans="1:14" s="6" customFormat="1" ht="26.25" customHeight="1" x14ac:dyDescent="0.4">
      <c r="A48" s="176" t="s">
        <v>103</v>
      </c>
      <c r="B48" s="177"/>
      <c r="C48" s="45">
        <f>G37</f>
        <v>672</v>
      </c>
      <c r="D48" s="45" t="s">
        <v>10</v>
      </c>
      <c r="E48" s="45" t="s">
        <v>16</v>
      </c>
      <c r="F48" s="45"/>
      <c r="G48" s="45">
        <f>H37</f>
        <v>616</v>
      </c>
      <c r="H48" s="45" t="s">
        <v>10</v>
      </c>
      <c r="I48" s="45"/>
      <c r="J48" s="45"/>
      <c r="K48" s="47"/>
      <c r="L48" s="47"/>
      <c r="M48" s="48"/>
      <c r="N48" s="49"/>
    </row>
    <row r="49" spans="1:14" s="9" customFormat="1" ht="26.25" customHeight="1" thickBot="1" x14ac:dyDescent="0.45">
      <c r="A49" s="180" t="str">
        <f>IF(C49&gt;0," 本月戶數增加","本月戶數減少")</f>
        <v xml:space="preserve"> 本月戶數增加</v>
      </c>
      <c r="B49" s="181"/>
      <c r="C49" s="56">
        <f>C37-'11402'!C37</f>
        <v>373</v>
      </c>
      <c r="D49" s="58" t="str">
        <f>IF(E49&gt;0,"男增加","男減少")</f>
        <v>男增加</v>
      </c>
      <c r="E49" s="57">
        <f>D37-'11402'!D37</f>
        <v>4</v>
      </c>
      <c r="F49" s="58" t="str">
        <f>IF(G49&gt;0,"女增加","女減少")</f>
        <v>女增加</v>
      </c>
      <c r="G49" s="57">
        <f>E37-'11402'!E37</f>
        <v>14</v>
      </c>
      <c r="H49" s="59"/>
      <c r="I49" s="181" t="str">
        <f>IF(K49&gt;0,"總人口數增加","總人口數減少")</f>
        <v>總人口數增加</v>
      </c>
      <c r="J49" s="181"/>
      <c r="K49" s="57">
        <f>F37-'11402'!F37</f>
        <v>18</v>
      </c>
      <c r="L49" s="59"/>
      <c r="M49" s="60"/>
      <c r="N49" s="61"/>
    </row>
  </sheetData>
  <mergeCells count="28">
    <mergeCell ref="A40:B40"/>
    <mergeCell ref="A1:L1"/>
    <mergeCell ref="K2:N2"/>
    <mergeCell ref="A3:A4"/>
    <mergeCell ref="B3:B4"/>
    <mergeCell ref="C3:C4"/>
    <mergeCell ref="G3:G4"/>
    <mergeCell ref="H3:H4"/>
    <mergeCell ref="I3:I4"/>
    <mergeCell ref="J3:J4"/>
    <mergeCell ref="K3:K4"/>
    <mergeCell ref="L3:L4"/>
    <mergeCell ref="M3:M4"/>
    <mergeCell ref="N3:N4"/>
    <mergeCell ref="A38:B38"/>
    <mergeCell ref="A39:B39"/>
    <mergeCell ref="I49:J49"/>
    <mergeCell ref="A41:B42"/>
    <mergeCell ref="C41:C42"/>
    <mergeCell ref="D41:D42"/>
    <mergeCell ref="A43:B44"/>
    <mergeCell ref="C43:C44"/>
    <mergeCell ref="D43:D44"/>
    <mergeCell ref="A45:B45"/>
    <mergeCell ref="A46:B46"/>
    <mergeCell ref="A47:B47"/>
    <mergeCell ref="A48:B48"/>
    <mergeCell ref="A49:B49"/>
  </mergeCells>
  <phoneticPr fontId="7" type="noConversion"/>
  <printOptions horizontalCentered="1"/>
  <pageMargins left="0.59055118110236227" right="0.39370078740157483" top="0.98425196850393704" bottom="0.98425196850393704" header="0" footer="0"/>
  <pageSetup paperSize="8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49"/>
  <sheetViews>
    <sheetView workbookViewId="0">
      <pane ySplit="4" topLeftCell="A5" activePane="bottomLeft" state="frozen"/>
      <selection pane="bottomLeft" sqref="A1:L1"/>
    </sheetView>
  </sheetViews>
  <sheetFormatPr defaultRowHeight="16.2" x14ac:dyDescent="0.3"/>
  <cols>
    <col min="1" max="1" width="11.33203125" style="1" customWidth="1"/>
    <col min="2" max="2" width="12.44140625" customWidth="1"/>
    <col min="3" max="3" width="11.33203125" customWidth="1"/>
    <col min="4" max="6" width="9.6640625" customWidth="1"/>
    <col min="7" max="10" width="8.6640625" customWidth="1"/>
    <col min="11" max="14" width="7.6640625" customWidth="1"/>
    <col min="15" max="15" width="9"/>
  </cols>
  <sheetData>
    <row r="1" spans="1:14" ht="44.25" customHeight="1" x14ac:dyDescent="0.3">
      <c r="A1" s="168" t="s">
        <v>98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</row>
    <row r="2" spans="1:14" ht="28.5" customHeight="1" thickBot="1" x14ac:dyDescent="0.35">
      <c r="J2" s="20"/>
      <c r="K2" s="198" t="s">
        <v>156</v>
      </c>
      <c r="L2" s="198"/>
      <c r="M2" s="198"/>
      <c r="N2" s="198"/>
    </row>
    <row r="3" spans="1:14" ht="19.8" x14ac:dyDescent="0.4">
      <c r="A3" s="199" t="s">
        <v>83</v>
      </c>
      <c r="B3" s="200" t="s">
        <v>84</v>
      </c>
      <c r="C3" s="200" t="s">
        <v>25</v>
      </c>
      <c r="D3" s="142" t="s">
        <v>10</v>
      </c>
      <c r="E3" s="143" t="s">
        <v>95</v>
      </c>
      <c r="F3" s="144" t="s">
        <v>96</v>
      </c>
      <c r="G3" s="200" t="s">
        <v>26</v>
      </c>
      <c r="H3" s="200" t="s">
        <v>27</v>
      </c>
      <c r="I3" s="200" t="s">
        <v>28</v>
      </c>
      <c r="J3" s="200" t="s">
        <v>29</v>
      </c>
      <c r="K3" s="200" t="s">
        <v>30</v>
      </c>
      <c r="L3" s="200" t="s">
        <v>31</v>
      </c>
      <c r="M3" s="201" t="s">
        <v>145</v>
      </c>
      <c r="N3" s="202" t="s">
        <v>147</v>
      </c>
    </row>
    <row r="4" spans="1:14" s="1" customFormat="1" ht="19.8" x14ac:dyDescent="0.4">
      <c r="A4" s="179"/>
      <c r="B4" s="171"/>
      <c r="C4" s="171"/>
      <c r="D4" s="13" t="s">
        <v>32</v>
      </c>
      <c r="E4" s="13" t="s">
        <v>33</v>
      </c>
      <c r="F4" s="13" t="s">
        <v>85</v>
      </c>
      <c r="G4" s="171"/>
      <c r="H4" s="171"/>
      <c r="I4" s="171"/>
      <c r="J4" s="171"/>
      <c r="K4" s="171"/>
      <c r="L4" s="171"/>
      <c r="M4" s="194"/>
      <c r="N4" s="196"/>
    </row>
    <row r="5" spans="1:14" ht="19.8" x14ac:dyDescent="0.4">
      <c r="A5" s="167" t="s">
        <v>106</v>
      </c>
      <c r="B5" s="145">
        <v>15</v>
      </c>
      <c r="C5" s="145">
        <v>963</v>
      </c>
      <c r="D5" s="145">
        <v>860</v>
      </c>
      <c r="E5" s="145">
        <v>981</v>
      </c>
      <c r="F5" s="14">
        <f t="shared" ref="F5:F36" si="0">SUM(D5:E5)</f>
        <v>1841</v>
      </c>
      <c r="G5" s="28">
        <v>7</v>
      </c>
      <c r="H5" s="29">
        <v>4</v>
      </c>
      <c r="I5" s="29">
        <v>2</v>
      </c>
      <c r="J5" s="29">
        <v>2</v>
      </c>
      <c r="K5" s="29">
        <v>3</v>
      </c>
      <c r="L5" s="29">
        <v>0</v>
      </c>
      <c r="M5" s="30">
        <v>0</v>
      </c>
      <c r="N5" s="31">
        <v>0</v>
      </c>
    </row>
    <row r="6" spans="1:14" ht="19.8" x14ac:dyDescent="0.4">
      <c r="A6" s="167" t="s">
        <v>107</v>
      </c>
      <c r="B6" s="146">
        <v>11</v>
      </c>
      <c r="C6" s="145">
        <v>575</v>
      </c>
      <c r="D6" s="145">
        <v>481</v>
      </c>
      <c r="E6" s="145">
        <v>544</v>
      </c>
      <c r="F6" s="14">
        <f t="shared" si="0"/>
        <v>1025</v>
      </c>
      <c r="G6" s="28">
        <v>5</v>
      </c>
      <c r="H6" s="29">
        <v>9</v>
      </c>
      <c r="I6" s="29">
        <v>1</v>
      </c>
      <c r="J6" s="29">
        <v>0</v>
      </c>
      <c r="K6" s="29">
        <v>0</v>
      </c>
      <c r="L6" s="29">
        <v>0</v>
      </c>
      <c r="M6" s="30">
        <v>0</v>
      </c>
      <c r="N6" s="31">
        <v>0</v>
      </c>
    </row>
    <row r="7" spans="1:14" ht="19.8" x14ac:dyDescent="0.4">
      <c r="A7" s="167" t="s">
        <v>108</v>
      </c>
      <c r="B7" s="146">
        <v>17</v>
      </c>
      <c r="C7" s="145">
        <v>1571</v>
      </c>
      <c r="D7" s="145">
        <v>1434</v>
      </c>
      <c r="E7" s="145">
        <v>1791</v>
      </c>
      <c r="F7" s="14">
        <f t="shared" si="0"/>
        <v>3225</v>
      </c>
      <c r="G7" s="28">
        <v>10</v>
      </c>
      <c r="H7" s="29">
        <v>16</v>
      </c>
      <c r="I7" s="29">
        <v>7</v>
      </c>
      <c r="J7" s="29">
        <v>6</v>
      </c>
      <c r="K7" s="29">
        <v>0</v>
      </c>
      <c r="L7" s="29">
        <v>2</v>
      </c>
      <c r="M7" s="30">
        <v>0</v>
      </c>
      <c r="N7" s="31">
        <v>0</v>
      </c>
    </row>
    <row r="8" spans="1:14" ht="19.8" x14ac:dyDescent="0.4">
      <c r="A8" s="167" t="s">
        <v>109</v>
      </c>
      <c r="B8" s="146">
        <v>15</v>
      </c>
      <c r="C8" s="145">
        <v>549</v>
      </c>
      <c r="D8" s="145">
        <v>521</v>
      </c>
      <c r="E8" s="145">
        <v>551</v>
      </c>
      <c r="F8" s="14">
        <f t="shared" si="0"/>
        <v>1072</v>
      </c>
      <c r="G8" s="28">
        <v>6</v>
      </c>
      <c r="H8" s="29">
        <v>3</v>
      </c>
      <c r="I8" s="29">
        <v>0</v>
      </c>
      <c r="J8" s="29">
        <v>0</v>
      </c>
      <c r="K8" s="29">
        <v>0</v>
      </c>
      <c r="L8" s="29">
        <v>1</v>
      </c>
      <c r="M8" s="30">
        <v>1</v>
      </c>
      <c r="N8" s="31">
        <v>0</v>
      </c>
    </row>
    <row r="9" spans="1:14" ht="19.8" x14ac:dyDescent="0.4">
      <c r="A9" s="167" t="s">
        <v>110</v>
      </c>
      <c r="B9" s="146">
        <v>17</v>
      </c>
      <c r="C9" s="145">
        <v>693</v>
      </c>
      <c r="D9" s="145">
        <v>627</v>
      </c>
      <c r="E9" s="145">
        <v>725</v>
      </c>
      <c r="F9" s="14">
        <f t="shared" si="0"/>
        <v>1352</v>
      </c>
      <c r="G9" s="28">
        <v>5</v>
      </c>
      <c r="H9" s="29">
        <v>6</v>
      </c>
      <c r="I9" s="29">
        <v>3</v>
      </c>
      <c r="J9" s="29">
        <v>6</v>
      </c>
      <c r="K9" s="29">
        <v>2</v>
      </c>
      <c r="L9" s="29">
        <v>2</v>
      </c>
      <c r="M9" s="30">
        <v>3</v>
      </c>
      <c r="N9" s="31">
        <v>0</v>
      </c>
    </row>
    <row r="10" spans="1:14" ht="19.8" x14ac:dyDescent="0.4">
      <c r="A10" s="167" t="s">
        <v>111</v>
      </c>
      <c r="B10" s="146">
        <v>7</v>
      </c>
      <c r="C10" s="145">
        <v>344</v>
      </c>
      <c r="D10" s="145">
        <v>307</v>
      </c>
      <c r="E10" s="145">
        <v>361</v>
      </c>
      <c r="F10" s="14">
        <f t="shared" si="0"/>
        <v>668</v>
      </c>
      <c r="G10" s="28">
        <v>5</v>
      </c>
      <c r="H10" s="29">
        <v>6</v>
      </c>
      <c r="I10" s="29">
        <v>0</v>
      </c>
      <c r="J10" s="29">
        <v>3</v>
      </c>
      <c r="K10" s="29">
        <v>0</v>
      </c>
      <c r="L10" s="29">
        <v>0</v>
      </c>
      <c r="M10" s="30">
        <v>2</v>
      </c>
      <c r="N10" s="31">
        <v>0</v>
      </c>
    </row>
    <row r="11" spans="1:14" ht="19.8" x14ac:dyDescent="0.4">
      <c r="A11" s="167" t="s">
        <v>112</v>
      </c>
      <c r="B11" s="146">
        <v>7</v>
      </c>
      <c r="C11" s="145">
        <v>657</v>
      </c>
      <c r="D11" s="145">
        <v>498</v>
      </c>
      <c r="E11" s="145">
        <v>628</v>
      </c>
      <c r="F11" s="14">
        <f t="shared" si="0"/>
        <v>1126</v>
      </c>
      <c r="G11" s="28">
        <v>6</v>
      </c>
      <c r="H11" s="29">
        <v>4</v>
      </c>
      <c r="I11" s="29">
        <v>5</v>
      </c>
      <c r="J11" s="29">
        <v>4</v>
      </c>
      <c r="K11" s="29">
        <v>1</v>
      </c>
      <c r="L11" s="29">
        <v>0</v>
      </c>
      <c r="M11" s="30">
        <v>2</v>
      </c>
      <c r="N11" s="31">
        <v>0</v>
      </c>
    </row>
    <row r="12" spans="1:14" ht="19.8" x14ac:dyDescent="0.4">
      <c r="A12" s="167" t="s">
        <v>113</v>
      </c>
      <c r="B12" s="146">
        <v>15</v>
      </c>
      <c r="C12" s="145">
        <v>964</v>
      </c>
      <c r="D12" s="145">
        <v>935</v>
      </c>
      <c r="E12" s="145">
        <v>1003</v>
      </c>
      <c r="F12" s="14">
        <f t="shared" si="0"/>
        <v>1938</v>
      </c>
      <c r="G12" s="28">
        <v>7</v>
      </c>
      <c r="H12" s="29">
        <v>9</v>
      </c>
      <c r="I12" s="29">
        <v>1</v>
      </c>
      <c r="J12" s="29">
        <v>9</v>
      </c>
      <c r="K12" s="29">
        <v>0</v>
      </c>
      <c r="L12" s="29">
        <v>4</v>
      </c>
      <c r="M12" s="30">
        <v>1</v>
      </c>
      <c r="N12" s="31">
        <v>1</v>
      </c>
    </row>
    <row r="13" spans="1:14" ht="19.8" x14ac:dyDescent="0.4">
      <c r="A13" s="167" t="s">
        <v>114</v>
      </c>
      <c r="B13" s="146">
        <v>12</v>
      </c>
      <c r="C13" s="145">
        <v>483</v>
      </c>
      <c r="D13" s="145">
        <v>454</v>
      </c>
      <c r="E13" s="145">
        <v>486</v>
      </c>
      <c r="F13" s="14">
        <f t="shared" si="0"/>
        <v>940</v>
      </c>
      <c r="G13" s="28">
        <v>3</v>
      </c>
      <c r="H13" s="29">
        <v>1</v>
      </c>
      <c r="I13" s="29">
        <v>2</v>
      </c>
      <c r="J13" s="29">
        <v>3</v>
      </c>
      <c r="K13" s="29">
        <v>0</v>
      </c>
      <c r="L13" s="29">
        <v>0</v>
      </c>
      <c r="M13" s="30">
        <v>0</v>
      </c>
      <c r="N13" s="31">
        <v>0</v>
      </c>
    </row>
    <row r="14" spans="1:14" ht="19.8" x14ac:dyDescent="0.4">
      <c r="A14" s="167" t="s">
        <v>115</v>
      </c>
      <c r="B14" s="146">
        <v>8</v>
      </c>
      <c r="C14" s="145">
        <v>353</v>
      </c>
      <c r="D14" s="145">
        <v>370</v>
      </c>
      <c r="E14" s="145">
        <v>358</v>
      </c>
      <c r="F14" s="14">
        <f t="shared" si="0"/>
        <v>728</v>
      </c>
      <c r="G14" s="28">
        <v>2</v>
      </c>
      <c r="H14" s="29">
        <v>2</v>
      </c>
      <c r="I14" s="29">
        <v>1</v>
      </c>
      <c r="J14" s="29">
        <v>2</v>
      </c>
      <c r="K14" s="29">
        <v>0</v>
      </c>
      <c r="L14" s="29">
        <v>1</v>
      </c>
      <c r="M14" s="30">
        <v>0</v>
      </c>
      <c r="N14" s="31">
        <v>0</v>
      </c>
    </row>
    <row r="15" spans="1:14" ht="19.8" x14ac:dyDescent="0.4">
      <c r="A15" s="167" t="s">
        <v>116</v>
      </c>
      <c r="B15" s="146">
        <v>17</v>
      </c>
      <c r="C15" s="145">
        <v>787</v>
      </c>
      <c r="D15" s="145">
        <v>696</v>
      </c>
      <c r="E15" s="145">
        <v>792</v>
      </c>
      <c r="F15" s="14">
        <f t="shared" si="0"/>
        <v>1488</v>
      </c>
      <c r="G15" s="28">
        <v>4</v>
      </c>
      <c r="H15" s="29">
        <v>10</v>
      </c>
      <c r="I15" s="29">
        <v>0</v>
      </c>
      <c r="J15" s="29">
        <v>1</v>
      </c>
      <c r="K15" s="29">
        <v>0</v>
      </c>
      <c r="L15" s="29">
        <v>0</v>
      </c>
      <c r="M15" s="30">
        <v>0</v>
      </c>
      <c r="N15" s="31">
        <v>0</v>
      </c>
    </row>
    <row r="16" spans="1:14" ht="19.8" x14ac:dyDescent="0.4">
      <c r="A16" s="167" t="s">
        <v>117</v>
      </c>
      <c r="B16" s="146">
        <v>11</v>
      </c>
      <c r="C16" s="145">
        <v>563</v>
      </c>
      <c r="D16" s="145">
        <v>447</v>
      </c>
      <c r="E16" s="145">
        <v>462</v>
      </c>
      <c r="F16" s="14">
        <f t="shared" si="0"/>
        <v>909</v>
      </c>
      <c r="G16" s="28">
        <v>12</v>
      </c>
      <c r="H16" s="29">
        <v>3</v>
      </c>
      <c r="I16" s="29">
        <v>5</v>
      </c>
      <c r="J16" s="29">
        <v>2</v>
      </c>
      <c r="K16" s="29">
        <v>0</v>
      </c>
      <c r="L16" s="29">
        <v>1</v>
      </c>
      <c r="M16" s="30">
        <v>0</v>
      </c>
      <c r="N16" s="31">
        <v>0</v>
      </c>
    </row>
    <row r="17" spans="1:16" ht="19.8" x14ac:dyDescent="0.4">
      <c r="A17" s="167" t="s">
        <v>118</v>
      </c>
      <c r="B17" s="146">
        <v>22</v>
      </c>
      <c r="C17" s="145">
        <v>1287</v>
      </c>
      <c r="D17" s="145">
        <v>1319</v>
      </c>
      <c r="E17" s="145">
        <v>1439</v>
      </c>
      <c r="F17" s="14">
        <f t="shared" si="0"/>
        <v>2758</v>
      </c>
      <c r="G17" s="28">
        <v>12</v>
      </c>
      <c r="H17" s="29">
        <v>13</v>
      </c>
      <c r="I17" s="29">
        <v>5</v>
      </c>
      <c r="J17" s="29">
        <v>0</v>
      </c>
      <c r="K17" s="29">
        <v>2</v>
      </c>
      <c r="L17" s="29">
        <v>2</v>
      </c>
      <c r="M17" s="30">
        <v>0</v>
      </c>
      <c r="N17" s="31">
        <v>0</v>
      </c>
    </row>
    <row r="18" spans="1:16" ht="19.8" x14ac:dyDescent="0.4">
      <c r="A18" s="167" t="s">
        <v>119</v>
      </c>
      <c r="B18" s="146">
        <v>19</v>
      </c>
      <c r="C18" s="145">
        <v>1618</v>
      </c>
      <c r="D18" s="145">
        <v>1748</v>
      </c>
      <c r="E18" s="145">
        <v>1960</v>
      </c>
      <c r="F18" s="14">
        <f t="shared" si="0"/>
        <v>3708</v>
      </c>
      <c r="G18" s="28">
        <v>21</v>
      </c>
      <c r="H18" s="29">
        <v>20</v>
      </c>
      <c r="I18" s="29">
        <v>2</v>
      </c>
      <c r="J18" s="29">
        <v>0</v>
      </c>
      <c r="K18" s="29">
        <v>2</v>
      </c>
      <c r="L18" s="29">
        <v>2</v>
      </c>
      <c r="M18" s="30">
        <v>0</v>
      </c>
      <c r="N18" s="31">
        <v>3</v>
      </c>
    </row>
    <row r="19" spans="1:16" ht="19.8" x14ac:dyDescent="0.4">
      <c r="A19" s="167" t="s">
        <v>120</v>
      </c>
      <c r="B19" s="146">
        <v>22</v>
      </c>
      <c r="C19" s="145">
        <v>1165</v>
      </c>
      <c r="D19" s="145">
        <v>1294</v>
      </c>
      <c r="E19" s="145">
        <v>1399</v>
      </c>
      <c r="F19" s="14">
        <f t="shared" si="0"/>
        <v>2693</v>
      </c>
      <c r="G19" s="28">
        <v>7</v>
      </c>
      <c r="H19" s="29">
        <v>16</v>
      </c>
      <c r="I19" s="29">
        <v>3</v>
      </c>
      <c r="J19" s="29">
        <v>1</v>
      </c>
      <c r="K19" s="29">
        <v>1</v>
      </c>
      <c r="L19" s="29">
        <v>1</v>
      </c>
      <c r="M19" s="30">
        <v>1</v>
      </c>
      <c r="N19" s="31">
        <v>0</v>
      </c>
    </row>
    <row r="20" spans="1:16" ht="19.8" x14ac:dyDescent="0.4">
      <c r="A20" s="167" t="s">
        <v>121</v>
      </c>
      <c r="B20" s="146">
        <v>19</v>
      </c>
      <c r="C20" s="145">
        <v>800</v>
      </c>
      <c r="D20" s="145">
        <v>850</v>
      </c>
      <c r="E20" s="145">
        <v>1010</v>
      </c>
      <c r="F20" s="14">
        <f t="shared" si="0"/>
        <v>1860</v>
      </c>
      <c r="G20" s="28">
        <v>17</v>
      </c>
      <c r="H20" s="29">
        <v>7</v>
      </c>
      <c r="I20" s="29">
        <v>3</v>
      </c>
      <c r="J20" s="29">
        <v>2</v>
      </c>
      <c r="K20" s="29">
        <v>0</v>
      </c>
      <c r="L20" s="29">
        <v>4</v>
      </c>
      <c r="M20" s="30">
        <v>0</v>
      </c>
      <c r="N20" s="31">
        <v>3</v>
      </c>
    </row>
    <row r="21" spans="1:16" ht="19.8" x14ac:dyDescent="0.4">
      <c r="A21" s="167" t="s">
        <v>122</v>
      </c>
      <c r="B21" s="146">
        <v>21</v>
      </c>
      <c r="C21" s="145">
        <v>1746</v>
      </c>
      <c r="D21" s="145">
        <v>1917</v>
      </c>
      <c r="E21" s="145">
        <v>2194</v>
      </c>
      <c r="F21" s="14">
        <f t="shared" si="0"/>
        <v>4111</v>
      </c>
      <c r="G21" s="28">
        <v>51</v>
      </c>
      <c r="H21" s="29">
        <v>17</v>
      </c>
      <c r="I21" s="29">
        <v>17</v>
      </c>
      <c r="J21" s="29">
        <v>6</v>
      </c>
      <c r="K21" s="29">
        <v>1</v>
      </c>
      <c r="L21" s="29">
        <v>1</v>
      </c>
      <c r="M21" s="30">
        <v>0</v>
      </c>
      <c r="N21" s="31">
        <v>1</v>
      </c>
    </row>
    <row r="22" spans="1:16" ht="19.8" x14ac:dyDescent="0.4">
      <c r="A22" s="167" t="s">
        <v>123</v>
      </c>
      <c r="B22" s="146">
        <v>11</v>
      </c>
      <c r="C22" s="145">
        <v>781</v>
      </c>
      <c r="D22" s="145">
        <v>674</v>
      </c>
      <c r="E22" s="145">
        <v>765</v>
      </c>
      <c r="F22" s="14">
        <f t="shared" si="0"/>
        <v>1439</v>
      </c>
      <c r="G22" s="28">
        <v>2</v>
      </c>
      <c r="H22" s="29">
        <v>4</v>
      </c>
      <c r="I22" s="29">
        <v>4</v>
      </c>
      <c r="J22" s="29">
        <v>6</v>
      </c>
      <c r="K22" s="29">
        <v>1</v>
      </c>
      <c r="L22" s="29">
        <v>0</v>
      </c>
      <c r="M22" s="30">
        <v>0</v>
      </c>
      <c r="N22" s="31">
        <v>1</v>
      </c>
      <c r="O22" s="26"/>
      <c r="P22" s="26"/>
    </row>
    <row r="23" spans="1:16" ht="19.8" x14ac:dyDescent="0.4">
      <c r="A23" s="167" t="s">
        <v>124</v>
      </c>
      <c r="B23" s="146">
        <v>12</v>
      </c>
      <c r="C23" s="145">
        <v>609</v>
      </c>
      <c r="D23" s="145">
        <v>540</v>
      </c>
      <c r="E23" s="145">
        <v>602</v>
      </c>
      <c r="F23" s="14">
        <f t="shared" si="0"/>
        <v>1142</v>
      </c>
      <c r="G23" s="28">
        <v>13</v>
      </c>
      <c r="H23" s="29">
        <v>10</v>
      </c>
      <c r="I23" s="29">
        <v>1</v>
      </c>
      <c r="J23" s="29">
        <v>2</v>
      </c>
      <c r="K23" s="29">
        <v>0</v>
      </c>
      <c r="L23" s="29">
        <v>3</v>
      </c>
      <c r="M23" s="30">
        <v>0</v>
      </c>
      <c r="N23" s="31">
        <v>0</v>
      </c>
    </row>
    <row r="24" spans="1:16" ht="19.8" x14ac:dyDescent="0.4">
      <c r="A24" s="167" t="s">
        <v>125</v>
      </c>
      <c r="B24" s="146">
        <v>12</v>
      </c>
      <c r="C24" s="145">
        <v>448</v>
      </c>
      <c r="D24" s="145">
        <v>445</v>
      </c>
      <c r="E24" s="145">
        <v>396</v>
      </c>
      <c r="F24" s="14">
        <f t="shared" si="0"/>
        <v>841</v>
      </c>
      <c r="G24" s="28">
        <v>2</v>
      </c>
      <c r="H24" s="29">
        <v>3</v>
      </c>
      <c r="I24" s="29">
        <v>1</v>
      </c>
      <c r="J24" s="29">
        <v>1</v>
      </c>
      <c r="K24" s="29">
        <v>0</v>
      </c>
      <c r="L24" s="29">
        <v>0</v>
      </c>
      <c r="M24" s="30">
        <v>0</v>
      </c>
      <c r="N24" s="31">
        <v>0</v>
      </c>
    </row>
    <row r="25" spans="1:16" ht="19.8" x14ac:dyDescent="0.4">
      <c r="A25" s="167" t="s">
        <v>126</v>
      </c>
      <c r="B25" s="146">
        <v>12</v>
      </c>
      <c r="C25" s="145">
        <v>564</v>
      </c>
      <c r="D25" s="145">
        <v>497</v>
      </c>
      <c r="E25" s="145">
        <v>537</v>
      </c>
      <c r="F25" s="14">
        <f t="shared" si="0"/>
        <v>1034</v>
      </c>
      <c r="G25" s="28">
        <v>8</v>
      </c>
      <c r="H25" s="29">
        <v>7</v>
      </c>
      <c r="I25" s="29">
        <v>0</v>
      </c>
      <c r="J25" s="29">
        <v>1</v>
      </c>
      <c r="K25" s="29">
        <v>0</v>
      </c>
      <c r="L25" s="29">
        <v>1</v>
      </c>
      <c r="M25" s="30">
        <v>1</v>
      </c>
      <c r="N25" s="31">
        <v>0</v>
      </c>
    </row>
    <row r="26" spans="1:16" ht="19.8" x14ac:dyDescent="0.4">
      <c r="A26" s="167" t="s">
        <v>127</v>
      </c>
      <c r="B26" s="146">
        <v>22</v>
      </c>
      <c r="C26" s="145">
        <v>1022</v>
      </c>
      <c r="D26" s="145">
        <v>1020</v>
      </c>
      <c r="E26" s="145">
        <v>1043</v>
      </c>
      <c r="F26" s="14">
        <f t="shared" si="0"/>
        <v>2063</v>
      </c>
      <c r="G26" s="28">
        <v>5</v>
      </c>
      <c r="H26" s="29">
        <v>7</v>
      </c>
      <c r="I26" s="29">
        <v>1</v>
      </c>
      <c r="J26" s="29">
        <v>3</v>
      </c>
      <c r="K26" s="29">
        <v>1</v>
      </c>
      <c r="L26" s="29">
        <v>1</v>
      </c>
      <c r="M26" s="30">
        <v>2</v>
      </c>
      <c r="N26" s="31">
        <v>0</v>
      </c>
    </row>
    <row r="27" spans="1:16" ht="19.8" x14ac:dyDescent="0.4">
      <c r="A27" s="167" t="s">
        <v>128</v>
      </c>
      <c r="B27" s="146">
        <v>24</v>
      </c>
      <c r="C27" s="145">
        <v>1648</v>
      </c>
      <c r="D27" s="145">
        <v>1540</v>
      </c>
      <c r="E27" s="145">
        <v>1607</v>
      </c>
      <c r="F27" s="14">
        <f t="shared" si="0"/>
        <v>3147</v>
      </c>
      <c r="G27" s="28">
        <v>16</v>
      </c>
      <c r="H27" s="29">
        <v>14</v>
      </c>
      <c r="I27" s="29">
        <v>8</v>
      </c>
      <c r="J27" s="29">
        <v>10</v>
      </c>
      <c r="K27" s="29">
        <v>0</v>
      </c>
      <c r="L27" s="29">
        <v>4</v>
      </c>
      <c r="M27" s="30">
        <v>0</v>
      </c>
      <c r="N27" s="31">
        <v>0</v>
      </c>
    </row>
    <row r="28" spans="1:16" ht="19.8" x14ac:dyDescent="0.4">
      <c r="A28" s="167" t="s">
        <v>129</v>
      </c>
      <c r="B28" s="146">
        <v>10</v>
      </c>
      <c r="C28" s="145">
        <v>348</v>
      </c>
      <c r="D28" s="145">
        <v>324</v>
      </c>
      <c r="E28" s="145">
        <v>345</v>
      </c>
      <c r="F28" s="14">
        <f t="shared" si="0"/>
        <v>669</v>
      </c>
      <c r="G28" s="28">
        <v>0</v>
      </c>
      <c r="H28" s="29">
        <v>0</v>
      </c>
      <c r="I28" s="29">
        <v>1</v>
      </c>
      <c r="J28" s="29">
        <v>3</v>
      </c>
      <c r="K28" s="29">
        <v>0</v>
      </c>
      <c r="L28" s="29">
        <v>0</v>
      </c>
      <c r="M28" s="30">
        <v>1</v>
      </c>
      <c r="N28" s="31">
        <v>0</v>
      </c>
    </row>
    <row r="29" spans="1:16" ht="19.8" x14ac:dyDescent="0.4">
      <c r="A29" s="167" t="s">
        <v>130</v>
      </c>
      <c r="B29" s="146">
        <v>13</v>
      </c>
      <c r="C29" s="145">
        <v>600</v>
      </c>
      <c r="D29" s="145">
        <v>519</v>
      </c>
      <c r="E29" s="145">
        <v>595</v>
      </c>
      <c r="F29" s="14">
        <f t="shared" si="0"/>
        <v>1114</v>
      </c>
      <c r="G29" s="28">
        <v>4</v>
      </c>
      <c r="H29" s="29">
        <v>5</v>
      </c>
      <c r="I29" s="29">
        <v>3</v>
      </c>
      <c r="J29" s="29">
        <v>4</v>
      </c>
      <c r="K29" s="29">
        <v>0</v>
      </c>
      <c r="L29" s="29">
        <v>1</v>
      </c>
      <c r="M29" s="30">
        <v>0</v>
      </c>
      <c r="N29" s="31">
        <v>0</v>
      </c>
    </row>
    <row r="30" spans="1:16" ht="19.8" x14ac:dyDescent="0.4">
      <c r="A30" s="167" t="s">
        <v>131</v>
      </c>
      <c r="B30" s="146">
        <v>10</v>
      </c>
      <c r="C30" s="145">
        <v>654</v>
      </c>
      <c r="D30" s="145">
        <v>506</v>
      </c>
      <c r="E30" s="145">
        <v>568</v>
      </c>
      <c r="F30" s="14">
        <f t="shared" si="0"/>
        <v>1074</v>
      </c>
      <c r="G30" s="28">
        <v>7</v>
      </c>
      <c r="H30" s="29">
        <v>3</v>
      </c>
      <c r="I30" s="29">
        <v>3</v>
      </c>
      <c r="J30" s="29">
        <v>1</v>
      </c>
      <c r="K30" s="29">
        <v>0</v>
      </c>
      <c r="L30" s="29">
        <v>0</v>
      </c>
      <c r="M30" s="30">
        <v>0</v>
      </c>
      <c r="N30" s="31">
        <v>0</v>
      </c>
    </row>
    <row r="31" spans="1:16" ht="19.8" x14ac:dyDescent="0.4">
      <c r="A31" s="167" t="s">
        <v>132</v>
      </c>
      <c r="B31" s="146">
        <v>10</v>
      </c>
      <c r="C31" s="145">
        <v>548</v>
      </c>
      <c r="D31" s="145">
        <v>461</v>
      </c>
      <c r="E31" s="145">
        <v>496</v>
      </c>
      <c r="F31" s="14">
        <f t="shared" si="0"/>
        <v>957</v>
      </c>
      <c r="G31" s="28">
        <v>3</v>
      </c>
      <c r="H31" s="29">
        <v>3</v>
      </c>
      <c r="I31" s="29">
        <v>1</v>
      </c>
      <c r="J31" s="29">
        <v>0</v>
      </c>
      <c r="K31" s="29">
        <v>0</v>
      </c>
      <c r="L31" s="29">
        <v>1</v>
      </c>
      <c r="M31" s="30">
        <v>0</v>
      </c>
      <c r="N31" s="31">
        <v>0</v>
      </c>
    </row>
    <row r="32" spans="1:16" ht="19.8" x14ac:dyDescent="0.4">
      <c r="A32" s="167" t="s">
        <v>133</v>
      </c>
      <c r="B32" s="146">
        <v>11</v>
      </c>
      <c r="C32" s="145">
        <v>505</v>
      </c>
      <c r="D32" s="145">
        <v>471</v>
      </c>
      <c r="E32" s="145">
        <v>500</v>
      </c>
      <c r="F32" s="14">
        <f t="shared" si="0"/>
        <v>971</v>
      </c>
      <c r="G32" s="28">
        <v>6</v>
      </c>
      <c r="H32" s="29">
        <v>4</v>
      </c>
      <c r="I32" s="29">
        <v>1</v>
      </c>
      <c r="J32" s="29">
        <v>0</v>
      </c>
      <c r="K32" s="29">
        <v>0</v>
      </c>
      <c r="L32" s="29">
        <v>2</v>
      </c>
      <c r="M32" s="30">
        <v>0</v>
      </c>
      <c r="N32" s="31">
        <v>0</v>
      </c>
    </row>
    <row r="33" spans="1:14" ht="19.8" x14ac:dyDescent="0.4">
      <c r="A33" s="167" t="s">
        <v>134</v>
      </c>
      <c r="B33" s="146">
        <v>12</v>
      </c>
      <c r="C33" s="145">
        <v>532</v>
      </c>
      <c r="D33" s="145">
        <v>439</v>
      </c>
      <c r="E33" s="145">
        <v>464</v>
      </c>
      <c r="F33" s="14">
        <f t="shared" si="0"/>
        <v>903</v>
      </c>
      <c r="G33" s="28">
        <v>9</v>
      </c>
      <c r="H33" s="29">
        <v>8</v>
      </c>
      <c r="I33" s="29">
        <v>0</v>
      </c>
      <c r="J33" s="29">
        <v>0</v>
      </c>
      <c r="K33" s="29">
        <v>1</v>
      </c>
      <c r="L33" s="29">
        <v>0</v>
      </c>
      <c r="M33" s="30">
        <v>0</v>
      </c>
      <c r="N33" s="31">
        <v>0</v>
      </c>
    </row>
    <row r="34" spans="1:14" ht="19.8" x14ac:dyDescent="0.4">
      <c r="A34" s="167" t="s">
        <v>135</v>
      </c>
      <c r="B34" s="146">
        <v>11</v>
      </c>
      <c r="C34" s="145">
        <v>399</v>
      </c>
      <c r="D34" s="145">
        <v>363</v>
      </c>
      <c r="E34" s="145">
        <v>419</v>
      </c>
      <c r="F34" s="14">
        <f t="shared" si="0"/>
        <v>782</v>
      </c>
      <c r="G34" s="28">
        <v>1</v>
      </c>
      <c r="H34" s="29">
        <v>6</v>
      </c>
      <c r="I34" s="29">
        <v>0</v>
      </c>
      <c r="J34" s="29">
        <v>4</v>
      </c>
      <c r="K34" s="29">
        <v>0</v>
      </c>
      <c r="L34" s="29">
        <v>1</v>
      </c>
      <c r="M34" s="30">
        <v>0</v>
      </c>
      <c r="N34" s="31">
        <v>0</v>
      </c>
    </row>
    <row r="35" spans="1:14" ht="19.8" x14ac:dyDescent="0.4">
      <c r="A35" s="167" t="s">
        <v>136</v>
      </c>
      <c r="B35" s="146">
        <v>6</v>
      </c>
      <c r="C35" s="145">
        <v>359</v>
      </c>
      <c r="D35" s="145">
        <v>339</v>
      </c>
      <c r="E35" s="145">
        <v>385</v>
      </c>
      <c r="F35" s="14">
        <f t="shared" si="0"/>
        <v>724</v>
      </c>
      <c r="G35" s="28">
        <v>4</v>
      </c>
      <c r="H35" s="29">
        <v>3</v>
      </c>
      <c r="I35" s="29">
        <v>0</v>
      </c>
      <c r="J35" s="29">
        <v>0</v>
      </c>
      <c r="K35" s="29">
        <v>0</v>
      </c>
      <c r="L35" s="29">
        <v>0</v>
      </c>
      <c r="M35" s="30">
        <v>0</v>
      </c>
      <c r="N35" s="31">
        <v>0</v>
      </c>
    </row>
    <row r="36" spans="1:14" ht="19.8" x14ac:dyDescent="0.4">
      <c r="A36" s="167" t="s">
        <v>137</v>
      </c>
      <c r="B36" s="146">
        <v>16</v>
      </c>
      <c r="C36" s="145">
        <v>635</v>
      </c>
      <c r="D36" s="145">
        <v>593</v>
      </c>
      <c r="E36" s="145">
        <v>599</v>
      </c>
      <c r="F36" s="14">
        <f t="shared" si="0"/>
        <v>1192</v>
      </c>
      <c r="G36" s="28">
        <v>2</v>
      </c>
      <c r="H36" s="29">
        <v>11</v>
      </c>
      <c r="I36" s="29">
        <v>1</v>
      </c>
      <c r="J36" s="29">
        <v>0</v>
      </c>
      <c r="K36" s="29">
        <v>0</v>
      </c>
      <c r="L36" s="29">
        <v>1</v>
      </c>
      <c r="M36" s="30">
        <v>0</v>
      </c>
      <c r="N36" s="31">
        <v>0</v>
      </c>
    </row>
    <row r="37" spans="1:14" ht="19.8" x14ac:dyDescent="0.4">
      <c r="A37" s="166" t="s">
        <v>138</v>
      </c>
      <c r="B37" s="14">
        <f t="shared" ref="B37:N37" si="1">SUM(B5:B36)</f>
        <v>447</v>
      </c>
      <c r="C37" s="14">
        <f t="shared" si="1"/>
        <v>24770</v>
      </c>
      <c r="D37" s="14">
        <f t="shared" si="1"/>
        <v>23489</v>
      </c>
      <c r="E37" s="14">
        <f t="shared" si="1"/>
        <v>26005</v>
      </c>
      <c r="F37" s="14">
        <f t="shared" si="1"/>
        <v>49494</v>
      </c>
      <c r="G37" s="14">
        <f t="shared" si="1"/>
        <v>262</v>
      </c>
      <c r="H37" s="14">
        <f t="shared" si="1"/>
        <v>234</v>
      </c>
      <c r="I37" s="14">
        <f t="shared" si="1"/>
        <v>82</v>
      </c>
      <c r="J37" s="14">
        <f t="shared" si="1"/>
        <v>82</v>
      </c>
      <c r="K37" s="14">
        <f t="shared" si="1"/>
        <v>15</v>
      </c>
      <c r="L37" s="14">
        <f t="shared" si="1"/>
        <v>36</v>
      </c>
      <c r="M37" s="15">
        <f t="shared" si="1"/>
        <v>14</v>
      </c>
      <c r="N37" s="18">
        <f t="shared" si="1"/>
        <v>9</v>
      </c>
    </row>
    <row r="38" spans="1:14" s="2" customFormat="1" ht="26.25" customHeight="1" x14ac:dyDescent="0.4">
      <c r="A38" s="176" t="s">
        <v>34</v>
      </c>
      <c r="B38" s="177"/>
      <c r="C38" s="45">
        <f>C37</f>
        <v>24770</v>
      </c>
      <c r="D38" s="45" t="s">
        <v>35</v>
      </c>
      <c r="E38" s="45" t="s">
        <v>36</v>
      </c>
      <c r="F38" s="45"/>
      <c r="G38" s="45">
        <f>F37</f>
        <v>49494</v>
      </c>
      <c r="H38" s="45" t="s">
        <v>37</v>
      </c>
      <c r="I38" s="45"/>
      <c r="J38" s="45"/>
      <c r="K38" s="45" t="s">
        <v>101</v>
      </c>
      <c r="L38" s="45"/>
      <c r="M38" s="52"/>
      <c r="N38" s="53"/>
    </row>
    <row r="39" spans="1:14" s="2" customFormat="1" ht="26.25" customHeight="1" x14ac:dyDescent="0.4">
      <c r="A39" s="176" t="s">
        <v>104</v>
      </c>
      <c r="B39" s="177"/>
      <c r="C39" s="46" t="str">
        <f ca="1">INDIRECT(H39,TRUE)</f>
        <v>開平</v>
      </c>
      <c r="D39" s="124" t="s">
        <v>91</v>
      </c>
      <c r="E39" s="125">
        <f>MAX(C5:C36)</f>
        <v>1746</v>
      </c>
      <c r="F39" s="126">
        <f>MAX(F5:F36)</f>
        <v>4111</v>
      </c>
      <c r="G39" s="71"/>
      <c r="H39" s="129" t="str">
        <f>ADDRESS(MATCH(MAX(F5:F36),F5:F36,0)+4,1)</f>
        <v>$A$21</v>
      </c>
      <c r="I39" s="71"/>
      <c r="J39" s="71"/>
      <c r="K39" s="71"/>
      <c r="L39" s="71"/>
      <c r="M39" s="122"/>
      <c r="N39" s="123"/>
    </row>
    <row r="40" spans="1:14" s="2" customFormat="1" ht="26.25" customHeight="1" x14ac:dyDescent="0.4">
      <c r="A40" s="176" t="s">
        <v>105</v>
      </c>
      <c r="B40" s="177"/>
      <c r="C40" s="130" t="str">
        <f ca="1">INDIRECT(H40,TRUE)</f>
        <v>德政</v>
      </c>
      <c r="D40" s="131" t="s">
        <v>91</v>
      </c>
      <c r="E40" s="127">
        <f>MIN(C5:C36)</f>
        <v>344</v>
      </c>
      <c r="F40" s="128">
        <f>MIN(F5:F36)</f>
        <v>668</v>
      </c>
      <c r="G40" s="71"/>
      <c r="H40" s="129" t="str">
        <f>ADDRESS(MATCH(MIN(F5:F36),F5:F36,0)+4,1)</f>
        <v>$A$10</v>
      </c>
      <c r="I40" s="71"/>
      <c r="J40" s="71"/>
      <c r="K40" s="71"/>
      <c r="L40" s="71"/>
      <c r="M40" s="122"/>
      <c r="N40" s="123"/>
    </row>
    <row r="41" spans="1:14" s="3" customFormat="1" ht="24.9" customHeight="1" x14ac:dyDescent="0.4">
      <c r="A41" s="184" t="s">
        <v>38</v>
      </c>
      <c r="B41" s="185"/>
      <c r="C41" s="172">
        <f>SUM(G41:G42)</f>
        <v>288</v>
      </c>
      <c r="D41" s="174" t="s">
        <v>37</v>
      </c>
      <c r="E41" s="71" t="s">
        <v>39</v>
      </c>
      <c r="F41" s="71"/>
      <c r="G41" s="71">
        <v>128</v>
      </c>
      <c r="H41" s="71" t="s">
        <v>37</v>
      </c>
      <c r="I41" s="71"/>
      <c r="J41" s="71"/>
      <c r="K41" s="64"/>
      <c r="L41" s="64"/>
      <c r="M41" s="65"/>
      <c r="N41" s="66"/>
    </row>
    <row r="42" spans="1:14" s="4" customFormat="1" ht="24.9" customHeight="1" x14ac:dyDescent="0.4">
      <c r="A42" s="186"/>
      <c r="B42" s="187"/>
      <c r="C42" s="173"/>
      <c r="D42" s="175"/>
      <c r="E42" s="72" t="s">
        <v>40</v>
      </c>
      <c r="F42" s="72"/>
      <c r="G42" s="72">
        <v>160</v>
      </c>
      <c r="H42" s="72" t="s">
        <v>37</v>
      </c>
      <c r="I42" s="72"/>
      <c r="J42" s="72"/>
      <c r="K42" s="73"/>
      <c r="L42" s="73"/>
      <c r="M42" s="74"/>
      <c r="N42" s="75"/>
    </row>
    <row r="43" spans="1:14" s="4" customFormat="1" ht="24.9" customHeight="1" x14ac:dyDescent="0.4">
      <c r="A43" s="184" t="s">
        <v>17</v>
      </c>
      <c r="B43" s="188"/>
      <c r="C43" s="191">
        <f>K37</f>
        <v>15</v>
      </c>
      <c r="D43" s="191" t="s">
        <v>10</v>
      </c>
      <c r="E43" s="152" t="s">
        <v>139</v>
      </c>
      <c r="F43" s="71"/>
      <c r="G43" s="71"/>
      <c r="H43" s="71"/>
      <c r="I43" s="71"/>
      <c r="J43" s="71"/>
      <c r="K43" s="153"/>
      <c r="L43" s="153"/>
      <c r="M43" s="154"/>
      <c r="N43" s="155"/>
    </row>
    <row r="44" spans="1:14" s="5" customFormat="1" ht="24.9" customHeight="1" x14ac:dyDescent="0.4">
      <c r="A44" s="189"/>
      <c r="B44" s="190"/>
      <c r="C44" s="192"/>
      <c r="D44" s="192"/>
      <c r="E44" s="54" t="s">
        <v>175</v>
      </c>
      <c r="F44" s="150"/>
      <c r="G44" s="150"/>
      <c r="H44" s="150"/>
      <c r="I44" s="150"/>
      <c r="J44" s="150"/>
      <c r="K44" s="150"/>
      <c r="L44" s="150"/>
      <c r="M44" s="150"/>
      <c r="N44" s="151"/>
    </row>
    <row r="45" spans="1:14" s="6" customFormat="1" ht="26.25" customHeight="1" x14ac:dyDescent="0.4">
      <c r="A45" s="176" t="s">
        <v>41</v>
      </c>
      <c r="B45" s="177"/>
      <c r="C45" s="45">
        <f>L37</f>
        <v>36</v>
      </c>
      <c r="D45" s="45" t="s">
        <v>37</v>
      </c>
      <c r="E45" s="45"/>
      <c r="F45" s="45"/>
      <c r="G45" s="46"/>
      <c r="H45" s="45"/>
      <c r="I45" s="45"/>
      <c r="J45" s="45"/>
      <c r="K45" s="47"/>
      <c r="L45" s="47"/>
      <c r="M45" s="48"/>
      <c r="N45" s="49"/>
    </row>
    <row r="46" spans="1:14" s="7" customFormat="1" ht="26.25" customHeight="1" x14ac:dyDescent="0.4">
      <c r="A46" s="176" t="s">
        <v>14</v>
      </c>
      <c r="B46" s="177"/>
      <c r="C46" s="45">
        <f>M37</f>
        <v>14</v>
      </c>
      <c r="D46" s="45" t="s">
        <v>42</v>
      </c>
      <c r="E46" s="45" t="s">
        <v>176</v>
      </c>
      <c r="F46" s="45"/>
      <c r="G46" s="45"/>
      <c r="H46" s="45"/>
      <c r="I46" s="45"/>
      <c r="J46" s="45"/>
      <c r="K46" s="47"/>
      <c r="L46" s="47"/>
      <c r="M46" s="48"/>
      <c r="N46" s="49"/>
    </row>
    <row r="47" spans="1:14" s="8" customFormat="1" ht="26.25" customHeight="1" x14ac:dyDescent="0.4">
      <c r="A47" s="182" t="s">
        <v>150</v>
      </c>
      <c r="B47" s="183"/>
      <c r="C47" s="45">
        <f>N37</f>
        <v>9</v>
      </c>
      <c r="D47" s="45" t="s">
        <v>42</v>
      </c>
      <c r="E47" s="45" t="s">
        <v>141</v>
      </c>
      <c r="F47" s="45"/>
      <c r="G47" s="45"/>
      <c r="H47" s="45"/>
      <c r="I47" s="45"/>
      <c r="J47" s="45"/>
      <c r="K47" s="47"/>
      <c r="L47" s="47"/>
      <c r="M47" s="48"/>
      <c r="N47" s="49"/>
    </row>
    <row r="48" spans="1:14" s="6" customFormat="1" ht="26.25" customHeight="1" x14ac:dyDescent="0.4">
      <c r="A48" s="176" t="s">
        <v>103</v>
      </c>
      <c r="B48" s="177"/>
      <c r="C48" s="45">
        <f>G37</f>
        <v>262</v>
      </c>
      <c r="D48" s="45" t="s">
        <v>37</v>
      </c>
      <c r="E48" s="45" t="s">
        <v>43</v>
      </c>
      <c r="F48" s="45"/>
      <c r="G48" s="45">
        <f>H37</f>
        <v>234</v>
      </c>
      <c r="H48" s="45" t="s">
        <v>37</v>
      </c>
      <c r="I48" s="45"/>
      <c r="J48" s="45"/>
      <c r="K48" s="47"/>
      <c r="L48" s="47"/>
      <c r="M48" s="48"/>
      <c r="N48" s="49"/>
    </row>
    <row r="49" spans="1:14" s="9" customFormat="1" ht="26.25" customHeight="1" thickBot="1" x14ac:dyDescent="0.45">
      <c r="A49" s="180" t="str">
        <f>IF(C49&gt;0," 本月戶數增加","本月戶數減少")</f>
        <v xml:space="preserve"> 本月戶數增加</v>
      </c>
      <c r="B49" s="181"/>
      <c r="C49" s="56">
        <f>C37-'11403'!C37</f>
        <v>47</v>
      </c>
      <c r="D49" s="58" t="str">
        <f>IF(E49&gt;0,"男增加","男減少")</f>
        <v>男減少</v>
      </c>
      <c r="E49" s="57">
        <f>D37-'11403'!D37</f>
        <v>-1</v>
      </c>
      <c r="F49" s="58" t="str">
        <f>IF(G49&gt;0,"女增加","女減少")</f>
        <v>女增加</v>
      </c>
      <c r="G49" s="57">
        <f>E37-'11403'!E37</f>
        <v>8</v>
      </c>
      <c r="H49" s="59"/>
      <c r="I49" s="181" t="str">
        <f>IF(K49&gt;0,"總人口數增加","總人口數減少")</f>
        <v>總人口數增加</v>
      </c>
      <c r="J49" s="181"/>
      <c r="K49" s="57">
        <f>F37-'11403'!F37</f>
        <v>7</v>
      </c>
      <c r="L49" s="59"/>
      <c r="M49" s="60"/>
      <c r="N49" s="61"/>
    </row>
  </sheetData>
  <mergeCells count="28">
    <mergeCell ref="A1:L1"/>
    <mergeCell ref="I3:I4"/>
    <mergeCell ref="G3:G4"/>
    <mergeCell ref="H3:H4"/>
    <mergeCell ref="K3:K4"/>
    <mergeCell ref="B3:B4"/>
    <mergeCell ref="C3:C4"/>
    <mergeCell ref="K2:N2"/>
    <mergeCell ref="A3:A4"/>
    <mergeCell ref="M3:M4"/>
    <mergeCell ref="N3:N4"/>
    <mergeCell ref="J3:J4"/>
    <mergeCell ref="I49:J49"/>
    <mergeCell ref="L3:L4"/>
    <mergeCell ref="A47:B47"/>
    <mergeCell ref="A41:B42"/>
    <mergeCell ref="A45:B45"/>
    <mergeCell ref="A46:B46"/>
    <mergeCell ref="A43:B44"/>
    <mergeCell ref="C43:C44"/>
    <mergeCell ref="D43:D44"/>
    <mergeCell ref="A48:B48"/>
    <mergeCell ref="A40:B40"/>
    <mergeCell ref="C41:C42"/>
    <mergeCell ref="D41:D42"/>
    <mergeCell ref="A38:B38"/>
    <mergeCell ref="A39:B39"/>
    <mergeCell ref="A49:B49"/>
  </mergeCells>
  <phoneticPr fontId="1" type="noConversion"/>
  <printOptions horizontalCentered="1"/>
  <pageMargins left="0.59055118110236227" right="0.39370078740157483" top="0.98425196850393704" bottom="0.98425196850393704" header="0" footer="0"/>
  <pageSetup paperSize="8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49"/>
  <sheetViews>
    <sheetView workbookViewId="0">
      <pane ySplit="4" topLeftCell="A5" activePane="bottomLeft" state="frozen"/>
      <selection pane="bottomLeft" sqref="A1:L1"/>
    </sheetView>
  </sheetViews>
  <sheetFormatPr defaultColWidth="9" defaultRowHeight="16.2" x14ac:dyDescent="0.3"/>
  <cols>
    <col min="1" max="1" width="11.33203125" style="1" customWidth="1"/>
    <col min="2" max="2" width="12.44140625" customWidth="1"/>
    <col min="3" max="3" width="11.33203125" customWidth="1"/>
    <col min="4" max="6" width="9.6640625" customWidth="1"/>
    <col min="7" max="10" width="8.6640625" customWidth="1"/>
    <col min="11" max="14" width="7.6640625" customWidth="1"/>
  </cols>
  <sheetData>
    <row r="1" spans="1:14" ht="44.25" customHeight="1" x14ac:dyDescent="0.3">
      <c r="A1" s="168" t="s">
        <v>98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</row>
    <row r="2" spans="1:14" ht="28.5" customHeight="1" thickBot="1" x14ac:dyDescent="0.35">
      <c r="J2" s="20"/>
      <c r="K2" s="198" t="s">
        <v>157</v>
      </c>
      <c r="L2" s="198"/>
      <c r="M2" s="198"/>
      <c r="N2" s="198"/>
    </row>
    <row r="3" spans="1:14" ht="19.8" x14ac:dyDescent="0.4">
      <c r="A3" s="199" t="s">
        <v>83</v>
      </c>
      <c r="B3" s="200" t="s">
        <v>84</v>
      </c>
      <c r="C3" s="200" t="s">
        <v>25</v>
      </c>
      <c r="D3" s="142" t="s">
        <v>10</v>
      </c>
      <c r="E3" s="143" t="s">
        <v>95</v>
      </c>
      <c r="F3" s="144" t="s">
        <v>96</v>
      </c>
      <c r="G3" s="200" t="s">
        <v>26</v>
      </c>
      <c r="H3" s="200" t="s">
        <v>27</v>
      </c>
      <c r="I3" s="200" t="s">
        <v>28</v>
      </c>
      <c r="J3" s="200" t="s">
        <v>29</v>
      </c>
      <c r="K3" s="200" t="s">
        <v>30</v>
      </c>
      <c r="L3" s="200" t="s">
        <v>31</v>
      </c>
      <c r="M3" s="201" t="s">
        <v>145</v>
      </c>
      <c r="N3" s="202" t="s">
        <v>147</v>
      </c>
    </row>
    <row r="4" spans="1:14" s="1" customFormat="1" ht="19.8" x14ac:dyDescent="0.4">
      <c r="A4" s="179"/>
      <c r="B4" s="171"/>
      <c r="C4" s="171"/>
      <c r="D4" s="13" t="s">
        <v>32</v>
      </c>
      <c r="E4" s="13" t="s">
        <v>33</v>
      </c>
      <c r="F4" s="13" t="s">
        <v>86</v>
      </c>
      <c r="G4" s="171"/>
      <c r="H4" s="171"/>
      <c r="I4" s="171"/>
      <c r="J4" s="171"/>
      <c r="K4" s="171"/>
      <c r="L4" s="171"/>
      <c r="M4" s="194"/>
      <c r="N4" s="196"/>
    </row>
    <row r="5" spans="1:14" ht="19.8" x14ac:dyDescent="0.4">
      <c r="A5" s="167" t="s">
        <v>106</v>
      </c>
      <c r="B5" s="145">
        <v>15</v>
      </c>
      <c r="C5" s="145">
        <v>965</v>
      </c>
      <c r="D5" s="145">
        <v>858</v>
      </c>
      <c r="E5" s="145">
        <v>975</v>
      </c>
      <c r="F5" s="14">
        <f t="shared" ref="F5:F36" si="0">SUM(D5:E5)</f>
        <v>1833</v>
      </c>
      <c r="G5" s="28">
        <v>14</v>
      </c>
      <c r="H5" s="29">
        <v>22</v>
      </c>
      <c r="I5" s="29">
        <v>3</v>
      </c>
      <c r="J5" s="29">
        <v>2</v>
      </c>
      <c r="K5" s="29">
        <v>0</v>
      </c>
      <c r="L5" s="29">
        <v>1</v>
      </c>
      <c r="M5" s="30">
        <v>2</v>
      </c>
      <c r="N5" s="31">
        <v>0</v>
      </c>
    </row>
    <row r="6" spans="1:14" ht="19.8" x14ac:dyDescent="0.4">
      <c r="A6" s="167" t="s">
        <v>107</v>
      </c>
      <c r="B6" s="146">
        <v>11</v>
      </c>
      <c r="C6" s="145">
        <v>572</v>
      </c>
      <c r="D6" s="145">
        <v>476</v>
      </c>
      <c r="E6" s="145">
        <v>539</v>
      </c>
      <c r="F6" s="14">
        <f t="shared" si="0"/>
        <v>1015</v>
      </c>
      <c r="G6" s="28">
        <v>4</v>
      </c>
      <c r="H6" s="29">
        <v>13</v>
      </c>
      <c r="I6" s="29">
        <v>0</v>
      </c>
      <c r="J6" s="29">
        <v>0</v>
      </c>
      <c r="K6" s="29">
        <v>0</v>
      </c>
      <c r="L6" s="29">
        <v>1</v>
      </c>
      <c r="M6" s="30">
        <v>1</v>
      </c>
      <c r="N6" s="31">
        <v>0</v>
      </c>
    </row>
    <row r="7" spans="1:14" ht="19.8" x14ac:dyDescent="0.4">
      <c r="A7" s="167" t="s">
        <v>108</v>
      </c>
      <c r="B7" s="146">
        <v>17</v>
      </c>
      <c r="C7" s="145">
        <v>1573</v>
      </c>
      <c r="D7" s="145">
        <v>1434</v>
      </c>
      <c r="E7" s="145">
        <v>1780</v>
      </c>
      <c r="F7" s="14">
        <f t="shared" si="0"/>
        <v>3214</v>
      </c>
      <c r="G7" s="28">
        <v>16</v>
      </c>
      <c r="H7" s="29">
        <v>26</v>
      </c>
      <c r="I7" s="29">
        <v>6</v>
      </c>
      <c r="J7" s="29">
        <v>9</v>
      </c>
      <c r="K7" s="29">
        <v>2</v>
      </c>
      <c r="L7" s="29">
        <v>0</v>
      </c>
      <c r="M7" s="30">
        <v>0</v>
      </c>
      <c r="N7" s="31">
        <v>0</v>
      </c>
    </row>
    <row r="8" spans="1:14" ht="19.8" x14ac:dyDescent="0.4">
      <c r="A8" s="167" t="s">
        <v>109</v>
      </c>
      <c r="B8" s="146">
        <v>15</v>
      </c>
      <c r="C8" s="145">
        <v>548</v>
      </c>
      <c r="D8" s="145">
        <v>517</v>
      </c>
      <c r="E8" s="145">
        <v>546</v>
      </c>
      <c r="F8" s="14">
        <f t="shared" si="0"/>
        <v>1063</v>
      </c>
      <c r="G8" s="28">
        <v>8</v>
      </c>
      <c r="H8" s="29">
        <v>18</v>
      </c>
      <c r="I8" s="29">
        <v>3</v>
      </c>
      <c r="J8" s="29">
        <v>2</v>
      </c>
      <c r="K8" s="29">
        <v>0</v>
      </c>
      <c r="L8" s="29">
        <v>0</v>
      </c>
      <c r="M8" s="30">
        <v>0</v>
      </c>
      <c r="N8" s="31">
        <v>0</v>
      </c>
    </row>
    <row r="9" spans="1:14" ht="19.8" x14ac:dyDescent="0.4">
      <c r="A9" s="167" t="s">
        <v>110</v>
      </c>
      <c r="B9" s="146">
        <v>17</v>
      </c>
      <c r="C9" s="145">
        <v>691</v>
      </c>
      <c r="D9" s="145">
        <v>621</v>
      </c>
      <c r="E9" s="145">
        <v>722</v>
      </c>
      <c r="F9" s="14">
        <f t="shared" si="0"/>
        <v>1343</v>
      </c>
      <c r="G9" s="28">
        <v>11</v>
      </c>
      <c r="H9" s="29">
        <v>16</v>
      </c>
      <c r="I9" s="29">
        <v>0</v>
      </c>
      <c r="J9" s="29">
        <v>1</v>
      </c>
      <c r="K9" s="29">
        <v>0</v>
      </c>
      <c r="L9" s="29">
        <v>3</v>
      </c>
      <c r="M9" s="30">
        <v>2</v>
      </c>
      <c r="N9" s="31">
        <v>0</v>
      </c>
    </row>
    <row r="10" spans="1:14" ht="19.8" x14ac:dyDescent="0.4">
      <c r="A10" s="167" t="s">
        <v>111</v>
      </c>
      <c r="B10" s="146">
        <v>7</v>
      </c>
      <c r="C10" s="145">
        <v>342</v>
      </c>
      <c r="D10" s="145">
        <v>304</v>
      </c>
      <c r="E10" s="145">
        <v>358</v>
      </c>
      <c r="F10" s="14">
        <f t="shared" si="0"/>
        <v>662</v>
      </c>
      <c r="G10" s="28">
        <v>4</v>
      </c>
      <c r="H10" s="29">
        <v>10</v>
      </c>
      <c r="I10" s="29">
        <v>0</v>
      </c>
      <c r="J10" s="29">
        <v>0</v>
      </c>
      <c r="K10" s="29">
        <v>1</v>
      </c>
      <c r="L10" s="29">
        <v>1</v>
      </c>
      <c r="M10" s="30">
        <v>0</v>
      </c>
      <c r="N10" s="31">
        <v>0</v>
      </c>
    </row>
    <row r="11" spans="1:14" ht="19.8" x14ac:dyDescent="0.4">
      <c r="A11" s="167" t="s">
        <v>112</v>
      </c>
      <c r="B11" s="146">
        <v>7</v>
      </c>
      <c r="C11" s="145">
        <v>679</v>
      </c>
      <c r="D11" s="145">
        <v>505</v>
      </c>
      <c r="E11" s="145">
        <v>641</v>
      </c>
      <c r="F11" s="14">
        <f t="shared" si="0"/>
        <v>1146</v>
      </c>
      <c r="G11" s="28">
        <v>27</v>
      </c>
      <c r="H11" s="29">
        <v>10</v>
      </c>
      <c r="I11" s="29">
        <v>3</v>
      </c>
      <c r="J11" s="29">
        <v>1</v>
      </c>
      <c r="K11" s="29">
        <v>1</v>
      </c>
      <c r="L11" s="29">
        <v>0</v>
      </c>
      <c r="M11" s="30">
        <v>1</v>
      </c>
      <c r="N11" s="31">
        <v>0</v>
      </c>
    </row>
    <row r="12" spans="1:14" ht="19.8" x14ac:dyDescent="0.4">
      <c r="A12" s="167" t="s">
        <v>113</v>
      </c>
      <c r="B12" s="146">
        <v>15</v>
      </c>
      <c r="C12" s="145">
        <v>966</v>
      </c>
      <c r="D12" s="145">
        <v>934</v>
      </c>
      <c r="E12" s="145">
        <v>998</v>
      </c>
      <c r="F12" s="14">
        <f t="shared" si="0"/>
        <v>1932</v>
      </c>
      <c r="G12" s="28">
        <v>6</v>
      </c>
      <c r="H12" s="29">
        <v>9</v>
      </c>
      <c r="I12" s="29">
        <v>3</v>
      </c>
      <c r="J12" s="29">
        <v>5</v>
      </c>
      <c r="K12" s="29">
        <v>0</v>
      </c>
      <c r="L12" s="29">
        <v>1</v>
      </c>
      <c r="M12" s="30">
        <v>1</v>
      </c>
      <c r="N12" s="31">
        <v>1</v>
      </c>
    </row>
    <row r="13" spans="1:14" ht="19.8" x14ac:dyDescent="0.4">
      <c r="A13" s="167" t="s">
        <v>114</v>
      </c>
      <c r="B13" s="146">
        <v>12</v>
      </c>
      <c r="C13" s="145">
        <v>482</v>
      </c>
      <c r="D13" s="145">
        <v>454</v>
      </c>
      <c r="E13" s="145">
        <v>481</v>
      </c>
      <c r="F13" s="14">
        <f t="shared" si="0"/>
        <v>935</v>
      </c>
      <c r="G13" s="28">
        <v>2</v>
      </c>
      <c r="H13" s="29">
        <v>7</v>
      </c>
      <c r="I13" s="29">
        <v>0</v>
      </c>
      <c r="J13" s="29">
        <v>0</v>
      </c>
      <c r="K13" s="29">
        <v>0</v>
      </c>
      <c r="L13" s="29">
        <v>0</v>
      </c>
      <c r="M13" s="30">
        <v>0</v>
      </c>
      <c r="N13" s="31">
        <v>0</v>
      </c>
    </row>
    <row r="14" spans="1:14" ht="19.8" x14ac:dyDescent="0.4">
      <c r="A14" s="167" t="s">
        <v>115</v>
      </c>
      <c r="B14" s="146">
        <v>8</v>
      </c>
      <c r="C14" s="145">
        <v>353</v>
      </c>
      <c r="D14" s="145">
        <v>371</v>
      </c>
      <c r="E14" s="145">
        <v>355</v>
      </c>
      <c r="F14" s="14">
        <f t="shared" si="0"/>
        <v>726</v>
      </c>
      <c r="G14" s="28">
        <v>3</v>
      </c>
      <c r="H14" s="29">
        <v>3</v>
      </c>
      <c r="I14" s="29">
        <v>1</v>
      </c>
      <c r="J14" s="29">
        <v>3</v>
      </c>
      <c r="K14" s="29">
        <v>1</v>
      </c>
      <c r="L14" s="29">
        <v>1</v>
      </c>
      <c r="M14" s="30">
        <v>0</v>
      </c>
      <c r="N14" s="31">
        <v>0</v>
      </c>
    </row>
    <row r="15" spans="1:14" ht="19.8" x14ac:dyDescent="0.4">
      <c r="A15" s="167" t="s">
        <v>116</v>
      </c>
      <c r="B15" s="146">
        <v>17</v>
      </c>
      <c r="C15" s="145">
        <v>788</v>
      </c>
      <c r="D15" s="145">
        <v>695</v>
      </c>
      <c r="E15" s="145">
        <v>792</v>
      </c>
      <c r="F15" s="14">
        <f t="shared" si="0"/>
        <v>1487</v>
      </c>
      <c r="G15" s="28">
        <v>17</v>
      </c>
      <c r="H15" s="29">
        <v>20</v>
      </c>
      <c r="I15" s="29">
        <v>2</v>
      </c>
      <c r="J15" s="29">
        <v>0</v>
      </c>
      <c r="K15" s="29">
        <v>0</v>
      </c>
      <c r="L15" s="29">
        <v>0</v>
      </c>
      <c r="M15" s="30">
        <v>2</v>
      </c>
      <c r="N15" s="31">
        <v>0</v>
      </c>
    </row>
    <row r="16" spans="1:14" ht="19.8" x14ac:dyDescent="0.4">
      <c r="A16" s="167" t="s">
        <v>117</v>
      </c>
      <c r="B16" s="146">
        <v>11</v>
      </c>
      <c r="C16" s="145">
        <v>617</v>
      </c>
      <c r="D16" s="145">
        <v>475</v>
      </c>
      <c r="E16" s="145">
        <v>486</v>
      </c>
      <c r="F16" s="14">
        <f t="shared" si="0"/>
        <v>961</v>
      </c>
      <c r="G16" s="28">
        <v>67</v>
      </c>
      <c r="H16" s="29">
        <v>15</v>
      </c>
      <c r="I16" s="29">
        <v>1</v>
      </c>
      <c r="J16" s="29">
        <v>1</v>
      </c>
      <c r="K16" s="29">
        <v>1</v>
      </c>
      <c r="L16" s="29">
        <v>1</v>
      </c>
      <c r="M16" s="30">
        <v>1</v>
      </c>
      <c r="N16" s="31">
        <v>0</v>
      </c>
    </row>
    <row r="17" spans="1:14" ht="19.8" x14ac:dyDescent="0.4">
      <c r="A17" s="167" t="s">
        <v>118</v>
      </c>
      <c r="B17" s="146">
        <v>22</v>
      </c>
      <c r="C17" s="145">
        <v>1311</v>
      </c>
      <c r="D17" s="145">
        <v>1333</v>
      </c>
      <c r="E17" s="145">
        <v>1454</v>
      </c>
      <c r="F17" s="14">
        <f t="shared" si="0"/>
        <v>2787</v>
      </c>
      <c r="G17" s="28">
        <v>48</v>
      </c>
      <c r="H17" s="29">
        <v>20</v>
      </c>
      <c r="I17" s="29">
        <v>5</v>
      </c>
      <c r="J17" s="29">
        <v>4</v>
      </c>
      <c r="K17" s="29">
        <v>1</v>
      </c>
      <c r="L17" s="29">
        <v>1</v>
      </c>
      <c r="M17" s="30">
        <v>3</v>
      </c>
      <c r="N17" s="31">
        <v>2</v>
      </c>
    </row>
    <row r="18" spans="1:14" ht="19.8" x14ac:dyDescent="0.4">
      <c r="A18" s="167" t="s">
        <v>119</v>
      </c>
      <c r="B18" s="146">
        <v>19</v>
      </c>
      <c r="C18" s="145">
        <v>1628</v>
      </c>
      <c r="D18" s="145">
        <v>1740</v>
      </c>
      <c r="E18" s="145">
        <v>1960</v>
      </c>
      <c r="F18" s="14">
        <f t="shared" si="0"/>
        <v>3700</v>
      </c>
      <c r="G18" s="28">
        <v>26</v>
      </c>
      <c r="H18" s="29">
        <v>35</v>
      </c>
      <c r="I18" s="29">
        <v>12</v>
      </c>
      <c r="J18" s="29">
        <v>8</v>
      </c>
      <c r="K18" s="29">
        <v>0</v>
      </c>
      <c r="L18" s="29">
        <v>3</v>
      </c>
      <c r="M18" s="30">
        <v>2</v>
      </c>
      <c r="N18" s="31">
        <v>1</v>
      </c>
    </row>
    <row r="19" spans="1:14" ht="19.8" x14ac:dyDescent="0.4">
      <c r="A19" s="167" t="s">
        <v>120</v>
      </c>
      <c r="B19" s="146">
        <v>22</v>
      </c>
      <c r="C19" s="145">
        <v>1163</v>
      </c>
      <c r="D19" s="145">
        <v>1290</v>
      </c>
      <c r="E19" s="145">
        <v>1386</v>
      </c>
      <c r="F19" s="14">
        <f t="shared" si="0"/>
        <v>2676</v>
      </c>
      <c r="G19" s="28">
        <v>10</v>
      </c>
      <c r="H19" s="29">
        <v>27</v>
      </c>
      <c r="I19" s="29">
        <v>7</v>
      </c>
      <c r="J19" s="29">
        <v>5</v>
      </c>
      <c r="K19" s="29">
        <v>0</v>
      </c>
      <c r="L19" s="29">
        <v>2</v>
      </c>
      <c r="M19" s="30">
        <v>0</v>
      </c>
      <c r="N19" s="31">
        <v>0</v>
      </c>
    </row>
    <row r="20" spans="1:14" ht="19.8" x14ac:dyDescent="0.4">
      <c r="A20" s="167" t="s">
        <v>121</v>
      </c>
      <c r="B20" s="146">
        <v>19</v>
      </c>
      <c r="C20" s="145">
        <v>796</v>
      </c>
      <c r="D20" s="145">
        <v>841</v>
      </c>
      <c r="E20" s="145">
        <v>1004</v>
      </c>
      <c r="F20" s="14">
        <f t="shared" si="0"/>
        <v>1845</v>
      </c>
      <c r="G20" s="28">
        <v>12</v>
      </c>
      <c r="H20" s="29">
        <v>16</v>
      </c>
      <c r="I20" s="29">
        <v>2</v>
      </c>
      <c r="J20" s="29">
        <v>13</v>
      </c>
      <c r="K20" s="29">
        <v>0</v>
      </c>
      <c r="L20" s="29">
        <v>0</v>
      </c>
      <c r="M20" s="30">
        <v>0</v>
      </c>
      <c r="N20" s="31">
        <v>0</v>
      </c>
    </row>
    <row r="21" spans="1:14" ht="19.8" x14ac:dyDescent="0.4">
      <c r="A21" s="167" t="s">
        <v>122</v>
      </c>
      <c r="B21" s="146">
        <v>21</v>
      </c>
      <c r="C21" s="145">
        <v>1788</v>
      </c>
      <c r="D21" s="145">
        <v>1938</v>
      </c>
      <c r="E21" s="145">
        <v>2206</v>
      </c>
      <c r="F21" s="14">
        <f t="shared" si="0"/>
        <v>4144</v>
      </c>
      <c r="G21" s="28">
        <v>59</v>
      </c>
      <c r="H21" s="29">
        <v>33</v>
      </c>
      <c r="I21" s="29">
        <v>10</v>
      </c>
      <c r="J21" s="29">
        <v>4</v>
      </c>
      <c r="K21" s="29">
        <v>1</v>
      </c>
      <c r="L21" s="29">
        <v>0</v>
      </c>
      <c r="M21" s="30">
        <v>0</v>
      </c>
      <c r="N21" s="31">
        <v>0</v>
      </c>
    </row>
    <row r="22" spans="1:14" ht="19.8" x14ac:dyDescent="0.4">
      <c r="A22" s="167" t="s">
        <v>123</v>
      </c>
      <c r="B22" s="146">
        <v>11</v>
      </c>
      <c r="C22" s="145">
        <v>794</v>
      </c>
      <c r="D22" s="145">
        <v>676</v>
      </c>
      <c r="E22" s="145">
        <v>763</v>
      </c>
      <c r="F22" s="14">
        <f t="shared" si="0"/>
        <v>1439</v>
      </c>
      <c r="G22" s="28">
        <v>17</v>
      </c>
      <c r="H22" s="29">
        <v>11</v>
      </c>
      <c r="I22" s="29">
        <v>5</v>
      </c>
      <c r="J22" s="29">
        <v>9</v>
      </c>
      <c r="K22" s="29">
        <v>0</v>
      </c>
      <c r="L22" s="29">
        <v>2</v>
      </c>
      <c r="M22" s="30">
        <v>1</v>
      </c>
      <c r="N22" s="31">
        <v>1</v>
      </c>
    </row>
    <row r="23" spans="1:14" ht="19.8" x14ac:dyDescent="0.4">
      <c r="A23" s="167" t="s">
        <v>124</v>
      </c>
      <c r="B23" s="146">
        <v>12</v>
      </c>
      <c r="C23" s="145">
        <v>620</v>
      </c>
      <c r="D23" s="145">
        <v>543</v>
      </c>
      <c r="E23" s="145">
        <v>596</v>
      </c>
      <c r="F23" s="14">
        <f t="shared" si="0"/>
        <v>1139</v>
      </c>
      <c r="G23" s="28">
        <v>14</v>
      </c>
      <c r="H23" s="29">
        <v>14</v>
      </c>
      <c r="I23" s="29">
        <v>6</v>
      </c>
      <c r="J23" s="29">
        <v>6</v>
      </c>
      <c r="K23" s="29">
        <v>0</v>
      </c>
      <c r="L23" s="29">
        <v>3</v>
      </c>
      <c r="M23" s="30">
        <v>2</v>
      </c>
      <c r="N23" s="31">
        <v>1</v>
      </c>
    </row>
    <row r="24" spans="1:14" ht="19.8" x14ac:dyDescent="0.4">
      <c r="A24" s="167" t="s">
        <v>125</v>
      </c>
      <c r="B24" s="146">
        <v>12</v>
      </c>
      <c r="C24" s="145">
        <v>451</v>
      </c>
      <c r="D24" s="145">
        <v>441</v>
      </c>
      <c r="E24" s="145">
        <v>397</v>
      </c>
      <c r="F24" s="14">
        <f t="shared" si="0"/>
        <v>838</v>
      </c>
      <c r="G24" s="28">
        <v>9</v>
      </c>
      <c r="H24" s="29">
        <v>10</v>
      </c>
      <c r="I24" s="29">
        <v>0</v>
      </c>
      <c r="J24" s="29">
        <v>2</v>
      </c>
      <c r="K24" s="29">
        <v>1</v>
      </c>
      <c r="L24" s="29">
        <v>1</v>
      </c>
      <c r="M24" s="30">
        <v>1</v>
      </c>
      <c r="N24" s="31">
        <v>0</v>
      </c>
    </row>
    <row r="25" spans="1:14" ht="19.8" x14ac:dyDescent="0.4">
      <c r="A25" s="167" t="s">
        <v>126</v>
      </c>
      <c r="B25" s="146">
        <v>12</v>
      </c>
      <c r="C25" s="145">
        <v>567</v>
      </c>
      <c r="D25" s="145">
        <v>499</v>
      </c>
      <c r="E25" s="145">
        <v>538</v>
      </c>
      <c r="F25" s="14">
        <f t="shared" si="0"/>
        <v>1037</v>
      </c>
      <c r="G25" s="28">
        <v>11</v>
      </c>
      <c r="H25" s="29">
        <v>12</v>
      </c>
      <c r="I25" s="29">
        <v>2</v>
      </c>
      <c r="J25" s="29">
        <v>0</v>
      </c>
      <c r="K25" s="29">
        <v>2</v>
      </c>
      <c r="L25" s="29">
        <v>0</v>
      </c>
      <c r="M25" s="30">
        <v>2</v>
      </c>
      <c r="N25" s="31">
        <v>0</v>
      </c>
    </row>
    <row r="26" spans="1:14" ht="19.8" x14ac:dyDescent="0.4">
      <c r="A26" s="167" t="s">
        <v>127</v>
      </c>
      <c r="B26" s="146">
        <v>22</v>
      </c>
      <c r="C26" s="145">
        <v>1036</v>
      </c>
      <c r="D26" s="145">
        <v>1018</v>
      </c>
      <c r="E26" s="145">
        <v>1053</v>
      </c>
      <c r="F26" s="14">
        <f t="shared" si="0"/>
        <v>2071</v>
      </c>
      <c r="G26" s="28">
        <v>24</v>
      </c>
      <c r="H26" s="29">
        <v>14</v>
      </c>
      <c r="I26" s="29">
        <v>8</v>
      </c>
      <c r="J26" s="29">
        <v>7</v>
      </c>
      <c r="K26" s="29">
        <v>0</v>
      </c>
      <c r="L26" s="29">
        <v>3</v>
      </c>
      <c r="M26" s="30">
        <v>2</v>
      </c>
      <c r="N26" s="31">
        <v>0</v>
      </c>
    </row>
    <row r="27" spans="1:14" ht="19.8" x14ac:dyDescent="0.4">
      <c r="A27" s="167" t="s">
        <v>128</v>
      </c>
      <c r="B27" s="146">
        <v>24</v>
      </c>
      <c r="C27" s="145">
        <v>1651</v>
      </c>
      <c r="D27" s="145">
        <v>1538</v>
      </c>
      <c r="E27" s="145">
        <v>1611</v>
      </c>
      <c r="F27" s="14">
        <f t="shared" si="0"/>
        <v>3149</v>
      </c>
      <c r="G27" s="28">
        <v>23</v>
      </c>
      <c r="H27" s="29">
        <v>30</v>
      </c>
      <c r="I27" s="29">
        <v>15</v>
      </c>
      <c r="J27" s="29">
        <v>6</v>
      </c>
      <c r="K27" s="29">
        <v>2</v>
      </c>
      <c r="L27" s="29">
        <v>2</v>
      </c>
      <c r="M27" s="30">
        <v>1</v>
      </c>
      <c r="N27" s="31">
        <v>2</v>
      </c>
    </row>
    <row r="28" spans="1:14" ht="19.8" x14ac:dyDescent="0.4">
      <c r="A28" s="167" t="s">
        <v>129</v>
      </c>
      <c r="B28" s="146">
        <v>10</v>
      </c>
      <c r="C28" s="145">
        <v>350</v>
      </c>
      <c r="D28" s="145">
        <v>326</v>
      </c>
      <c r="E28" s="145">
        <v>343</v>
      </c>
      <c r="F28" s="14">
        <f t="shared" si="0"/>
        <v>669</v>
      </c>
      <c r="G28" s="28">
        <v>5</v>
      </c>
      <c r="H28" s="29">
        <v>6</v>
      </c>
      <c r="I28" s="29">
        <v>3</v>
      </c>
      <c r="J28" s="29">
        <v>2</v>
      </c>
      <c r="K28" s="29">
        <v>1</v>
      </c>
      <c r="L28" s="29">
        <v>1</v>
      </c>
      <c r="M28" s="30">
        <v>0</v>
      </c>
      <c r="N28" s="31">
        <v>0</v>
      </c>
    </row>
    <row r="29" spans="1:14" ht="19.8" x14ac:dyDescent="0.4">
      <c r="A29" s="167" t="s">
        <v>130</v>
      </c>
      <c r="B29" s="146">
        <v>13</v>
      </c>
      <c r="C29" s="145">
        <v>601</v>
      </c>
      <c r="D29" s="145">
        <v>509</v>
      </c>
      <c r="E29" s="145">
        <v>593</v>
      </c>
      <c r="F29" s="14">
        <f t="shared" si="0"/>
        <v>1102</v>
      </c>
      <c r="G29" s="28">
        <v>7</v>
      </c>
      <c r="H29" s="29">
        <v>17</v>
      </c>
      <c r="I29" s="29">
        <v>1</v>
      </c>
      <c r="J29" s="29">
        <v>1</v>
      </c>
      <c r="K29" s="29">
        <v>0</v>
      </c>
      <c r="L29" s="29">
        <v>2</v>
      </c>
      <c r="M29" s="30">
        <v>0</v>
      </c>
      <c r="N29" s="31">
        <v>0</v>
      </c>
    </row>
    <row r="30" spans="1:14" ht="19.8" x14ac:dyDescent="0.4">
      <c r="A30" s="167" t="s">
        <v>131</v>
      </c>
      <c r="B30" s="146">
        <v>10</v>
      </c>
      <c r="C30" s="145">
        <v>667</v>
      </c>
      <c r="D30" s="145">
        <v>512</v>
      </c>
      <c r="E30" s="145">
        <v>569</v>
      </c>
      <c r="F30" s="14">
        <f t="shared" si="0"/>
        <v>1081</v>
      </c>
      <c r="G30" s="28">
        <v>18</v>
      </c>
      <c r="H30" s="29">
        <v>9</v>
      </c>
      <c r="I30" s="29">
        <v>4</v>
      </c>
      <c r="J30" s="29">
        <v>6</v>
      </c>
      <c r="K30" s="29">
        <v>0</v>
      </c>
      <c r="L30" s="29">
        <v>0</v>
      </c>
      <c r="M30" s="30">
        <v>2</v>
      </c>
      <c r="N30" s="31">
        <v>0</v>
      </c>
    </row>
    <row r="31" spans="1:14" ht="19.8" x14ac:dyDescent="0.4">
      <c r="A31" s="167" t="s">
        <v>132</v>
      </c>
      <c r="B31" s="146">
        <v>10</v>
      </c>
      <c r="C31" s="145">
        <v>558</v>
      </c>
      <c r="D31" s="145">
        <v>463</v>
      </c>
      <c r="E31" s="145">
        <v>501</v>
      </c>
      <c r="F31" s="14">
        <f t="shared" si="0"/>
        <v>964</v>
      </c>
      <c r="G31" s="28">
        <v>18</v>
      </c>
      <c r="H31" s="29">
        <v>9</v>
      </c>
      <c r="I31" s="29">
        <v>2</v>
      </c>
      <c r="J31" s="29">
        <v>4</v>
      </c>
      <c r="K31" s="29">
        <v>0</v>
      </c>
      <c r="L31" s="29">
        <v>0</v>
      </c>
      <c r="M31" s="30">
        <v>1</v>
      </c>
      <c r="N31" s="31">
        <v>0</v>
      </c>
    </row>
    <row r="32" spans="1:14" ht="19.8" x14ac:dyDescent="0.4">
      <c r="A32" s="167" t="s">
        <v>133</v>
      </c>
      <c r="B32" s="146">
        <v>11</v>
      </c>
      <c r="C32" s="145">
        <v>511</v>
      </c>
      <c r="D32" s="145">
        <v>470</v>
      </c>
      <c r="E32" s="145">
        <v>499</v>
      </c>
      <c r="F32" s="14">
        <f t="shared" si="0"/>
        <v>969</v>
      </c>
      <c r="G32" s="28">
        <v>14</v>
      </c>
      <c r="H32" s="29">
        <v>17</v>
      </c>
      <c r="I32" s="29">
        <v>3</v>
      </c>
      <c r="J32" s="29">
        <v>3</v>
      </c>
      <c r="K32" s="29">
        <v>2</v>
      </c>
      <c r="L32" s="29">
        <v>1</v>
      </c>
      <c r="M32" s="30">
        <v>1</v>
      </c>
      <c r="N32" s="31">
        <v>0</v>
      </c>
    </row>
    <row r="33" spans="1:14" ht="19.8" x14ac:dyDescent="0.4">
      <c r="A33" s="167" t="s">
        <v>134</v>
      </c>
      <c r="B33" s="146">
        <v>12</v>
      </c>
      <c r="C33" s="145">
        <v>539</v>
      </c>
      <c r="D33" s="145">
        <v>444</v>
      </c>
      <c r="E33" s="145">
        <v>463</v>
      </c>
      <c r="F33" s="14">
        <f t="shared" si="0"/>
        <v>907</v>
      </c>
      <c r="G33" s="28">
        <v>10</v>
      </c>
      <c r="H33" s="29">
        <v>5</v>
      </c>
      <c r="I33" s="29">
        <v>2</v>
      </c>
      <c r="J33" s="29">
        <v>2</v>
      </c>
      <c r="K33" s="29">
        <v>0</v>
      </c>
      <c r="L33" s="29">
        <v>1</v>
      </c>
      <c r="M33" s="30">
        <v>0</v>
      </c>
      <c r="N33" s="31">
        <v>0</v>
      </c>
    </row>
    <row r="34" spans="1:14" ht="19.8" x14ac:dyDescent="0.4">
      <c r="A34" s="167" t="s">
        <v>135</v>
      </c>
      <c r="B34" s="146">
        <v>11</v>
      </c>
      <c r="C34" s="145">
        <v>399</v>
      </c>
      <c r="D34" s="145">
        <v>357</v>
      </c>
      <c r="E34" s="145">
        <v>411</v>
      </c>
      <c r="F34" s="14">
        <f t="shared" si="0"/>
        <v>768</v>
      </c>
      <c r="G34" s="28">
        <v>3</v>
      </c>
      <c r="H34" s="29">
        <v>10</v>
      </c>
      <c r="I34" s="29">
        <v>1</v>
      </c>
      <c r="J34" s="29">
        <v>6</v>
      </c>
      <c r="K34" s="29">
        <v>0</v>
      </c>
      <c r="L34" s="29">
        <v>2</v>
      </c>
      <c r="M34" s="30">
        <v>0</v>
      </c>
      <c r="N34" s="31">
        <v>0</v>
      </c>
    </row>
    <row r="35" spans="1:14" ht="19.8" x14ac:dyDescent="0.4">
      <c r="A35" s="167" t="s">
        <v>136</v>
      </c>
      <c r="B35" s="146">
        <v>6</v>
      </c>
      <c r="C35" s="145">
        <v>364</v>
      </c>
      <c r="D35" s="145">
        <v>341</v>
      </c>
      <c r="E35" s="145">
        <v>386</v>
      </c>
      <c r="F35" s="14">
        <f t="shared" si="0"/>
        <v>727</v>
      </c>
      <c r="G35" s="28">
        <v>4</v>
      </c>
      <c r="H35" s="29">
        <v>1</v>
      </c>
      <c r="I35" s="29">
        <v>4</v>
      </c>
      <c r="J35" s="29">
        <v>3</v>
      </c>
      <c r="K35" s="29">
        <v>0</v>
      </c>
      <c r="L35" s="29">
        <v>1</v>
      </c>
      <c r="M35" s="30">
        <v>0</v>
      </c>
      <c r="N35" s="31">
        <v>0</v>
      </c>
    </row>
    <row r="36" spans="1:14" ht="19.8" x14ac:dyDescent="0.4">
      <c r="A36" s="167" t="s">
        <v>137</v>
      </c>
      <c r="B36" s="146">
        <v>16</v>
      </c>
      <c r="C36" s="145">
        <v>635</v>
      </c>
      <c r="D36" s="145">
        <v>589</v>
      </c>
      <c r="E36" s="145">
        <v>596</v>
      </c>
      <c r="F36" s="14">
        <f t="shared" si="0"/>
        <v>1185</v>
      </c>
      <c r="G36" s="28">
        <v>1</v>
      </c>
      <c r="H36" s="29">
        <v>8</v>
      </c>
      <c r="I36" s="29">
        <v>2</v>
      </c>
      <c r="J36" s="29">
        <v>1</v>
      </c>
      <c r="K36" s="29">
        <v>0</v>
      </c>
      <c r="L36" s="29">
        <v>1</v>
      </c>
      <c r="M36" s="30">
        <v>0</v>
      </c>
      <c r="N36" s="31">
        <v>0</v>
      </c>
    </row>
    <row r="37" spans="1:14" ht="19.8" x14ac:dyDescent="0.4">
      <c r="A37" s="166" t="s">
        <v>138</v>
      </c>
      <c r="B37" s="14">
        <f t="shared" ref="B37:N37" si="1">SUM(B5:B36)</f>
        <v>447</v>
      </c>
      <c r="C37" s="14">
        <f t="shared" si="1"/>
        <v>25005</v>
      </c>
      <c r="D37" s="14">
        <f t="shared" si="1"/>
        <v>23512</v>
      </c>
      <c r="E37" s="14">
        <f t="shared" si="1"/>
        <v>26002</v>
      </c>
      <c r="F37" s="14">
        <f t="shared" si="1"/>
        <v>49514</v>
      </c>
      <c r="G37" s="14">
        <f t="shared" si="1"/>
        <v>512</v>
      </c>
      <c r="H37" s="14">
        <f t="shared" si="1"/>
        <v>473</v>
      </c>
      <c r="I37" s="14">
        <f t="shared" si="1"/>
        <v>116</v>
      </c>
      <c r="J37" s="14">
        <f t="shared" si="1"/>
        <v>116</v>
      </c>
      <c r="K37" s="14">
        <f t="shared" si="1"/>
        <v>16</v>
      </c>
      <c r="L37" s="14">
        <f t="shared" si="1"/>
        <v>35</v>
      </c>
      <c r="M37" s="15">
        <f t="shared" si="1"/>
        <v>28</v>
      </c>
      <c r="N37" s="18">
        <f t="shared" si="1"/>
        <v>8</v>
      </c>
    </row>
    <row r="38" spans="1:14" s="2" customFormat="1" ht="26.25" customHeight="1" x14ac:dyDescent="0.4">
      <c r="A38" s="176" t="s">
        <v>34</v>
      </c>
      <c r="B38" s="177"/>
      <c r="C38" s="45">
        <f>C37</f>
        <v>25005</v>
      </c>
      <c r="D38" s="45" t="s">
        <v>35</v>
      </c>
      <c r="E38" s="45" t="s">
        <v>36</v>
      </c>
      <c r="F38" s="45"/>
      <c r="G38" s="45">
        <f>F37</f>
        <v>49514</v>
      </c>
      <c r="H38" s="45" t="s">
        <v>37</v>
      </c>
      <c r="I38" s="45"/>
      <c r="J38" s="45"/>
      <c r="K38" s="45" t="s">
        <v>101</v>
      </c>
      <c r="L38" s="45"/>
      <c r="M38" s="52"/>
      <c r="N38" s="53"/>
    </row>
    <row r="39" spans="1:14" s="2" customFormat="1" ht="26.25" customHeight="1" x14ac:dyDescent="0.4">
      <c r="A39" s="176" t="s">
        <v>104</v>
      </c>
      <c r="B39" s="177"/>
      <c r="C39" s="46" t="str">
        <f ca="1">INDIRECT(H39,TRUE)</f>
        <v>開平</v>
      </c>
      <c r="D39" s="124" t="s">
        <v>91</v>
      </c>
      <c r="E39" s="125">
        <f>MAX(C5:C36)</f>
        <v>1788</v>
      </c>
      <c r="F39" s="126">
        <f>MAX(F5:F36)</f>
        <v>4144</v>
      </c>
      <c r="G39" s="71"/>
      <c r="H39" s="129" t="str">
        <f>ADDRESS(MATCH(MAX(F5:F36),F5:F36,0)+4,1)</f>
        <v>$A$21</v>
      </c>
      <c r="I39" s="71"/>
      <c r="J39" s="71"/>
      <c r="K39" s="71"/>
      <c r="L39" s="71"/>
      <c r="M39" s="122"/>
      <c r="N39" s="123"/>
    </row>
    <row r="40" spans="1:14" s="2" customFormat="1" ht="26.25" customHeight="1" x14ac:dyDescent="0.4">
      <c r="A40" s="176" t="s">
        <v>105</v>
      </c>
      <c r="B40" s="177"/>
      <c r="C40" s="130" t="str">
        <f ca="1">INDIRECT(H40,TRUE)</f>
        <v>德政</v>
      </c>
      <c r="D40" s="131" t="s">
        <v>91</v>
      </c>
      <c r="E40" s="127">
        <f>MIN(C5:C36)</f>
        <v>342</v>
      </c>
      <c r="F40" s="128">
        <f>MIN(F5:F36)</f>
        <v>662</v>
      </c>
      <c r="G40" s="71"/>
      <c r="H40" s="129" t="str">
        <f>ADDRESS(MATCH(MIN(F5:F36),F5:F36,0)+4,1)</f>
        <v>$A$10</v>
      </c>
      <c r="I40" s="71"/>
      <c r="J40" s="71"/>
      <c r="K40" s="71"/>
      <c r="L40" s="71"/>
      <c r="M40" s="122"/>
      <c r="N40" s="123"/>
    </row>
    <row r="41" spans="1:14" s="3" customFormat="1" ht="24.9" customHeight="1" x14ac:dyDescent="0.4">
      <c r="A41" s="184" t="s">
        <v>38</v>
      </c>
      <c r="B41" s="185"/>
      <c r="C41" s="172">
        <f>G41+G42</f>
        <v>288</v>
      </c>
      <c r="D41" s="174" t="s">
        <v>37</v>
      </c>
      <c r="E41" s="71" t="s">
        <v>39</v>
      </c>
      <c r="F41" s="71"/>
      <c r="G41" s="71">
        <v>129</v>
      </c>
      <c r="H41" s="71" t="s">
        <v>37</v>
      </c>
      <c r="I41" s="71"/>
      <c r="J41" s="71"/>
      <c r="K41" s="64"/>
      <c r="L41" s="64"/>
      <c r="M41" s="65"/>
      <c r="N41" s="66"/>
    </row>
    <row r="42" spans="1:14" s="2" customFormat="1" ht="24.9" customHeight="1" x14ac:dyDescent="0.4">
      <c r="A42" s="186"/>
      <c r="B42" s="187"/>
      <c r="C42" s="173"/>
      <c r="D42" s="175"/>
      <c r="E42" s="72" t="s">
        <v>40</v>
      </c>
      <c r="F42" s="72"/>
      <c r="G42" s="72">
        <v>159</v>
      </c>
      <c r="H42" s="72" t="s">
        <v>37</v>
      </c>
      <c r="I42" s="72"/>
      <c r="J42" s="72"/>
      <c r="K42" s="73"/>
      <c r="L42" s="73"/>
      <c r="M42" s="74"/>
      <c r="N42" s="75"/>
    </row>
    <row r="43" spans="1:14" s="2" customFormat="1" ht="24.9" customHeight="1" x14ac:dyDescent="0.4">
      <c r="A43" s="184" t="s">
        <v>17</v>
      </c>
      <c r="B43" s="188"/>
      <c r="C43" s="191">
        <f>K37</f>
        <v>16</v>
      </c>
      <c r="D43" s="191" t="s">
        <v>10</v>
      </c>
      <c r="E43" s="152" t="s">
        <v>165</v>
      </c>
      <c r="F43" s="71"/>
      <c r="G43" s="71"/>
      <c r="H43" s="71"/>
      <c r="I43" s="71"/>
      <c r="J43" s="71"/>
      <c r="K43" s="153"/>
      <c r="L43" s="153"/>
      <c r="M43" s="154"/>
      <c r="N43" s="155"/>
    </row>
    <row r="44" spans="1:14" s="5" customFormat="1" ht="24.9" customHeight="1" x14ac:dyDescent="0.4">
      <c r="A44" s="189"/>
      <c r="B44" s="190"/>
      <c r="C44" s="192"/>
      <c r="D44" s="192"/>
      <c r="E44" s="152" t="s">
        <v>100</v>
      </c>
      <c r="F44" s="150"/>
      <c r="G44" s="150"/>
      <c r="H44" s="150"/>
      <c r="I44" s="150"/>
      <c r="J44" s="150"/>
      <c r="K44" s="150"/>
      <c r="L44" s="150"/>
      <c r="M44" s="150"/>
      <c r="N44" s="151"/>
    </row>
    <row r="45" spans="1:14" s="3" customFormat="1" ht="26.25" customHeight="1" x14ac:dyDescent="0.4">
      <c r="A45" s="176" t="s">
        <v>41</v>
      </c>
      <c r="B45" s="177"/>
      <c r="C45" s="45">
        <f>L37</f>
        <v>35</v>
      </c>
      <c r="D45" s="45" t="s">
        <v>37</v>
      </c>
      <c r="E45" s="45"/>
      <c r="F45" s="45"/>
      <c r="G45" s="46"/>
      <c r="H45" s="45"/>
      <c r="I45" s="45"/>
      <c r="J45" s="45"/>
      <c r="K45" s="47"/>
      <c r="L45" s="47"/>
      <c r="M45" s="48"/>
      <c r="N45" s="49"/>
    </row>
    <row r="46" spans="1:14" s="3" customFormat="1" ht="26.25" customHeight="1" x14ac:dyDescent="0.4">
      <c r="A46" s="176" t="s">
        <v>14</v>
      </c>
      <c r="B46" s="177"/>
      <c r="C46" s="45">
        <f>M37</f>
        <v>28</v>
      </c>
      <c r="D46" s="45" t="s">
        <v>42</v>
      </c>
      <c r="E46" s="45" t="s">
        <v>177</v>
      </c>
      <c r="F46" s="45"/>
      <c r="G46" s="45"/>
      <c r="H46" s="45"/>
      <c r="I46" s="45"/>
      <c r="J46" s="45"/>
      <c r="K46" s="47"/>
      <c r="L46" s="47"/>
      <c r="M46" s="48"/>
      <c r="N46" s="49"/>
    </row>
    <row r="47" spans="1:14" s="3" customFormat="1" ht="26.25" customHeight="1" x14ac:dyDescent="0.4">
      <c r="A47" s="182" t="s">
        <v>149</v>
      </c>
      <c r="B47" s="183"/>
      <c r="C47" s="45">
        <f>N37</f>
        <v>8</v>
      </c>
      <c r="D47" s="45" t="s">
        <v>42</v>
      </c>
      <c r="E47" s="45" t="s">
        <v>178</v>
      </c>
      <c r="F47" s="45"/>
      <c r="G47" s="45"/>
      <c r="H47" s="45"/>
      <c r="I47" s="45"/>
      <c r="J47" s="45"/>
      <c r="K47" s="47"/>
      <c r="L47" s="47"/>
      <c r="M47" s="48"/>
      <c r="N47" s="49"/>
    </row>
    <row r="48" spans="1:14" s="3" customFormat="1" ht="26.25" customHeight="1" x14ac:dyDescent="0.4">
      <c r="A48" s="176" t="s">
        <v>103</v>
      </c>
      <c r="B48" s="177"/>
      <c r="C48" s="45">
        <f>G37</f>
        <v>512</v>
      </c>
      <c r="D48" s="45" t="s">
        <v>37</v>
      </c>
      <c r="E48" s="45" t="s">
        <v>43</v>
      </c>
      <c r="F48" s="45"/>
      <c r="G48" s="45">
        <f>H37</f>
        <v>473</v>
      </c>
      <c r="H48" s="45" t="s">
        <v>37</v>
      </c>
      <c r="I48" s="45"/>
      <c r="J48" s="45"/>
      <c r="K48" s="47"/>
      <c r="L48" s="47"/>
      <c r="M48" s="48"/>
      <c r="N48" s="49"/>
    </row>
    <row r="49" spans="1:14" s="27" customFormat="1" ht="26.25" customHeight="1" thickBot="1" x14ac:dyDescent="0.45">
      <c r="A49" s="180" t="str">
        <f>IF(C49&gt;0," 本月戶數增加","本月戶數減少")</f>
        <v xml:space="preserve"> 本月戶數增加</v>
      </c>
      <c r="B49" s="181"/>
      <c r="C49" s="56">
        <f>C37-'11404'!C37</f>
        <v>235</v>
      </c>
      <c r="D49" s="58" t="str">
        <f>IF(E49&gt;0,"男增加","男減少")</f>
        <v>男增加</v>
      </c>
      <c r="E49" s="57">
        <f>D37-'11404'!D37</f>
        <v>23</v>
      </c>
      <c r="F49" s="58" t="str">
        <f>IF(G49&gt;0,"女增加","女減少")</f>
        <v>女減少</v>
      </c>
      <c r="G49" s="57">
        <f>E37-'11404'!E37</f>
        <v>-3</v>
      </c>
      <c r="H49" s="59"/>
      <c r="I49" s="181" t="str">
        <f>IF(K49&gt;0,"總人口數增加","總人口數減少")</f>
        <v>總人口數增加</v>
      </c>
      <c r="J49" s="181"/>
      <c r="K49" s="57">
        <f>F37-'11404'!F37</f>
        <v>20</v>
      </c>
      <c r="L49" s="59"/>
      <c r="M49" s="60"/>
      <c r="N49" s="61"/>
    </row>
  </sheetData>
  <mergeCells count="28">
    <mergeCell ref="M3:M4"/>
    <mergeCell ref="N3:N4"/>
    <mergeCell ref="A39:B39"/>
    <mergeCell ref="A40:B40"/>
    <mergeCell ref="A43:B44"/>
    <mergeCell ref="C43:C44"/>
    <mergeCell ref="D43:D44"/>
    <mergeCell ref="A46:B46"/>
    <mergeCell ref="A38:B38"/>
    <mergeCell ref="A3:A4"/>
    <mergeCell ref="K3:K4"/>
    <mergeCell ref="L3:L4"/>
    <mergeCell ref="A48:B48"/>
    <mergeCell ref="A49:B49"/>
    <mergeCell ref="I49:J49"/>
    <mergeCell ref="A1:L1"/>
    <mergeCell ref="I3:I4"/>
    <mergeCell ref="C41:C42"/>
    <mergeCell ref="D41:D42"/>
    <mergeCell ref="B3:B4"/>
    <mergeCell ref="C3:C4"/>
    <mergeCell ref="G3:G4"/>
    <mergeCell ref="J3:J4"/>
    <mergeCell ref="H3:H4"/>
    <mergeCell ref="A47:B47"/>
    <mergeCell ref="A41:B42"/>
    <mergeCell ref="A45:B45"/>
    <mergeCell ref="K2:N2"/>
  </mergeCells>
  <phoneticPr fontId="1" type="noConversion"/>
  <printOptions horizontalCentered="1"/>
  <pageMargins left="0.59055118110236227" right="0.39370078740157483" top="0.98425196850393704" bottom="0.98425196850393704" header="0" footer="0"/>
  <pageSetup paperSize="8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49"/>
  <sheetViews>
    <sheetView workbookViewId="0">
      <pane ySplit="4" topLeftCell="A5" activePane="bottomLeft" state="frozen"/>
      <selection pane="bottomLeft" sqref="A1:L1"/>
    </sheetView>
  </sheetViews>
  <sheetFormatPr defaultRowHeight="16.2" x14ac:dyDescent="0.3"/>
  <cols>
    <col min="1" max="1" width="11.33203125" style="1" customWidth="1"/>
    <col min="2" max="2" width="12.44140625" customWidth="1"/>
    <col min="3" max="3" width="11.33203125" customWidth="1"/>
    <col min="4" max="6" width="9.6640625" customWidth="1"/>
    <col min="7" max="10" width="8.6640625" customWidth="1"/>
    <col min="11" max="14" width="7.6640625" customWidth="1"/>
  </cols>
  <sheetData>
    <row r="1" spans="1:14" ht="44.25" customHeight="1" x14ac:dyDescent="0.3">
      <c r="A1" s="168" t="s">
        <v>98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</row>
    <row r="2" spans="1:14" ht="28.5" customHeight="1" thickBot="1" x14ac:dyDescent="0.35">
      <c r="J2" s="20"/>
      <c r="K2" s="198" t="s">
        <v>158</v>
      </c>
      <c r="L2" s="198"/>
      <c r="M2" s="198"/>
      <c r="N2" s="198"/>
    </row>
    <row r="3" spans="1:14" ht="19.8" x14ac:dyDescent="0.4">
      <c r="A3" s="199" t="s">
        <v>83</v>
      </c>
      <c r="B3" s="200" t="s">
        <v>84</v>
      </c>
      <c r="C3" s="200" t="s">
        <v>25</v>
      </c>
      <c r="D3" s="142" t="s">
        <v>10</v>
      </c>
      <c r="E3" s="143" t="s">
        <v>95</v>
      </c>
      <c r="F3" s="144" t="s">
        <v>96</v>
      </c>
      <c r="G3" s="200" t="s">
        <v>26</v>
      </c>
      <c r="H3" s="200" t="s">
        <v>27</v>
      </c>
      <c r="I3" s="200" t="s">
        <v>28</v>
      </c>
      <c r="J3" s="200" t="s">
        <v>29</v>
      </c>
      <c r="K3" s="200" t="s">
        <v>30</v>
      </c>
      <c r="L3" s="200" t="s">
        <v>31</v>
      </c>
      <c r="M3" s="201" t="s">
        <v>145</v>
      </c>
      <c r="N3" s="202" t="s">
        <v>147</v>
      </c>
    </row>
    <row r="4" spans="1:14" s="1" customFormat="1" ht="19.8" x14ac:dyDescent="0.4">
      <c r="A4" s="179"/>
      <c r="B4" s="171"/>
      <c r="C4" s="171"/>
      <c r="D4" s="13" t="s">
        <v>32</v>
      </c>
      <c r="E4" s="13" t="s">
        <v>33</v>
      </c>
      <c r="F4" s="13" t="s">
        <v>87</v>
      </c>
      <c r="G4" s="171"/>
      <c r="H4" s="171"/>
      <c r="I4" s="171"/>
      <c r="J4" s="171"/>
      <c r="K4" s="171"/>
      <c r="L4" s="171"/>
      <c r="M4" s="194"/>
      <c r="N4" s="196"/>
    </row>
    <row r="5" spans="1:14" ht="19.8" x14ac:dyDescent="0.4">
      <c r="A5" s="167" t="s">
        <v>106</v>
      </c>
      <c r="B5" s="145">
        <v>15</v>
      </c>
      <c r="C5" s="145">
        <v>968</v>
      </c>
      <c r="D5" s="145">
        <v>862</v>
      </c>
      <c r="E5" s="145">
        <v>977</v>
      </c>
      <c r="F5" s="14">
        <f t="shared" ref="F5:F36" si="0">SUM(D5:E5)</f>
        <v>1839</v>
      </c>
      <c r="G5" s="28">
        <v>17</v>
      </c>
      <c r="H5" s="29">
        <v>10</v>
      </c>
      <c r="I5" s="29">
        <v>1</v>
      </c>
      <c r="J5" s="29">
        <v>1</v>
      </c>
      <c r="K5" s="29">
        <v>0</v>
      </c>
      <c r="L5" s="29">
        <v>1</v>
      </c>
      <c r="M5" s="30">
        <v>1</v>
      </c>
      <c r="N5" s="31">
        <v>0</v>
      </c>
    </row>
    <row r="6" spans="1:14" ht="19.8" x14ac:dyDescent="0.4">
      <c r="A6" s="167" t="s">
        <v>107</v>
      </c>
      <c r="B6" s="146">
        <v>11</v>
      </c>
      <c r="C6" s="145">
        <v>572</v>
      </c>
      <c r="D6" s="145">
        <v>472</v>
      </c>
      <c r="E6" s="145">
        <v>542</v>
      </c>
      <c r="F6" s="14">
        <f t="shared" si="0"/>
        <v>1014</v>
      </c>
      <c r="G6" s="28">
        <v>4</v>
      </c>
      <c r="H6" s="29">
        <v>4</v>
      </c>
      <c r="I6" s="29">
        <v>0</v>
      </c>
      <c r="J6" s="29">
        <v>1</v>
      </c>
      <c r="K6" s="29">
        <v>0</v>
      </c>
      <c r="L6" s="29">
        <v>0</v>
      </c>
      <c r="M6" s="30">
        <v>1</v>
      </c>
      <c r="N6" s="31">
        <v>0</v>
      </c>
    </row>
    <row r="7" spans="1:14" ht="19.8" x14ac:dyDescent="0.4">
      <c r="A7" s="167" t="s">
        <v>108</v>
      </c>
      <c r="B7" s="146">
        <v>17</v>
      </c>
      <c r="C7" s="145">
        <v>1570</v>
      </c>
      <c r="D7" s="145">
        <v>1439</v>
      </c>
      <c r="E7" s="145">
        <v>1777</v>
      </c>
      <c r="F7" s="14">
        <f t="shared" si="0"/>
        <v>3216</v>
      </c>
      <c r="G7" s="28">
        <v>12</v>
      </c>
      <c r="H7" s="29">
        <v>15</v>
      </c>
      <c r="I7" s="29">
        <v>11</v>
      </c>
      <c r="J7" s="29">
        <v>4</v>
      </c>
      <c r="K7" s="29">
        <v>0</v>
      </c>
      <c r="L7" s="29">
        <v>2</v>
      </c>
      <c r="M7" s="30">
        <v>2</v>
      </c>
      <c r="N7" s="31">
        <v>0</v>
      </c>
    </row>
    <row r="8" spans="1:14" ht="19.8" x14ac:dyDescent="0.4">
      <c r="A8" s="167" t="s">
        <v>109</v>
      </c>
      <c r="B8" s="146">
        <v>15</v>
      </c>
      <c r="C8" s="145">
        <v>545</v>
      </c>
      <c r="D8" s="145">
        <v>514</v>
      </c>
      <c r="E8" s="145">
        <v>543</v>
      </c>
      <c r="F8" s="14">
        <f t="shared" si="0"/>
        <v>1057</v>
      </c>
      <c r="G8" s="28">
        <v>1</v>
      </c>
      <c r="H8" s="29">
        <v>7</v>
      </c>
      <c r="I8" s="29">
        <v>0</v>
      </c>
      <c r="J8" s="29">
        <v>0</v>
      </c>
      <c r="K8" s="29">
        <v>0</v>
      </c>
      <c r="L8" s="29">
        <v>0</v>
      </c>
      <c r="M8" s="30">
        <v>0</v>
      </c>
      <c r="N8" s="31">
        <v>0</v>
      </c>
    </row>
    <row r="9" spans="1:14" ht="19.8" x14ac:dyDescent="0.4">
      <c r="A9" s="167" t="s">
        <v>110</v>
      </c>
      <c r="B9" s="146">
        <v>17</v>
      </c>
      <c r="C9" s="145">
        <v>691</v>
      </c>
      <c r="D9" s="145">
        <v>622</v>
      </c>
      <c r="E9" s="145">
        <v>719</v>
      </c>
      <c r="F9" s="14">
        <f t="shared" si="0"/>
        <v>1341</v>
      </c>
      <c r="G9" s="28">
        <v>1</v>
      </c>
      <c r="H9" s="29">
        <v>2</v>
      </c>
      <c r="I9" s="29">
        <v>0</v>
      </c>
      <c r="J9" s="29">
        <v>0</v>
      </c>
      <c r="K9" s="29">
        <v>1</v>
      </c>
      <c r="L9" s="29">
        <v>2</v>
      </c>
      <c r="M9" s="30">
        <v>0</v>
      </c>
      <c r="N9" s="31">
        <v>0</v>
      </c>
    </row>
    <row r="10" spans="1:14" ht="19.8" x14ac:dyDescent="0.4">
      <c r="A10" s="167" t="s">
        <v>111</v>
      </c>
      <c r="B10" s="146">
        <v>7</v>
      </c>
      <c r="C10" s="145">
        <v>341</v>
      </c>
      <c r="D10" s="145">
        <v>303</v>
      </c>
      <c r="E10" s="145">
        <v>356</v>
      </c>
      <c r="F10" s="14">
        <f t="shared" si="0"/>
        <v>659</v>
      </c>
      <c r="G10" s="28">
        <v>2</v>
      </c>
      <c r="H10" s="29">
        <v>4</v>
      </c>
      <c r="I10" s="29">
        <v>0</v>
      </c>
      <c r="J10" s="29">
        <v>1</v>
      </c>
      <c r="K10" s="29">
        <v>0</v>
      </c>
      <c r="L10" s="29">
        <v>0</v>
      </c>
      <c r="M10" s="30">
        <v>0</v>
      </c>
      <c r="N10" s="31">
        <v>0</v>
      </c>
    </row>
    <row r="11" spans="1:14" ht="19.8" x14ac:dyDescent="0.4">
      <c r="A11" s="167" t="s">
        <v>112</v>
      </c>
      <c r="B11" s="146">
        <v>7</v>
      </c>
      <c r="C11" s="145">
        <v>677</v>
      </c>
      <c r="D11" s="145">
        <v>500</v>
      </c>
      <c r="E11" s="145">
        <v>644</v>
      </c>
      <c r="F11" s="14">
        <f t="shared" si="0"/>
        <v>1144</v>
      </c>
      <c r="G11" s="28">
        <v>4</v>
      </c>
      <c r="H11" s="29">
        <v>1</v>
      </c>
      <c r="I11" s="29">
        <v>1</v>
      </c>
      <c r="J11" s="29">
        <v>4</v>
      </c>
      <c r="K11" s="29">
        <v>0</v>
      </c>
      <c r="L11" s="29">
        <v>2</v>
      </c>
      <c r="M11" s="30">
        <v>0</v>
      </c>
      <c r="N11" s="31">
        <v>0</v>
      </c>
    </row>
    <row r="12" spans="1:14" ht="19.8" x14ac:dyDescent="0.4">
      <c r="A12" s="167" t="s">
        <v>113</v>
      </c>
      <c r="B12" s="146">
        <v>15</v>
      </c>
      <c r="C12" s="145">
        <v>964</v>
      </c>
      <c r="D12" s="145">
        <v>934</v>
      </c>
      <c r="E12" s="145">
        <v>996</v>
      </c>
      <c r="F12" s="14">
        <f t="shared" si="0"/>
        <v>1930</v>
      </c>
      <c r="G12" s="28">
        <v>5</v>
      </c>
      <c r="H12" s="29">
        <v>5</v>
      </c>
      <c r="I12" s="29">
        <v>0</v>
      </c>
      <c r="J12" s="29">
        <v>2</v>
      </c>
      <c r="K12" s="29">
        <v>0</v>
      </c>
      <c r="L12" s="29">
        <v>0</v>
      </c>
      <c r="M12" s="30">
        <v>1</v>
      </c>
      <c r="N12" s="31">
        <v>0</v>
      </c>
    </row>
    <row r="13" spans="1:14" ht="19.8" x14ac:dyDescent="0.4">
      <c r="A13" s="167" t="s">
        <v>114</v>
      </c>
      <c r="B13" s="146">
        <v>12</v>
      </c>
      <c r="C13" s="145">
        <v>481</v>
      </c>
      <c r="D13" s="145">
        <v>453</v>
      </c>
      <c r="E13" s="145">
        <v>477</v>
      </c>
      <c r="F13" s="14">
        <f t="shared" si="0"/>
        <v>930</v>
      </c>
      <c r="G13" s="28">
        <v>2</v>
      </c>
      <c r="H13" s="29">
        <v>2</v>
      </c>
      <c r="I13" s="29">
        <v>1</v>
      </c>
      <c r="J13" s="29">
        <v>6</v>
      </c>
      <c r="K13" s="29">
        <v>1</v>
      </c>
      <c r="L13" s="29">
        <v>1</v>
      </c>
      <c r="M13" s="30">
        <v>0</v>
      </c>
      <c r="N13" s="31">
        <v>0</v>
      </c>
    </row>
    <row r="14" spans="1:14" ht="19.8" x14ac:dyDescent="0.4">
      <c r="A14" s="167" t="s">
        <v>115</v>
      </c>
      <c r="B14" s="146">
        <v>8</v>
      </c>
      <c r="C14" s="145">
        <v>352</v>
      </c>
      <c r="D14" s="145">
        <v>370</v>
      </c>
      <c r="E14" s="145">
        <v>355</v>
      </c>
      <c r="F14" s="14">
        <f t="shared" si="0"/>
        <v>725</v>
      </c>
      <c r="G14" s="28">
        <v>0</v>
      </c>
      <c r="H14" s="29">
        <v>4</v>
      </c>
      <c r="I14" s="29">
        <v>5</v>
      </c>
      <c r="J14" s="29">
        <v>2</v>
      </c>
      <c r="K14" s="29">
        <v>1</v>
      </c>
      <c r="L14" s="29">
        <v>1</v>
      </c>
      <c r="M14" s="30">
        <v>0</v>
      </c>
      <c r="N14" s="31">
        <v>0</v>
      </c>
    </row>
    <row r="15" spans="1:14" ht="19.8" x14ac:dyDescent="0.4">
      <c r="A15" s="167" t="s">
        <v>116</v>
      </c>
      <c r="B15" s="146">
        <v>17</v>
      </c>
      <c r="C15" s="145">
        <v>783</v>
      </c>
      <c r="D15" s="145">
        <v>688</v>
      </c>
      <c r="E15" s="145">
        <v>786</v>
      </c>
      <c r="F15" s="14">
        <f t="shared" si="0"/>
        <v>1474</v>
      </c>
      <c r="G15" s="28">
        <v>5</v>
      </c>
      <c r="H15" s="29">
        <v>11</v>
      </c>
      <c r="I15" s="29">
        <v>5</v>
      </c>
      <c r="J15" s="29">
        <v>10</v>
      </c>
      <c r="K15" s="29">
        <v>0</v>
      </c>
      <c r="L15" s="29">
        <v>2</v>
      </c>
      <c r="M15" s="30">
        <v>0</v>
      </c>
      <c r="N15" s="31">
        <v>1</v>
      </c>
    </row>
    <row r="16" spans="1:14" ht="19.8" x14ac:dyDescent="0.4">
      <c r="A16" s="167" t="s">
        <v>117</v>
      </c>
      <c r="B16" s="146">
        <v>11</v>
      </c>
      <c r="C16" s="145">
        <v>606</v>
      </c>
      <c r="D16" s="145">
        <v>470</v>
      </c>
      <c r="E16" s="145">
        <v>478</v>
      </c>
      <c r="F16" s="14">
        <f t="shared" si="0"/>
        <v>948</v>
      </c>
      <c r="G16" s="28">
        <v>4</v>
      </c>
      <c r="H16" s="29">
        <v>8</v>
      </c>
      <c r="I16" s="29">
        <v>3</v>
      </c>
      <c r="J16" s="29">
        <v>6</v>
      </c>
      <c r="K16" s="29">
        <v>0</v>
      </c>
      <c r="L16" s="29">
        <v>6</v>
      </c>
      <c r="M16" s="30">
        <v>0</v>
      </c>
      <c r="N16" s="31">
        <v>0</v>
      </c>
    </row>
    <row r="17" spans="1:14" ht="19.8" x14ac:dyDescent="0.4">
      <c r="A17" s="167" t="s">
        <v>118</v>
      </c>
      <c r="B17" s="146">
        <v>22</v>
      </c>
      <c r="C17" s="145">
        <v>1315</v>
      </c>
      <c r="D17" s="145">
        <v>1338</v>
      </c>
      <c r="E17" s="145">
        <v>1467</v>
      </c>
      <c r="F17" s="14">
        <f t="shared" si="0"/>
        <v>2805</v>
      </c>
      <c r="G17" s="28">
        <v>29</v>
      </c>
      <c r="H17" s="29">
        <v>9</v>
      </c>
      <c r="I17" s="29">
        <v>0</v>
      </c>
      <c r="J17" s="29">
        <v>1</v>
      </c>
      <c r="K17" s="29">
        <v>0</v>
      </c>
      <c r="L17" s="29">
        <v>1</v>
      </c>
      <c r="M17" s="30">
        <v>0</v>
      </c>
      <c r="N17" s="31">
        <v>0</v>
      </c>
    </row>
    <row r="18" spans="1:14" ht="19.8" x14ac:dyDescent="0.4">
      <c r="A18" s="167" t="s">
        <v>119</v>
      </c>
      <c r="B18" s="146">
        <v>19</v>
      </c>
      <c r="C18" s="145">
        <v>1628</v>
      </c>
      <c r="D18" s="145">
        <v>1729</v>
      </c>
      <c r="E18" s="145">
        <v>1966</v>
      </c>
      <c r="F18" s="14">
        <f t="shared" si="0"/>
        <v>3695</v>
      </c>
      <c r="G18" s="28">
        <v>18</v>
      </c>
      <c r="H18" s="29">
        <v>16</v>
      </c>
      <c r="I18" s="29">
        <v>3</v>
      </c>
      <c r="J18" s="29">
        <v>8</v>
      </c>
      <c r="K18" s="29">
        <v>1</v>
      </c>
      <c r="L18" s="29">
        <v>3</v>
      </c>
      <c r="M18" s="30">
        <v>1</v>
      </c>
      <c r="N18" s="31">
        <v>2</v>
      </c>
    </row>
    <row r="19" spans="1:14" ht="19.8" x14ac:dyDescent="0.4">
      <c r="A19" s="167" t="s">
        <v>120</v>
      </c>
      <c r="B19" s="146">
        <v>22</v>
      </c>
      <c r="C19" s="145">
        <v>1170</v>
      </c>
      <c r="D19" s="145">
        <v>1292</v>
      </c>
      <c r="E19" s="145">
        <v>1399</v>
      </c>
      <c r="F19" s="14">
        <f t="shared" si="0"/>
        <v>2691</v>
      </c>
      <c r="G19" s="28">
        <v>24</v>
      </c>
      <c r="H19" s="29">
        <v>11</v>
      </c>
      <c r="I19" s="29">
        <v>5</v>
      </c>
      <c r="J19" s="29">
        <v>1</v>
      </c>
      <c r="K19" s="29">
        <v>0</v>
      </c>
      <c r="L19" s="29">
        <v>2</v>
      </c>
      <c r="M19" s="30">
        <v>2</v>
      </c>
      <c r="N19" s="31">
        <v>1</v>
      </c>
    </row>
    <row r="20" spans="1:14" ht="19.8" x14ac:dyDescent="0.4">
      <c r="A20" s="167" t="s">
        <v>121</v>
      </c>
      <c r="B20" s="146">
        <v>19</v>
      </c>
      <c r="C20" s="145">
        <v>796</v>
      </c>
      <c r="D20" s="145">
        <v>837</v>
      </c>
      <c r="E20" s="145">
        <v>1003</v>
      </c>
      <c r="F20" s="14">
        <f t="shared" si="0"/>
        <v>1840</v>
      </c>
      <c r="G20" s="28">
        <v>6</v>
      </c>
      <c r="H20" s="29">
        <v>14</v>
      </c>
      <c r="I20" s="29">
        <v>7</v>
      </c>
      <c r="J20" s="29">
        <v>3</v>
      </c>
      <c r="K20" s="29">
        <v>0</v>
      </c>
      <c r="L20" s="29">
        <v>1</v>
      </c>
      <c r="M20" s="30">
        <v>0</v>
      </c>
      <c r="N20" s="31">
        <v>0</v>
      </c>
    </row>
    <row r="21" spans="1:14" ht="19.8" x14ac:dyDescent="0.4">
      <c r="A21" s="167" t="s">
        <v>122</v>
      </c>
      <c r="B21" s="146">
        <v>21</v>
      </c>
      <c r="C21" s="145">
        <v>1794</v>
      </c>
      <c r="D21" s="145">
        <v>1942</v>
      </c>
      <c r="E21" s="145">
        <v>2216</v>
      </c>
      <c r="F21" s="14">
        <f t="shared" si="0"/>
        <v>4158</v>
      </c>
      <c r="G21" s="28">
        <v>19</v>
      </c>
      <c r="H21" s="29">
        <v>8</v>
      </c>
      <c r="I21" s="29">
        <v>6</v>
      </c>
      <c r="J21" s="29">
        <v>4</v>
      </c>
      <c r="K21" s="29">
        <v>2</v>
      </c>
      <c r="L21" s="29">
        <v>1</v>
      </c>
      <c r="M21" s="30">
        <v>2</v>
      </c>
      <c r="N21" s="31">
        <v>1</v>
      </c>
    </row>
    <row r="22" spans="1:14" ht="19.8" x14ac:dyDescent="0.4">
      <c r="A22" s="167" t="s">
        <v>123</v>
      </c>
      <c r="B22" s="146">
        <v>11</v>
      </c>
      <c r="C22" s="145">
        <v>790</v>
      </c>
      <c r="D22" s="145">
        <v>671</v>
      </c>
      <c r="E22" s="145">
        <v>756</v>
      </c>
      <c r="F22" s="14">
        <f t="shared" si="0"/>
        <v>1427</v>
      </c>
      <c r="G22" s="28">
        <v>4</v>
      </c>
      <c r="H22" s="29">
        <v>9</v>
      </c>
      <c r="I22" s="29">
        <v>1</v>
      </c>
      <c r="J22" s="29">
        <v>7</v>
      </c>
      <c r="K22" s="29">
        <v>1</v>
      </c>
      <c r="L22" s="29">
        <v>2</v>
      </c>
      <c r="M22" s="30">
        <v>1</v>
      </c>
      <c r="N22" s="31">
        <v>0</v>
      </c>
    </row>
    <row r="23" spans="1:14" ht="19.8" x14ac:dyDescent="0.4">
      <c r="A23" s="167" t="s">
        <v>124</v>
      </c>
      <c r="B23" s="146">
        <v>12</v>
      </c>
      <c r="C23" s="145">
        <v>621</v>
      </c>
      <c r="D23" s="145">
        <v>537</v>
      </c>
      <c r="E23" s="145">
        <v>594</v>
      </c>
      <c r="F23" s="14">
        <f t="shared" si="0"/>
        <v>1131</v>
      </c>
      <c r="G23" s="28">
        <v>1</v>
      </c>
      <c r="H23" s="29">
        <v>10</v>
      </c>
      <c r="I23" s="29">
        <v>3</v>
      </c>
      <c r="J23" s="29">
        <v>2</v>
      </c>
      <c r="K23" s="29">
        <v>1</v>
      </c>
      <c r="L23" s="29">
        <v>1</v>
      </c>
      <c r="M23" s="30">
        <v>0</v>
      </c>
      <c r="N23" s="31">
        <v>1</v>
      </c>
    </row>
    <row r="24" spans="1:14" ht="19.8" x14ac:dyDescent="0.4">
      <c r="A24" s="167" t="s">
        <v>125</v>
      </c>
      <c r="B24" s="146">
        <v>12</v>
      </c>
      <c r="C24" s="145">
        <v>456</v>
      </c>
      <c r="D24" s="145">
        <v>441</v>
      </c>
      <c r="E24" s="145">
        <v>403</v>
      </c>
      <c r="F24" s="14">
        <f t="shared" si="0"/>
        <v>844</v>
      </c>
      <c r="G24" s="28">
        <v>8</v>
      </c>
      <c r="H24" s="29">
        <v>2</v>
      </c>
      <c r="I24" s="29">
        <v>3</v>
      </c>
      <c r="J24" s="29">
        <v>1</v>
      </c>
      <c r="K24" s="29">
        <v>0</v>
      </c>
      <c r="L24" s="29">
        <v>2</v>
      </c>
      <c r="M24" s="30">
        <v>0</v>
      </c>
      <c r="N24" s="31">
        <v>0</v>
      </c>
    </row>
    <row r="25" spans="1:14" ht="19.8" x14ac:dyDescent="0.4">
      <c r="A25" s="167" t="s">
        <v>126</v>
      </c>
      <c r="B25" s="146">
        <v>12</v>
      </c>
      <c r="C25" s="145">
        <v>567</v>
      </c>
      <c r="D25" s="145">
        <v>498</v>
      </c>
      <c r="E25" s="145">
        <v>538</v>
      </c>
      <c r="F25" s="14">
        <f t="shared" si="0"/>
        <v>1036</v>
      </c>
      <c r="G25" s="28">
        <v>3</v>
      </c>
      <c r="H25" s="29">
        <v>1</v>
      </c>
      <c r="I25" s="29">
        <v>0</v>
      </c>
      <c r="J25" s="29">
        <v>1</v>
      </c>
      <c r="K25" s="29">
        <v>0</v>
      </c>
      <c r="L25" s="29">
        <v>2</v>
      </c>
      <c r="M25" s="30">
        <v>0</v>
      </c>
      <c r="N25" s="31">
        <v>0</v>
      </c>
    </row>
    <row r="26" spans="1:14" ht="19.8" x14ac:dyDescent="0.4">
      <c r="A26" s="167" t="s">
        <v>127</v>
      </c>
      <c r="B26" s="146">
        <v>22</v>
      </c>
      <c r="C26" s="145">
        <v>1039</v>
      </c>
      <c r="D26" s="145">
        <v>1025</v>
      </c>
      <c r="E26" s="145">
        <v>1053</v>
      </c>
      <c r="F26" s="14">
        <f t="shared" si="0"/>
        <v>2078</v>
      </c>
      <c r="G26" s="28">
        <v>10</v>
      </c>
      <c r="H26" s="29">
        <v>7</v>
      </c>
      <c r="I26" s="29">
        <v>6</v>
      </c>
      <c r="J26" s="29">
        <v>0</v>
      </c>
      <c r="K26" s="29">
        <v>0</v>
      </c>
      <c r="L26" s="29">
        <v>2</v>
      </c>
      <c r="M26" s="30">
        <v>0</v>
      </c>
      <c r="N26" s="31">
        <v>0</v>
      </c>
    </row>
    <row r="27" spans="1:14" ht="19.8" x14ac:dyDescent="0.4">
      <c r="A27" s="167" t="s">
        <v>128</v>
      </c>
      <c r="B27" s="146">
        <v>24</v>
      </c>
      <c r="C27" s="145">
        <v>1660</v>
      </c>
      <c r="D27" s="145">
        <v>1538</v>
      </c>
      <c r="E27" s="145">
        <v>1626</v>
      </c>
      <c r="F27" s="14">
        <f t="shared" si="0"/>
        <v>3164</v>
      </c>
      <c r="G27" s="28">
        <v>20</v>
      </c>
      <c r="H27" s="29">
        <v>10</v>
      </c>
      <c r="I27" s="29">
        <v>11</v>
      </c>
      <c r="J27" s="29">
        <v>4</v>
      </c>
      <c r="K27" s="29">
        <v>0</v>
      </c>
      <c r="L27" s="29">
        <v>2</v>
      </c>
      <c r="M27" s="30">
        <v>0</v>
      </c>
      <c r="N27" s="31">
        <v>2</v>
      </c>
    </row>
    <row r="28" spans="1:14" ht="19.8" x14ac:dyDescent="0.4">
      <c r="A28" s="167" t="s">
        <v>129</v>
      </c>
      <c r="B28" s="146">
        <v>10</v>
      </c>
      <c r="C28" s="145">
        <v>350</v>
      </c>
      <c r="D28" s="145">
        <v>324</v>
      </c>
      <c r="E28" s="145">
        <v>342</v>
      </c>
      <c r="F28" s="14">
        <f t="shared" si="0"/>
        <v>666</v>
      </c>
      <c r="G28" s="28">
        <v>1</v>
      </c>
      <c r="H28" s="29">
        <v>3</v>
      </c>
      <c r="I28" s="29">
        <v>2</v>
      </c>
      <c r="J28" s="29">
        <v>2</v>
      </c>
      <c r="K28" s="29">
        <v>0</v>
      </c>
      <c r="L28" s="29">
        <v>1</v>
      </c>
      <c r="M28" s="30">
        <v>0</v>
      </c>
      <c r="N28" s="31">
        <v>1</v>
      </c>
    </row>
    <row r="29" spans="1:14" ht="19.8" x14ac:dyDescent="0.4">
      <c r="A29" s="167" t="s">
        <v>130</v>
      </c>
      <c r="B29" s="146">
        <v>13</v>
      </c>
      <c r="C29" s="145">
        <v>602</v>
      </c>
      <c r="D29" s="145">
        <v>511</v>
      </c>
      <c r="E29" s="145">
        <v>588</v>
      </c>
      <c r="F29" s="14">
        <f t="shared" si="0"/>
        <v>1099</v>
      </c>
      <c r="G29" s="28">
        <v>4</v>
      </c>
      <c r="H29" s="29">
        <v>4</v>
      </c>
      <c r="I29" s="29">
        <v>0</v>
      </c>
      <c r="J29" s="29">
        <v>2</v>
      </c>
      <c r="K29" s="29">
        <v>0</v>
      </c>
      <c r="L29" s="29">
        <v>1</v>
      </c>
      <c r="M29" s="30">
        <v>0</v>
      </c>
      <c r="N29" s="31">
        <v>0</v>
      </c>
    </row>
    <row r="30" spans="1:14" ht="19.8" x14ac:dyDescent="0.4">
      <c r="A30" s="167" t="s">
        <v>131</v>
      </c>
      <c r="B30" s="146">
        <v>10</v>
      </c>
      <c r="C30" s="145">
        <v>666</v>
      </c>
      <c r="D30" s="145">
        <v>512</v>
      </c>
      <c r="E30" s="145">
        <v>569</v>
      </c>
      <c r="F30" s="14">
        <f t="shared" si="0"/>
        <v>1081</v>
      </c>
      <c r="G30" s="28">
        <v>4</v>
      </c>
      <c r="H30" s="29">
        <v>5</v>
      </c>
      <c r="I30" s="29">
        <v>2</v>
      </c>
      <c r="J30" s="29">
        <v>1</v>
      </c>
      <c r="K30" s="29">
        <v>3</v>
      </c>
      <c r="L30" s="29">
        <v>3</v>
      </c>
      <c r="M30" s="30">
        <v>0</v>
      </c>
      <c r="N30" s="31">
        <v>1</v>
      </c>
    </row>
    <row r="31" spans="1:14" ht="19.8" x14ac:dyDescent="0.4">
      <c r="A31" s="167" t="s">
        <v>132</v>
      </c>
      <c r="B31" s="146">
        <v>10</v>
      </c>
      <c r="C31" s="145">
        <v>557</v>
      </c>
      <c r="D31" s="145">
        <v>463</v>
      </c>
      <c r="E31" s="145">
        <v>499</v>
      </c>
      <c r="F31" s="14">
        <f t="shared" si="0"/>
        <v>962</v>
      </c>
      <c r="G31" s="28">
        <v>6</v>
      </c>
      <c r="H31" s="29">
        <v>7</v>
      </c>
      <c r="I31" s="29">
        <v>1</v>
      </c>
      <c r="J31" s="29">
        <v>1</v>
      </c>
      <c r="K31" s="29">
        <v>0</v>
      </c>
      <c r="L31" s="29">
        <v>1</v>
      </c>
      <c r="M31" s="30">
        <v>0</v>
      </c>
      <c r="N31" s="31">
        <v>0</v>
      </c>
    </row>
    <row r="32" spans="1:14" ht="19.8" x14ac:dyDescent="0.4">
      <c r="A32" s="167" t="s">
        <v>133</v>
      </c>
      <c r="B32" s="146">
        <v>11</v>
      </c>
      <c r="C32" s="145">
        <v>515</v>
      </c>
      <c r="D32" s="145">
        <v>472</v>
      </c>
      <c r="E32" s="145">
        <v>502</v>
      </c>
      <c r="F32" s="14">
        <f t="shared" si="0"/>
        <v>974</v>
      </c>
      <c r="G32" s="28">
        <v>7</v>
      </c>
      <c r="H32" s="29">
        <v>3</v>
      </c>
      <c r="I32" s="29">
        <v>2</v>
      </c>
      <c r="J32" s="29">
        <v>1</v>
      </c>
      <c r="K32" s="29">
        <v>0</v>
      </c>
      <c r="L32" s="30">
        <v>0</v>
      </c>
      <c r="M32" s="30">
        <v>1</v>
      </c>
      <c r="N32" s="31">
        <v>0</v>
      </c>
    </row>
    <row r="33" spans="1:14" ht="19.8" x14ac:dyDescent="0.4">
      <c r="A33" s="167" t="s">
        <v>134</v>
      </c>
      <c r="B33" s="146">
        <v>12</v>
      </c>
      <c r="C33" s="145">
        <v>542</v>
      </c>
      <c r="D33" s="145">
        <v>441</v>
      </c>
      <c r="E33" s="145">
        <v>463</v>
      </c>
      <c r="F33" s="14">
        <f t="shared" si="0"/>
        <v>904</v>
      </c>
      <c r="G33" s="28">
        <v>4</v>
      </c>
      <c r="H33" s="29">
        <v>7</v>
      </c>
      <c r="I33" s="29">
        <v>0</v>
      </c>
      <c r="J33" s="29">
        <v>0</v>
      </c>
      <c r="K33" s="29">
        <v>0</v>
      </c>
      <c r="L33" s="30">
        <v>0</v>
      </c>
      <c r="M33" s="30">
        <v>0</v>
      </c>
      <c r="N33" s="31">
        <v>0</v>
      </c>
    </row>
    <row r="34" spans="1:14" ht="19.8" x14ac:dyDescent="0.4">
      <c r="A34" s="167" t="s">
        <v>135</v>
      </c>
      <c r="B34" s="146">
        <v>11</v>
      </c>
      <c r="C34" s="145">
        <v>399</v>
      </c>
      <c r="D34" s="145">
        <v>356</v>
      </c>
      <c r="E34" s="145">
        <v>413</v>
      </c>
      <c r="F34" s="14">
        <f t="shared" si="0"/>
        <v>769</v>
      </c>
      <c r="G34" s="28">
        <v>5</v>
      </c>
      <c r="H34" s="29">
        <v>4</v>
      </c>
      <c r="I34" s="29">
        <v>2</v>
      </c>
      <c r="J34" s="29">
        <v>1</v>
      </c>
      <c r="K34" s="29">
        <v>0</v>
      </c>
      <c r="L34" s="30">
        <v>1</v>
      </c>
      <c r="M34" s="30">
        <v>0</v>
      </c>
      <c r="N34" s="31">
        <v>0</v>
      </c>
    </row>
    <row r="35" spans="1:14" ht="19.8" x14ac:dyDescent="0.4">
      <c r="A35" s="167" t="s">
        <v>136</v>
      </c>
      <c r="B35" s="146">
        <v>6</v>
      </c>
      <c r="C35" s="145">
        <v>365</v>
      </c>
      <c r="D35" s="145">
        <v>341</v>
      </c>
      <c r="E35" s="145">
        <v>386</v>
      </c>
      <c r="F35" s="14">
        <f t="shared" si="0"/>
        <v>727</v>
      </c>
      <c r="G35" s="28">
        <v>1</v>
      </c>
      <c r="H35" s="29">
        <v>3</v>
      </c>
      <c r="I35" s="29">
        <v>2</v>
      </c>
      <c r="J35" s="29">
        <v>0</v>
      </c>
      <c r="K35" s="29">
        <v>0</v>
      </c>
      <c r="L35" s="30">
        <v>0</v>
      </c>
      <c r="M35" s="30">
        <v>1</v>
      </c>
      <c r="N35" s="31">
        <v>0</v>
      </c>
    </row>
    <row r="36" spans="1:14" ht="19.8" x14ac:dyDescent="0.4">
      <c r="A36" s="167" t="s">
        <v>137</v>
      </c>
      <c r="B36" s="146">
        <v>16</v>
      </c>
      <c r="C36" s="145">
        <v>636</v>
      </c>
      <c r="D36" s="145">
        <v>588</v>
      </c>
      <c r="E36" s="145">
        <v>596</v>
      </c>
      <c r="F36" s="14">
        <f t="shared" si="0"/>
        <v>1184</v>
      </c>
      <c r="G36" s="28">
        <v>7</v>
      </c>
      <c r="H36" s="29">
        <v>2</v>
      </c>
      <c r="I36" s="29">
        <v>1</v>
      </c>
      <c r="J36" s="29">
        <v>7</v>
      </c>
      <c r="K36" s="29">
        <v>0</v>
      </c>
      <c r="L36" s="30">
        <v>0</v>
      </c>
      <c r="M36" s="30">
        <v>1</v>
      </c>
      <c r="N36" s="31">
        <v>0</v>
      </c>
    </row>
    <row r="37" spans="1:14" ht="19.8" x14ac:dyDescent="0.4">
      <c r="A37" s="166" t="s">
        <v>138</v>
      </c>
      <c r="B37" s="14">
        <f t="shared" ref="B37:N37" si="1">SUM(B5:B36)</f>
        <v>447</v>
      </c>
      <c r="C37" s="14">
        <f t="shared" si="1"/>
        <v>25018</v>
      </c>
      <c r="D37" s="14">
        <f t="shared" si="1"/>
        <v>23483</v>
      </c>
      <c r="E37" s="14">
        <f t="shared" si="1"/>
        <v>26029</v>
      </c>
      <c r="F37" s="14">
        <f t="shared" si="1"/>
        <v>49512</v>
      </c>
      <c r="G37" s="14">
        <f t="shared" si="1"/>
        <v>238</v>
      </c>
      <c r="H37" s="14">
        <f t="shared" si="1"/>
        <v>208</v>
      </c>
      <c r="I37" s="14">
        <f t="shared" si="1"/>
        <v>84</v>
      </c>
      <c r="J37" s="14">
        <f t="shared" si="1"/>
        <v>84</v>
      </c>
      <c r="K37" s="14">
        <f t="shared" si="1"/>
        <v>11</v>
      </c>
      <c r="L37" s="14">
        <f t="shared" si="1"/>
        <v>43</v>
      </c>
      <c r="M37" s="15">
        <f t="shared" si="1"/>
        <v>14</v>
      </c>
      <c r="N37" s="18">
        <f t="shared" si="1"/>
        <v>10</v>
      </c>
    </row>
    <row r="38" spans="1:14" s="2" customFormat="1" ht="26.25" customHeight="1" x14ac:dyDescent="0.4">
      <c r="A38" s="176" t="s">
        <v>34</v>
      </c>
      <c r="B38" s="177"/>
      <c r="C38" s="45">
        <f>C37</f>
        <v>25018</v>
      </c>
      <c r="D38" s="45" t="s">
        <v>35</v>
      </c>
      <c r="E38" s="45" t="s">
        <v>36</v>
      </c>
      <c r="F38" s="45"/>
      <c r="G38" s="45">
        <f>F37</f>
        <v>49512</v>
      </c>
      <c r="H38" s="45" t="s">
        <v>37</v>
      </c>
      <c r="I38" s="45"/>
      <c r="J38" s="45"/>
      <c r="K38" s="45" t="s">
        <v>101</v>
      </c>
      <c r="L38" s="45"/>
      <c r="M38" s="52"/>
      <c r="N38" s="53"/>
    </row>
    <row r="39" spans="1:14" s="2" customFormat="1" ht="26.25" customHeight="1" x14ac:dyDescent="0.4">
      <c r="A39" s="176" t="s">
        <v>104</v>
      </c>
      <c r="B39" s="177"/>
      <c r="C39" s="46" t="str">
        <f ca="1">INDIRECT(H39,TRUE)</f>
        <v>開平</v>
      </c>
      <c r="D39" s="124" t="s">
        <v>91</v>
      </c>
      <c r="E39" s="125">
        <f>MAX(C5:C36)</f>
        <v>1794</v>
      </c>
      <c r="F39" s="126">
        <f>MAX(F5:F36)</f>
        <v>4158</v>
      </c>
      <c r="G39" s="71"/>
      <c r="H39" s="129" t="str">
        <f>ADDRESS(MATCH(MAX(F5:F36),F5:F36,0)+4,1)</f>
        <v>$A$21</v>
      </c>
      <c r="I39" s="71"/>
      <c r="J39" s="71"/>
      <c r="K39" s="71"/>
      <c r="L39" s="71"/>
      <c r="M39" s="122"/>
      <c r="N39" s="123"/>
    </row>
    <row r="40" spans="1:14" s="2" customFormat="1" ht="26.25" customHeight="1" x14ac:dyDescent="0.4">
      <c r="A40" s="176" t="s">
        <v>105</v>
      </c>
      <c r="B40" s="177"/>
      <c r="C40" s="130" t="str">
        <f ca="1">INDIRECT(H40,TRUE)</f>
        <v>德政</v>
      </c>
      <c r="D40" s="131" t="s">
        <v>91</v>
      </c>
      <c r="E40" s="127">
        <f>MIN(C5:C36)</f>
        <v>341</v>
      </c>
      <c r="F40" s="128">
        <f>MIN(F5:F36)</f>
        <v>659</v>
      </c>
      <c r="G40" s="71"/>
      <c r="H40" s="129" t="str">
        <f>ADDRESS(MATCH(MIN(F5:F36),F5:F36,0)+4,1)</f>
        <v>$A$10</v>
      </c>
      <c r="I40" s="71"/>
      <c r="J40" s="71"/>
      <c r="K40" s="71"/>
      <c r="L40" s="71"/>
      <c r="M40" s="122"/>
      <c r="N40" s="123"/>
    </row>
    <row r="41" spans="1:14" s="3" customFormat="1" ht="24.9" customHeight="1" x14ac:dyDescent="0.4">
      <c r="A41" s="184" t="s">
        <v>38</v>
      </c>
      <c r="B41" s="185"/>
      <c r="C41" s="172">
        <f>SUM(G41:G42)</f>
        <v>290</v>
      </c>
      <c r="D41" s="174" t="s">
        <v>37</v>
      </c>
      <c r="E41" s="71" t="s">
        <v>39</v>
      </c>
      <c r="F41" s="71"/>
      <c r="G41" s="71">
        <v>128</v>
      </c>
      <c r="H41" s="71" t="s">
        <v>37</v>
      </c>
      <c r="I41" s="71"/>
      <c r="J41" s="71"/>
      <c r="K41" s="64"/>
      <c r="L41" s="64"/>
      <c r="M41" s="65"/>
      <c r="N41" s="66"/>
    </row>
    <row r="42" spans="1:14" s="4" customFormat="1" ht="24.9" customHeight="1" x14ac:dyDescent="0.4">
      <c r="A42" s="186"/>
      <c r="B42" s="187"/>
      <c r="C42" s="173"/>
      <c r="D42" s="175"/>
      <c r="E42" s="72" t="s">
        <v>40</v>
      </c>
      <c r="F42" s="72"/>
      <c r="G42" s="72">
        <v>162</v>
      </c>
      <c r="H42" s="72" t="s">
        <v>37</v>
      </c>
      <c r="I42" s="72"/>
      <c r="J42" s="72"/>
      <c r="K42" s="73"/>
      <c r="L42" s="73"/>
      <c r="M42" s="74"/>
      <c r="N42" s="75"/>
    </row>
    <row r="43" spans="1:14" s="4" customFormat="1" ht="24.9" customHeight="1" x14ac:dyDescent="0.4">
      <c r="A43" s="184" t="s">
        <v>17</v>
      </c>
      <c r="B43" s="188"/>
      <c r="C43" s="191">
        <f>K37</f>
        <v>11</v>
      </c>
      <c r="D43" s="191" t="s">
        <v>10</v>
      </c>
      <c r="E43" s="152" t="s">
        <v>179</v>
      </c>
      <c r="F43" s="71"/>
      <c r="G43" s="71"/>
      <c r="H43" s="71"/>
      <c r="I43" s="71"/>
      <c r="J43" s="71"/>
      <c r="K43" s="153"/>
      <c r="L43" s="153"/>
      <c r="M43" s="154"/>
      <c r="N43" s="155"/>
    </row>
    <row r="44" spans="1:14" s="5" customFormat="1" ht="24.9" customHeight="1" x14ac:dyDescent="0.4">
      <c r="A44" s="189"/>
      <c r="B44" s="190"/>
      <c r="C44" s="192"/>
      <c r="D44" s="192"/>
      <c r="E44" s="152" t="s">
        <v>180</v>
      </c>
      <c r="F44" s="150"/>
      <c r="G44" s="150"/>
      <c r="H44" s="150"/>
      <c r="I44" s="150"/>
      <c r="J44" s="150"/>
      <c r="K44" s="150"/>
      <c r="L44" s="150"/>
      <c r="M44" s="150"/>
      <c r="N44" s="151"/>
    </row>
    <row r="45" spans="1:14" s="6" customFormat="1" ht="26.25" customHeight="1" x14ac:dyDescent="0.4">
      <c r="A45" s="176" t="s">
        <v>41</v>
      </c>
      <c r="B45" s="177"/>
      <c r="C45" s="45">
        <f>L37</f>
        <v>43</v>
      </c>
      <c r="D45" s="45" t="s">
        <v>37</v>
      </c>
      <c r="E45" s="45"/>
      <c r="F45" s="45"/>
      <c r="G45" s="46"/>
      <c r="H45" s="45"/>
      <c r="I45" s="45"/>
      <c r="J45" s="45"/>
      <c r="K45" s="47"/>
      <c r="L45" s="47"/>
      <c r="M45" s="48"/>
      <c r="N45" s="49"/>
    </row>
    <row r="46" spans="1:14" s="7" customFormat="1" ht="26.25" customHeight="1" x14ac:dyDescent="0.4">
      <c r="A46" s="176" t="s">
        <v>14</v>
      </c>
      <c r="B46" s="177"/>
      <c r="C46" s="45">
        <f>M37</f>
        <v>14</v>
      </c>
      <c r="D46" s="45" t="s">
        <v>42</v>
      </c>
      <c r="E46" s="45" t="s">
        <v>178</v>
      </c>
      <c r="F46" s="45"/>
      <c r="G46" s="45"/>
      <c r="H46" s="45"/>
      <c r="I46" s="45"/>
      <c r="J46" s="45"/>
      <c r="K46" s="47"/>
      <c r="L46" s="47"/>
      <c r="M46" s="48"/>
      <c r="N46" s="49"/>
    </row>
    <row r="47" spans="1:14" s="8" customFormat="1" ht="26.25" customHeight="1" x14ac:dyDescent="0.4">
      <c r="A47" s="182" t="s">
        <v>149</v>
      </c>
      <c r="B47" s="183"/>
      <c r="C47" s="45">
        <f>N37</f>
        <v>10</v>
      </c>
      <c r="D47" s="45" t="s">
        <v>42</v>
      </c>
      <c r="E47" s="45" t="s">
        <v>181</v>
      </c>
      <c r="F47" s="45"/>
      <c r="G47" s="45"/>
      <c r="H47" s="45"/>
      <c r="I47" s="45"/>
      <c r="J47" s="45"/>
      <c r="K47" s="47"/>
      <c r="L47" s="47"/>
      <c r="M47" s="48"/>
      <c r="N47" s="49"/>
    </row>
    <row r="48" spans="1:14" s="6" customFormat="1" ht="26.25" customHeight="1" x14ac:dyDescent="0.4">
      <c r="A48" s="176" t="s">
        <v>103</v>
      </c>
      <c r="B48" s="177"/>
      <c r="C48" s="45">
        <f>G37</f>
        <v>238</v>
      </c>
      <c r="D48" s="45" t="s">
        <v>37</v>
      </c>
      <c r="E48" s="45" t="s">
        <v>43</v>
      </c>
      <c r="F48" s="45"/>
      <c r="G48" s="45">
        <f>H37</f>
        <v>208</v>
      </c>
      <c r="H48" s="45" t="s">
        <v>37</v>
      </c>
      <c r="I48" s="45"/>
      <c r="J48" s="45"/>
      <c r="K48" s="47"/>
      <c r="L48" s="47"/>
      <c r="M48" s="48"/>
      <c r="N48" s="49"/>
    </row>
    <row r="49" spans="1:14" s="9" customFormat="1" ht="26.25" customHeight="1" thickBot="1" x14ac:dyDescent="0.45">
      <c r="A49" s="180" t="str">
        <f>IF(C49&gt;0," 本月戶數增加","本月戶數減少")</f>
        <v xml:space="preserve"> 本月戶數增加</v>
      </c>
      <c r="B49" s="181"/>
      <c r="C49" s="56">
        <f>C37-'11405'!C37</f>
        <v>13</v>
      </c>
      <c r="D49" s="58" t="str">
        <f>IF(E49&gt;0,"男增加","男減少")</f>
        <v>男減少</v>
      </c>
      <c r="E49" s="57">
        <f>D37-'11405'!D37</f>
        <v>-29</v>
      </c>
      <c r="F49" s="58" t="str">
        <f>IF(G49&gt;0,"女增加","女減少")</f>
        <v>女增加</v>
      </c>
      <c r="G49" s="57">
        <f>E37-'11405'!E37</f>
        <v>27</v>
      </c>
      <c r="H49" s="59"/>
      <c r="I49" s="181" t="str">
        <f>IF(K49&gt;0,"總人口數增加","總人口數減少")</f>
        <v>總人口數減少</v>
      </c>
      <c r="J49" s="181"/>
      <c r="K49" s="57">
        <f>F37-'11405'!F37</f>
        <v>-2</v>
      </c>
      <c r="L49" s="59"/>
      <c r="M49" s="60"/>
      <c r="N49" s="61"/>
    </row>
  </sheetData>
  <mergeCells count="28">
    <mergeCell ref="A1:L1"/>
    <mergeCell ref="I3:I4"/>
    <mergeCell ref="C41:C42"/>
    <mergeCell ref="D41:D42"/>
    <mergeCell ref="B3:B4"/>
    <mergeCell ref="G3:G4"/>
    <mergeCell ref="H3:H4"/>
    <mergeCell ref="A38:B38"/>
    <mergeCell ref="A3:A4"/>
    <mergeCell ref="L3:L4"/>
    <mergeCell ref="K2:N2"/>
    <mergeCell ref="M3:M4"/>
    <mergeCell ref="N3:N4"/>
    <mergeCell ref="K3:K4"/>
    <mergeCell ref="J3:J4"/>
    <mergeCell ref="A41:B42"/>
    <mergeCell ref="C3:C4"/>
    <mergeCell ref="A49:B49"/>
    <mergeCell ref="I49:J49"/>
    <mergeCell ref="A47:B47"/>
    <mergeCell ref="A45:B45"/>
    <mergeCell ref="A46:B46"/>
    <mergeCell ref="A39:B39"/>
    <mergeCell ref="A40:B40"/>
    <mergeCell ref="A48:B48"/>
    <mergeCell ref="A43:B44"/>
    <mergeCell ref="C43:C44"/>
    <mergeCell ref="D43:D44"/>
  </mergeCells>
  <phoneticPr fontId="1" type="noConversion"/>
  <printOptions horizontalCentered="1"/>
  <pageMargins left="0.59055118110236227" right="0.39370078740157483" top="0.98425196850393704" bottom="0.98425196850393704" header="0" footer="0"/>
  <pageSetup paperSize="8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49"/>
  <sheetViews>
    <sheetView workbookViewId="0">
      <pane ySplit="4" topLeftCell="A5" activePane="bottomLeft" state="frozen"/>
      <selection pane="bottomLeft" sqref="A1:L1"/>
    </sheetView>
  </sheetViews>
  <sheetFormatPr defaultColWidth="9" defaultRowHeight="16.2" x14ac:dyDescent="0.3"/>
  <cols>
    <col min="1" max="1" width="11.33203125" style="1" customWidth="1"/>
    <col min="2" max="2" width="12.44140625" customWidth="1"/>
    <col min="3" max="3" width="11.33203125" customWidth="1"/>
    <col min="4" max="6" width="9.6640625" customWidth="1"/>
    <col min="7" max="10" width="8.6640625" customWidth="1"/>
    <col min="11" max="14" width="7.6640625" customWidth="1"/>
  </cols>
  <sheetData>
    <row r="1" spans="1:14" ht="44.25" customHeight="1" x14ac:dyDescent="0.3">
      <c r="A1" s="168" t="s">
        <v>98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32"/>
      <c r="N1" s="32"/>
    </row>
    <row r="2" spans="1:14" ht="28.5" customHeight="1" thickBot="1" x14ac:dyDescent="0.35">
      <c r="A2" s="33"/>
      <c r="B2" s="32"/>
      <c r="C2" s="32"/>
      <c r="D2" s="32"/>
      <c r="E2" s="32"/>
      <c r="F2" s="32"/>
      <c r="G2" s="32"/>
      <c r="H2" s="32"/>
      <c r="I2" s="32"/>
      <c r="J2" s="37"/>
      <c r="K2" s="214" t="s">
        <v>159</v>
      </c>
      <c r="L2" s="214"/>
      <c r="M2" s="214"/>
      <c r="N2" s="214"/>
    </row>
    <row r="3" spans="1:14" ht="19.8" x14ac:dyDescent="0.4">
      <c r="A3" s="215" t="s">
        <v>83</v>
      </c>
      <c r="B3" s="208" t="s">
        <v>84</v>
      </c>
      <c r="C3" s="208" t="s">
        <v>25</v>
      </c>
      <c r="D3" s="142" t="s">
        <v>10</v>
      </c>
      <c r="E3" s="143" t="s">
        <v>95</v>
      </c>
      <c r="F3" s="144" t="s">
        <v>96</v>
      </c>
      <c r="G3" s="208" t="s">
        <v>26</v>
      </c>
      <c r="H3" s="208" t="s">
        <v>27</v>
      </c>
      <c r="I3" s="208" t="s">
        <v>28</v>
      </c>
      <c r="J3" s="208" t="s">
        <v>29</v>
      </c>
      <c r="K3" s="208" t="s">
        <v>30</v>
      </c>
      <c r="L3" s="208" t="s">
        <v>31</v>
      </c>
      <c r="M3" s="217" t="s">
        <v>152</v>
      </c>
      <c r="N3" s="219" t="s">
        <v>147</v>
      </c>
    </row>
    <row r="4" spans="1:14" s="1" customFormat="1" ht="19.8" x14ac:dyDescent="0.4">
      <c r="A4" s="216"/>
      <c r="B4" s="209"/>
      <c r="C4" s="209"/>
      <c r="D4" s="34" t="s">
        <v>32</v>
      </c>
      <c r="E4" s="34" t="s">
        <v>33</v>
      </c>
      <c r="F4" s="34" t="s">
        <v>88</v>
      </c>
      <c r="G4" s="209"/>
      <c r="H4" s="209"/>
      <c r="I4" s="209"/>
      <c r="J4" s="209"/>
      <c r="K4" s="209"/>
      <c r="L4" s="209"/>
      <c r="M4" s="218"/>
      <c r="N4" s="220"/>
    </row>
    <row r="5" spans="1:14" ht="19.8" x14ac:dyDescent="0.4">
      <c r="A5" s="167" t="s">
        <v>106</v>
      </c>
      <c r="B5" s="35">
        <v>15</v>
      </c>
      <c r="C5" s="40">
        <v>964</v>
      </c>
      <c r="D5" s="40">
        <v>860</v>
      </c>
      <c r="E5" s="14">
        <v>967</v>
      </c>
      <c r="F5" s="35">
        <f>SUM(D5:E5)</f>
        <v>1827</v>
      </c>
      <c r="G5" s="41">
        <v>2</v>
      </c>
      <c r="H5" s="42">
        <v>12</v>
      </c>
      <c r="I5" s="42">
        <v>1</v>
      </c>
      <c r="J5" s="42">
        <v>1</v>
      </c>
      <c r="K5" s="42">
        <v>2</v>
      </c>
      <c r="L5" s="42">
        <v>4</v>
      </c>
      <c r="M5" s="43">
        <v>0</v>
      </c>
      <c r="N5" s="44">
        <v>0</v>
      </c>
    </row>
    <row r="6" spans="1:14" ht="19.8" x14ac:dyDescent="0.4">
      <c r="A6" s="167" t="s">
        <v>107</v>
      </c>
      <c r="B6" s="35">
        <v>11</v>
      </c>
      <c r="C6" s="40">
        <v>573</v>
      </c>
      <c r="D6" s="40">
        <v>470</v>
      </c>
      <c r="E6" s="14">
        <v>541</v>
      </c>
      <c r="F6" s="35">
        <f t="shared" ref="F6:F36" si="0">SUM(D6:E6)</f>
        <v>1011</v>
      </c>
      <c r="G6" s="41">
        <v>6</v>
      </c>
      <c r="H6" s="42">
        <v>6</v>
      </c>
      <c r="I6" s="42">
        <v>0</v>
      </c>
      <c r="J6" s="42">
        <v>1</v>
      </c>
      <c r="K6" s="42">
        <v>0</v>
      </c>
      <c r="L6" s="42">
        <v>2</v>
      </c>
      <c r="M6" s="43">
        <v>0</v>
      </c>
      <c r="N6" s="44">
        <v>0</v>
      </c>
    </row>
    <row r="7" spans="1:14" ht="19.8" x14ac:dyDescent="0.4">
      <c r="A7" s="167" t="s">
        <v>108</v>
      </c>
      <c r="B7" s="35">
        <v>17</v>
      </c>
      <c r="C7" s="40">
        <v>1564</v>
      </c>
      <c r="D7" s="40">
        <v>1438</v>
      </c>
      <c r="E7" s="14">
        <v>1770</v>
      </c>
      <c r="F7" s="35">
        <f t="shared" si="0"/>
        <v>3208</v>
      </c>
      <c r="G7" s="41">
        <v>12</v>
      </c>
      <c r="H7" s="42">
        <v>16</v>
      </c>
      <c r="I7" s="42">
        <v>2</v>
      </c>
      <c r="J7" s="42">
        <v>2</v>
      </c>
      <c r="K7" s="42">
        <v>1</v>
      </c>
      <c r="L7" s="42">
        <v>5</v>
      </c>
      <c r="M7" s="43">
        <v>1</v>
      </c>
      <c r="N7" s="44">
        <v>0</v>
      </c>
    </row>
    <row r="8" spans="1:14" ht="19.8" x14ac:dyDescent="0.4">
      <c r="A8" s="167" t="s">
        <v>109</v>
      </c>
      <c r="B8" s="35">
        <v>15</v>
      </c>
      <c r="C8" s="40">
        <v>546</v>
      </c>
      <c r="D8" s="40">
        <v>516</v>
      </c>
      <c r="E8" s="14">
        <v>537</v>
      </c>
      <c r="F8" s="35">
        <f t="shared" si="0"/>
        <v>1053</v>
      </c>
      <c r="G8" s="41">
        <v>3</v>
      </c>
      <c r="H8" s="42">
        <v>4</v>
      </c>
      <c r="I8" s="42">
        <v>3</v>
      </c>
      <c r="J8" s="42">
        <v>5</v>
      </c>
      <c r="K8" s="42">
        <v>0</v>
      </c>
      <c r="L8" s="42">
        <v>1</v>
      </c>
      <c r="M8" s="43">
        <v>0</v>
      </c>
      <c r="N8" s="44">
        <v>0</v>
      </c>
    </row>
    <row r="9" spans="1:14" ht="19.8" x14ac:dyDescent="0.4">
      <c r="A9" s="167" t="s">
        <v>110</v>
      </c>
      <c r="B9" s="35">
        <v>17</v>
      </c>
      <c r="C9" s="40">
        <v>692</v>
      </c>
      <c r="D9" s="40">
        <v>622</v>
      </c>
      <c r="E9" s="14">
        <v>719</v>
      </c>
      <c r="F9" s="35">
        <f t="shared" si="0"/>
        <v>1341</v>
      </c>
      <c r="G9" s="41">
        <v>4</v>
      </c>
      <c r="H9" s="42">
        <v>3</v>
      </c>
      <c r="I9" s="42">
        <v>2</v>
      </c>
      <c r="J9" s="42">
        <v>2</v>
      </c>
      <c r="K9" s="42">
        <v>1</v>
      </c>
      <c r="L9" s="42">
        <v>2</v>
      </c>
      <c r="M9" s="43">
        <v>0</v>
      </c>
      <c r="N9" s="44">
        <v>0</v>
      </c>
    </row>
    <row r="10" spans="1:14" ht="19.8" x14ac:dyDescent="0.4">
      <c r="A10" s="167" t="s">
        <v>111</v>
      </c>
      <c r="B10" s="35">
        <v>7</v>
      </c>
      <c r="C10" s="40">
        <v>343</v>
      </c>
      <c r="D10" s="40">
        <v>302</v>
      </c>
      <c r="E10" s="14">
        <v>356</v>
      </c>
      <c r="F10" s="35">
        <f t="shared" si="0"/>
        <v>658</v>
      </c>
      <c r="G10" s="41">
        <v>2</v>
      </c>
      <c r="H10" s="42">
        <v>4</v>
      </c>
      <c r="I10" s="42">
        <v>1</v>
      </c>
      <c r="J10" s="42">
        <v>1</v>
      </c>
      <c r="K10" s="42">
        <v>1</v>
      </c>
      <c r="L10" s="42">
        <v>0</v>
      </c>
      <c r="M10" s="43">
        <v>0</v>
      </c>
      <c r="N10" s="44">
        <v>1</v>
      </c>
    </row>
    <row r="11" spans="1:14" ht="19.8" x14ac:dyDescent="0.4">
      <c r="A11" s="167" t="s">
        <v>112</v>
      </c>
      <c r="B11" s="35">
        <v>7</v>
      </c>
      <c r="C11" s="40">
        <v>681</v>
      </c>
      <c r="D11" s="40">
        <v>501</v>
      </c>
      <c r="E11" s="14">
        <v>646</v>
      </c>
      <c r="F11" s="35">
        <f t="shared" si="0"/>
        <v>1147</v>
      </c>
      <c r="G11" s="41">
        <v>5</v>
      </c>
      <c r="H11" s="42">
        <v>2</v>
      </c>
      <c r="I11" s="42">
        <v>8</v>
      </c>
      <c r="J11" s="42">
        <v>6</v>
      </c>
      <c r="K11" s="42">
        <v>0</v>
      </c>
      <c r="L11" s="42">
        <v>2</v>
      </c>
      <c r="M11" s="43">
        <v>1</v>
      </c>
      <c r="N11" s="44">
        <v>0</v>
      </c>
    </row>
    <row r="12" spans="1:14" ht="19.8" x14ac:dyDescent="0.4">
      <c r="A12" s="167" t="s">
        <v>113</v>
      </c>
      <c r="B12" s="35">
        <v>15</v>
      </c>
      <c r="C12" s="40">
        <v>966</v>
      </c>
      <c r="D12" s="40">
        <v>932</v>
      </c>
      <c r="E12" s="14">
        <v>1001</v>
      </c>
      <c r="F12" s="35">
        <f t="shared" si="0"/>
        <v>1933</v>
      </c>
      <c r="G12" s="41">
        <v>12</v>
      </c>
      <c r="H12" s="42">
        <v>6</v>
      </c>
      <c r="I12" s="42">
        <v>0</v>
      </c>
      <c r="J12" s="42">
        <v>2</v>
      </c>
      <c r="K12" s="42">
        <v>0</v>
      </c>
      <c r="L12" s="42">
        <v>1</v>
      </c>
      <c r="M12" s="43">
        <v>0</v>
      </c>
      <c r="N12" s="44">
        <v>0</v>
      </c>
    </row>
    <row r="13" spans="1:14" ht="19.8" x14ac:dyDescent="0.4">
      <c r="A13" s="167" t="s">
        <v>114</v>
      </c>
      <c r="B13" s="35">
        <v>12</v>
      </c>
      <c r="C13" s="40">
        <v>479</v>
      </c>
      <c r="D13" s="40">
        <v>450</v>
      </c>
      <c r="E13" s="14">
        <v>479</v>
      </c>
      <c r="F13" s="35">
        <f t="shared" si="0"/>
        <v>929</v>
      </c>
      <c r="G13" s="40">
        <v>3</v>
      </c>
      <c r="H13" s="42">
        <v>3</v>
      </c>
      <c r="I13" s="42">
        <v>0</v>
      </c>
      <c r="J13" s="42">
        <v>0</v>
      </c>
      <c r="K13" s="42">
        <v>0</v>
      </c>
      <c r="L13" s="42">
        <v>1</v>
      </c>
      <c r="M13" s="43">
        <v>0</v>
      </c>
      <c r="N13" s="44">
        <v>0</v>
      </c>
    </row>
    <row r="14" spans="1:14" ht="19.8" x14ac:dyDescent="0.4">
      <c r="A14" s="167" t="s">
        <v>115</v>
      </c>
      <c r="B14" s="35">
        <v>8</v>
      </c>
      <c r="C14" s="40">
        <v>355</v>
      </c>
      <c r="D14" s="40">
        <v>372</v>
      </c>
      <c r="E14" s="14">
        <v>359</v>
      </c>
      <c r="F14" s="35">
        <f t="shared" si="0"/>
        <v>731</v>
      </c>
      <c r="G14" s="40">
        <v>7</v>
      </c>
      <c r="H14" s="42">
        <v>1</v>
      </c>
      <c r="I14" s="42">
        <v>1</v>
      </c>
      <c r="J14" s="42">
        <v>1</v>
      </c>
      <c r="K14" s="42">
        <v>1</v>
      </c>
      <c r="L14" s="42">
        <v>1</v>
      </c>
      <c r="M14" s="43">
        <v>0</v>
      </c>
      <c r="N14" s="44">
        <v>1</v>
      </c>
    </row>
    <row r="15" spans="1:14" ht="19.8" x14ac:dyDescent="0.4">
      <c r="A15" s="167" t="s">
        <v>116</v>
      </c>
      <c r="B15" s="35">
        <v>17</v>
      </c>
      <c r="C15" s="40">
        <v>781</v>
      </c>
      <c r="D15" s="40">
        <v>690</v>
      </c>
      <c r="E15" s="14">
        <v>783</v>
      </c>
      <c r="F15" s="35">
        <f t="shared" si="0"/>
        <v>1473</v>
      </c>
      <c r="G15" s="40">
        <v>5</v>
      </c>
      <c r="H15" s="42">
        <v>7</v>
      </c>
      <c r="I15" s="42">
        <v>0</v>
      </c>
      <c r="J15" s="42">
        <v>0</v>
      </c>
      <c r="K15" s="42">
        <v>1</v>
      </c>
      <c r="L15" s="42">
        <v>0</v>
      </c>
      <c r="M15" s="43">
        <v>1</v>
      </c>
      <c r="N15" s="44">
        <v>1</v>
      </c>
    </row>
    <row r="16" spans="1:14" ht="19.8" x14ac:dyDescent="0.4">
      <c r="A16" s="167" t="s">
        <v>117</v>
      </c>
      <c r="B16" s="35">
        <v>11</v>
      </c>
      <c r="C16" s="40">
        <v>609</v>
      </c>
      <c r="D16" s="40">
        <v>470</v>
      </c>
      <c r="E16" s="14">
        <v>477</v>
      </c>
      <c r="F16" s="35">
        <f t="shared" si="0"/>
        <v>947</v>
      </c>
      <c r="G16" s="40">
        <v>10</v>
      </c>
      <c r="H16" s="42">
        <v>4</v>
      </c>
      <c r="I16" s="42">
        <v>2</v>
      </c>
      <c r="J16" s="42">
        <v>6</v>
      </c>
      <c r="K16" s="42">
        <v>1</v>
      </c>
      <c r="L16" s="42">
        <v>4</v>
      </c>
      <c r="M16" s="43">
        <v>1</v>
      </c>
      <c r="N16" s="44">
        <v>1</v>
      </c>
    </row>
    <row r="17" spans="1:14" ht="19.8" x14ac:dyDescent="0.4">
      <c r="A17" s="167" t="s">
        <v>118</v>
      </c>
      <c r="B17" s="35">
        <v>22</v>
      </c>
      <c r="C17" s="40">
        <v>1310</v>
      </c>
      <c r="D17" s="40">
        <v>1341</v>
      </c>
      <c r="E17" s="14">
        <v>1457</v>
      </c>
      <c r="F17" s="35">
        <f t="shared" si="0"/>
        <v>2798</v>
      </c>
      <c r="G17" s="40">
        <v>8</v>
      </c>
      <c r="H17" s="42">
        <v>16</v>
      </c>
      <c r="I17" s="42">
        <v>3</v>
      </c>
      <c r="J17" s="42">
        <v>2</v>
      </c>
      <c r="K17" s="42">
        <v>0</v>
      </c>
      <c r="L17" s="42">
        <v>0</v>
      </c>
      <c r="M17" s="43">
        <v>0</v>
      </c>
      <c r="N17" s="44">
        <v>0</v>
      </c>
    </row>
    <row r="18" spans="1:14" ht="19.8" x14ac:dyDescent="0.4">
      <c r="A18" s="167" t="s">
        <v>119</v>
      </c>
      <c r="B18" s="35">
        <v>19</v>
      </c>
      <c r="C18" s="40">
        <v>1627</v>
      </c>
      <c r="D18" s="40">
        <v>1736</v>
      </c>
      <c r="E18" s="14">
        <v>1964</v>
      </c>
      <c r="F18" s="35">
        <f t="shared" si="0"/>
        <v>3700</v>
      </c>
      <c r="G18" s="40">
        <v>26</v>
      </c>
      <c r="H18" s="42">
        <v>20</v>
      </c>
      <c r="I18" s="42">
        <v>3</v>
      </c>
      <c r="J18" s="42">
        <v>2</v>
      </c>
      <c r="K18" s="42">
        <v>0</v>
      </c>
      <c r="L18" s="42">
        <v>2</v>
      </c>
      <c r="M18" s="43">
        <v>4</v>
      </c>
      <c r="N18" s="44">
        <v>2</v>
      </c>
    </row>
    <row r="19" spans="1:14" ht="19.8" x14ac:dyDescent="0.4">
      <c r="A19" s="167" t="s">
        <v>120</v>
      </c>
      <c r="B19" s="35">
        <v>22</v>
      </c>
      <c r="C19" s="40">
        <v>1169</v>
      </c>
      <c r="D19" s="40">
        <v>1291</v>
      </c>
      <c r="E19" s="14">
        <v>1403</v>
      </c>
      <c r="F19" s="35">
        <f t="shared" si="0"/>
        <v>2694</v>
      </c>
      <c r="G19" s="40">
        <v>12</v>
      </c>
      <c r="H19" s="42">
        <v>6</v>
      </c>
      <c r="I19" s="42">
        <v>1</v>
      </c>
      <c r="J19" s="42">
        <v>3</v>
      </c>
      <c r="K19" s="42">
        <v>2</v>
      </c>
      <c r="L19" s="42">
        <v>3</v>
      </c>
      <c r="M19" s="43">
        <v>1</v>
      </c>
      <c r="N19" s="44">
        <v>1</v>
      </c>
    </row>
    <row r="20" spans="1:14" ht="19.8" x14ac:dyDescent="0.4">
      <c r="A20" s="167" t="s">
        <v>121</v>
      </c>
      <c r="B20" s="35">
        <v>19</v>
      </c>
      <c r="C20" s="40">
        <v>795</v>
      </c>
      <c r="D20" s="40">
        <v>835</v>
      </c>
      <c r="E20" s="14">
        <v>997</v>
      </c>
      <c r="F20" s="35">
        <f t="shared" si="0"/>
        <v>1832</v>
      </c>
      <c r="G20" s="40">
        <v>9</v>
      </c>
      <c r="H20" s="42">
        <v>11</v>
      </c>
      <c r="I20" s="42">
        <v>0</v>
      </c>
      <c r="J20" s="42">
        <v>5</v>
      </c>
      <c r="K20" s="42">
        <v>1</v>
      </c>
      <c r="L20" s="42">
        <v>2</v>
      </c>
      <c r="M20" s="43">
        <v>1</v>
      </c>
      <c r="N20" s="44">
        <v>0</v>
      </c>
    </row>
    <row r="21" spans="1:14" ht="19.8" x14ac:dyDescent="0.4">
      <c r="A21" s="167" t="s">
        <v>122</v>
      </c>
      <c r="B21" s="35">
        <v>21</v>
      </c>
      <c r="C21" s="40">
        <v>1796</v>
      </c>
      <c r="D21" s="40">
        <v>1945</v>
      </c>
      <c r="E21" s="14">
        <v>2210</v>
      </c>
      <c r="F21" s="35">
        <f t="shared" si="0"/>
        <v>4155</v>
      </c>
      <c r="G21" s="40">
        <v>17</v>
      </c>
      <c r="H21" s="42">
        <v>20</v>
      </c>
      <c r="I21" s="42">
        <v>2</v>
      </c>
      <c r="J21" s="42">
        <v>1</v>
      </c>
      <c r="K21" s="42">
        <v>0</v>
      </c>
      <c r="L21" s="42">
        <v>1</v>
      </c>
      <c r="M21" s="43">
        <v>1</v>
      </c>
      <c r="N21" s="44">
        <v>0</v>
      </c>
    </row>
    <row r="22" spans="1:14" ht="19.8" x14ac:dyDescent="0.4">
      <c r="A22" s="167" t="s">
        <v>123</v>
      </c>
      <c r="B22" s="35">
        <v>11</v>
      </c>
      <c r="C22" s="40">
        <v>790</v>
      </c>
      <c r="D22" s="40">
        <v>674</v>
      </c>
      <c r="E22" s="14">
        <v>758</v>
      </c>
      <c r="F22" s="35">
        <f t="shared" si="0"/>
        <v>1432</v>
      </c>
      <c r="G22" s="41">
        <v>12</v>
      </c>
      <c r="H22" s="42">
        <v>8</v>
      </c>
      <c r="I22" s="42">
        <v>5</v>
      </c>
      <c r="J22" s="42">
        <v>4</v>
      </c>
      <c r="K22" s="42">
        <v>1</v>
      </c>
      <c r="L22" s="42">
        <v>1</v>
      </c>
      <c r="M22" s="43">
        <v>0</v>
      </c>
      <c r="N22" s="44">
        <v>0</v>
      </c>
    </row>
    <row r="23" spans="1:14" ht="19.8" x14ac:dyDescent="0.4">
      <c r="A23" s="167" t="s">
        <v>124</v>
      </c>
      <c r="B23" s="35">
        <v>12</v>
      </c>
      <c r="C23" s="40">
        <v>618</v>
      </c>
      <c r="D23" s="40">
        <v>536</v>
      </c>
      <c r="E23" s="14">
        <v>591</v>
      </c>
      <c r="F23" s="35">
        <f t="shared" si="0"/>
        <v>1127</v>
      </c>
      <c r="G23" s="41">
        <v>2</v>
      </c>
      <c r="H23" s="42">
        <v>6</v>
      </c>
      <c r="I23" s="42">
        <v>3</v>
      </c>
      <c r="J23" s="42">
        <v>2</v>
      </c>
      <c r="K23" s="42">
        <v>0</v>
      </c>
      <c r="L23" s="42">
        <v>1</v>
      </c>
      <c r="M23" s="43">
        <v>1</v>
      </c>
      <c r="N23" s="44">
        <v>0</v>
      </c>
    </row>
    <row r="24" spans="1:14" ht="19.8" x14ac:dyDescent="0.4">
      <c r="A24" s="167" t="s">
        <v>125</v>
      </c>
      <c r="B24" s="35">
        <v>12</v>
      </c>
      <c r="C24" s="40">
        <v>459</v>
      </c>
      <c r="D24" s="40">
        <v>443</v>
      </c>
      <c r="E24" s="14">
        <v>407</v>
      </c>
      <c r="F24" s="35">
        <f t="shared" si="0"/>
        <v>850</v>
      </c>
      <c r="G24" s="41">
        <v>5</v>
      </c>
      <c r="H24" s="42">
        <v>1</v>
      </c>
      <c r="I24" s="42">
        <v>2</v>
      </c>
      <c r="J24" s="42">
        <v>1</v>
      </c>
      <c r="K24" s="42">
        <v>1</v>
      </c>
      <c r="L24" s="42">
        <v>0</v>
      </c>
      <c r="M24" s="43">
        <v>1</v>
      </c>
      <c r="N24" s="44">
        <v>0</v>
      </c>
    </row>
    <row r="25" spans="1:14" ht="19.8" x14ac:dyDescent="0.4">
      <c r="A25" s="167" t="s">
        <v>126</v>
      </c>
      <c r="B25" s="35">
        <v>12</v>
      </c>
      <c r="C25" s="40">
        <v>572</v>
      </c>
      <c r="D25" s="40">
        <v>503</v>
      </c>
      <c r="E25" s="14">
        <v>543</v>
      </c>
      <c r="F25" s="35">
        <f t="shared" si="0"/>
        <v>1046</v>
      </c>
      <c r="G25" s="41">
        <v>9</v>
      </c>
      <c r="H25" s="42">
        <v>1</v>
      </c>
      <c r="I25" s="42">
        <v>1</v>
      </c>
      <c r="J25" s="42">
        <v>0</v>
      </c>
      <c r="K25" s="42">
        <v>1</v>
      </c>
      <c r="L25" s="42">
        <v>0</v>
      </c>
      <c r="M25" s="43">
        <v>1</v>
      </c>
      <c r="N25" s="44">
        <v>0</v>
      </c>
    </row>
    <row r="26" spans="1:14" ht="19.8" x14ac:dyDescent="0.4">
      <c r="A26" s="167" t="s">
        <v>127</v>
      </c>
      <c r="B26" s="35">
        <v>22</v>
      </c>
      <c r="C26" s="40">
        <v>1041</v>
      </c>
      <c r="D26" s="40">
        <v>1025</v>
      </c>
      <c r="E26" s="14">
        <v>1055</v>
      </c>
      <c r="F26" s="35">
        <f t="shared" si="0"/>
        <v>2080</v>
      </c>
      <c r="G26" s="41">
        <v>11</v>
      </c>
      <c r="H26" s="42">
        <v>8</v>
      </c>
      <c r="I26" s="42">
        <v>0</v>
      </c>
      <c r="J26" s="42">
        <v>0</v>
      </c>
      <c r="K26" s="42">
        <v>0</v>
      </c>
      <c r="L26" s="42">
        <v>1</v>
      </c>
      <c r="M26" s="43">
        <v>0</v>
      </c>
      <c r="N26" s="44">
        <v>1</v>
      </c>
    </row>
    <row r="27" spans="1:14" ht="19.8" x14ac:dyDescent="0.4">
      <c r="A27" s="167" t="s">
        <v>128</v>
      </c>
      <c r="B27" s="35">
        <v>24</v>
      </c>
      <c r="C27" s="40">
        <v>1668</v>
      </c>
      <c r="D27" s="40">
        <v>1541</v>
      </c>
      <c r="E27" s="14">
        <v>1630</v>
      </c>
      <c r="F27" s="35">
        <f t="shared" si="0"/>
        <v>3171</v>
      </c>
      <c r="G27" s="41">
        <v>13</v>
      </c>
      <c r="H27" s="42">
        <v>16</v>
      </c>
      <c r="I27" s="42">
        <v>15</v>
      </c>
      <c r="J27" s="42">
        <v>3</v>
      </c>
      <c r="K27" s="42">
        <v>1</v>
      </c>
      <c r="L27" s="42">
        <v>3</v>
      </c>
      <c r="M27" s="43">
        <v>0</v>
      </c>
      <c r="N27" s="44">
        <v>1</v>
      </c>
    </row>
    <row r="28" spans="1:14" ht="19.8" x14ac:dyDescent="0.4">
      <c r="A28" s="167" t="s">
        <v>129</v>
      </c>
      <c r="B28" s="35">
        <v>10</v>
      </c>
      <c r="C28" s="40">
        <v>349</v>
      </c>
      <c r="D28" s="40">
        <v>322</v>
      </c>
      <c r="E28" s="14">
        <v>342</v>
      </c>
      <c r="F28" s="35">
        <f t="shared" si="0"/>
        <v>664</v>
      </c>
      <c r="G28" s="41">
        <v>1</v>
      </c>
      <c r="H28" s="42">
        <v>1</v>
      </c>
      <c r="I28" s="42">
        <v>0</v>
      </c>
      <c r="J28" s="42">
        <v>0</v>
      </c>
      <c r="K28" s="42">
        <v>0</v>
      </c>
      <c r="L28" s="42">
        <v>2</v>
      </c>
      <c r="M28" s="43">
        <v>0</v>
      </c>
      <c r="N28" s="44">
        <v>0</v>
      </c>
    </row>
    <row r="29" spans="1:14" ht="19.8" x14ac:dyDescent="0.4">
      <c r="A29" s="167" t="s">
        <v>130</v>
      </c>
      <c r="B29" s="35">
        <v>13</v>
      </c>
      <c r="C29" s="40">
        <v>605</v>
      </c>
      <c r="D29" s="40">
        <v>508</v>
      </c>
      <c r="E29" s="14">
        <v>592</v>
      </c>
      <c r="F29" s="35">
        <f t="shared" si="0"/>
        <v>1100</v>
      </c>
      <c r="G29" s="41">
        <v>11</v>
      </c>
      <c r="H29" s="42">
        <v>7</v>
      </c>
      <c r="I29" s="42">
        <v>0</v>
      </c>
      <c r="J29" s="42">
        <v>2</v>
      </c>
      <c r="K29" s="42">
        <v>2</v>
      </c>
      <c r="L29" s="42">
        <v>3</v>
      </c>
      <c r="M29" s="43">
        <v>1</v>
      </c>
      <c r="N29" s="44">
        <v>1</v>
      </c>
    </row>
    <row r="30" spans="1:14" ht="19.8" x14ac:dyDescent="0.4">
      <c r="A30" s="167" t="s">
        <v>131</v>
      </c>
      <c r="B30" s="35">
        <v>10</v>
      </c>
      <c r="C30" s="40">
        <v>662</v>
      </c>
      <c r="D30" s="40">
        <v>511</v>
      </c>
      <c r="E30" s="14">
        <v>567</v>
      </c>
      <c r="F30" s="35">
        <f t="shared" si="0"/>
        <v>1078</v>
      </c>
      <c r="G30" s="41">
        <v>6</v>
      </c>
      <c r="H30" s="42">
        <v>4</v>
      </c>
      <c r="I30" s="42">
        <v>1</v>
      </c>
      <c r="J30" s="42">
        <v>6</v>
      </c>
      <c r="K30" s="42">
        <v>0</v>
      </c>
      <c r="L30" s="42">
        <v>0</v>
      </c>
      <c r="M30" s="43">
        <v>1</v>
      </c>
      <c r="N30" s="44">
        <v>0</v>
      </c>
    </row>
    <row r="31" spans="1:14" ht="19.8" x14ac:dyDescent="0.4">
      <c r="A31" s="167" t="s">
        <v>132</v>
      </c>
      <c r="B31" s="35">
        <v>10</v>
      </c>
      <c r="C31" s="40">
        <v>559</v>
      </c>
      <c r="D31" s="40">
        <v>465</v>
      </c>
      <c r="E31" s="14">
        <v>499</v>
      </c>
      <c r="F31" s="35">
        <f t="shared" si="0"/>
        <v>964</v>
      </c>
      <c r="G31" s="41">
        <v>3</v>
      </c>
      <c r="H31" s="42">
        <v>0</v>
      </c>
      <c r="I31" s="42">
        <v>1</v>
      </c>
      <c r="J31" s="42">
        <v>1</v>
      </c>
      <c r="K31" s="42">
        <v>0</v>
      </c>
      <c r="L31" s="42">
        <v>1</v>
      </c>
      <c r="M31" s="43">
        <v>0</v>
      </c>
      <c r="N31" s="44">
        <v>0</v>
      </c>
    </row>
    <row r="32" spans="1:14" ht="19.8" x14ac:dyDescent="0.4">
      <c r="A32" s="167" t="s">
        <v>133</v>
      </c>
      <c r="B32" s="35">
        <v>11</v>
      </c>
      <c r="C32" s="40">
        <v>516</v>
      </c>
      <c r="D32" s="40">
        <v>471</v>
      </c>
      <c r="E32" s="14">
        <v>500</v>
      </c>
      <c r="F32" s="35">
        <f t="shared" si="0"/>
        <v>971</v>
      </c>
      <c r="G32" s="41">
        <v>1</v>
      </c>
      <c r="H32" s="42">
        <v>6</v>
      </c>
      <c r="I32" s="42">
        <v>2</v>
      </c>
      <c r="J32" s="42">
        <v>0</v>
      </c>
      <c r="K32" s="42">
        <v>1</v>
      </c>
      <c r="L32" s="42">
        <v>1</v>
      </c>
      <c r="M32" s="43">
        <v>0</v>
      </c>
      <c r="N32" s="44">
        <v>0</v>
      </c>
    </row>
    <row r="33" spans="1:14" ht="19.8" x14ac:dyDescent="0.4">
      <c r="A33" s="167" t="s">
        <v>134</v>
      </c>
      <c r="B33" s="35">
        <v>12</v>
      </c>
      <c r="C33" s="40">
        <v>538</v>
      </c>
      <c r="D33" s="40">
        <v>441</v>
      </c>
      <c r="E33" s="14">
        <v>460</v>
      </c>
      <c r="F33" s="35">
        <f t="shared" si="0"/>
        <v>901</v>
      </c>
      <c r="G33" s="41">
        <v>2</v>
      </c>
      <c r="H33" s="42">
        <v>4</v>
      </c>
      <c r="I33" s="42">
        <v>0</v>
      </c>
      <c r="J33" s="42">
        <v>0</v>
      </c>
      <c r="K33" s="42">
        <v>0</v>
      </c>
      <c r="L33" s="42">
        <v>1</v>
      </c>
      <c r="M33" s="43">
        <v>0</v>
      </c>
      <c r="N33" s="44">
        <v>0</v>
      </c>
    </row>
    <row r="34" spans="1:14" ht="19.8" x14ac:dyDescent="0.4">
      <c r="A34" s="167" t="s">
        <v>135</v>
      </c>
      <c r="B34" s="35">
        <v>11</v>
      </c>
      <c r="C34" s="40">
        <v>401</v>
      </c>
      <c r="D34" s="40">
        <v>359</v>
      </c>
      <c r="E34" s="14">
        <v>414</v>
      </c>
      <c r="F34" s="35">
        <f t="shared" si="0"/>
        <v>773</v>
      </c>
      <c r="G34" s="41">
        <v>4</v>
      </c>
      <c r="H34" s="42">
        <v>0</v>
      </c>
      <c r="I34" s="42">
        <v>1</v>
      </c>
      <c r="J34" s="42">
        <v>1</v>
      </c>
      <c r="K34" s="42">
        <v>0</v>
      </c>
      <c r="L34" s="42">
        <v>0</v>
      </c>
      <c r="M34" s="43">
        <v>0</v>
      </c>
      <c r="N34" s="44">
        <v>0</v>
      </c>
    </row>
    <row r="35" spans="1:14" ht="19.8" x14ac:dyDescent="0.4">
      <c r="A35" s="167" t="s">
        <v>136</v>
      </c>
      <c r="B35" s="35">
        <v>6</v>
      </c>
      <c r="C35" s="40">
        <v>362</v>
      </c>
      <c r="D35" s="40">
        <v>336</v>
      </c>
      <c r="E35" s="14">
        <v>382</v>
      </c>
      <c r="F35" s="35">
        <f t="shared" si="0"/>
        <v>718</v>
      </c>
      <c r="G35" s="41">
        <v>2</v>
      </c>
      <c r="H35" s="42">
        <v>9</v>
      </c>
      <c r="I35" s="42">
        <v>0</v>
      </c>
      <c r="J35" s="42">
        <v>0</v>
      </c>
      <c r="K35" s="42">
        <v>0</v>
      </c>
      <c r="L35" s="42">
        <v>2</v>
      </c>
      <c r="M35" s="43">
        <v>1</v>
      </c>
      <c r="N35" s="44">
        <v>1</v>
      </c>
    </row>
    <row r="36" spans="1:14" ht="19.8" x14ac:dyDescent="0.4">
      <c r="A36" s="167" t="s">
        <v>137</v>
      </c>
      <c r="B36" s="35">
        <v>16</v>
      </c>
      <c r="C36" s="40">
        <v>634</v>
      </c>
      <c r="D36" s="40">
        <v>587</v>
      </c>
      <c r="E36" s="14">
        <v>594</v>
      </c>
      <c r="F36" s="35">
        <f t="shared" si="0"/>
        <v>1181</v>
      </c>
      <c r="G36" s="41">
        <v>1</v>
      </c>
      <c r="H36" s="42">
        <v>2</v>
      </c>
      <c r="I36" s="42">
        <v>0</v>
      </c>
      <c r="J36" s="42">
        <v>0</v>
      </c>
      <c r="K36" s="42">
        <v>1</v>
      </c>
      <c r="L36" s="42">
        <v>3</v>
      </c>
      <c r="M36" s="43">
        <v>0</v>
      </c>
      <c r="N36" s="44">
        <v>1</v>
      </c>
    </row>
    <row r="37" spans="1:14" ht="19.8" x14ac:dyDescent="0.4">
      <c r="A37" s="166" t="s">
        <v>138</v>
      </c>
      <c r="B37" s="35">
        <f t="shared" ref="B37:N37" si="1">SUM(B5:B36)</f>
        <v>447</v>
      </c>
      <c r="C37" s="35">
        <f t="shared" si="1"/>
        <v>25024</v>
      </c>
      <c r="D37" s="35">
        <f t="shared" si="1"/>
        <v>23493</v>
      </c>
      <c r="E37" s="35">
        <f t="shared" si="1"/>
        <v>26000</v>
      </c>
      <c r="F37" s="35">
        <f t="shared" si="1"/>
        <v>49493</v>
      </c>
      <c r="G37" s="35">
        <f t="shared" si="1"/>
        <v>226</v>
      </c>
      <c r="H37" s="35">
        <f t="shared" si="1"/>
        <v>214</v>
      </c>
      <c r="I37" s="35">
        <f t="shared" si="1"/>
        <v>60</v>
      </c>
      <c r="J37" s="35">
        <f t="shared" si="1"/>
        <v>60</v>
      </c>
      <c r="K37" s="35">
        <f t="shared" si="1"/>
        <v>19</v>
      </c>
      <c r="L37" s="35">
        <f t="shared" si="1"/>
        <v>50</v>
      </c>
      <c r="M37" s="36">
        <f t="shared" si="1"/>
        <v>17</v>
      </c>
      <c r="N37" s="38">
        <f t="shared" si="1"/>
        <v>12</v>
      </c>
    </row>
    <row r="38" spans="1:14" s="2" customFormat="1" ht="26.25" customHeight="1" x14ac:dyDescent="0.4">
      <c r="A38" s="212" t="s">
        <v>34</v>
      </c>
      <c r="B38" s="213"/>
      <c r="C38" s="76">
        <f>C37</f>
        <v>25024</v>
      </c>
      <c r="D38" s="76" t="s">
        <v>35</v>
      </c>
      <c r="E38" s="76" t="s">
        <v>36</v>
      </c>
      <c r="F38" s="76"/>
      <c r="G38" s="76">
        <f>F37</f>
        <v>49493</v>
      </c>
      <c r="H38" s="76" t="s">
        <v>37</v>
      </c>
      <c r="I38" s="76"/>
      <c r="J38" s="76"/>
      <c r="K38" s="76" t="s">
        <v>92</v>
      </c>
      <c r="L38" s="76"/>
      <c r="M38" s="77"/>
      <c r="N38" s="78"/>
    </row>
    <row r="39" spans="1:14" s="2" customFormat="1" ht="26.25" customHeight="1" x14ac:dyDescent="0.4">
      <c r="A39" s="176" t="s">
        <v>104</v>
      </c>
      <c r="B39" s="177"/>
      <c r="C39" s="46" t="str">
        <f ca="1">INDIRECT(H39,TRUE)</f>
        <v>開平</v>
      </c>
      <c r="D39" s="124" t="s">
        <v>91</v>
      </c>
      <c r="E39" s="125">
        <f>MAX(C5:C36)</f>
        <v>1796</v>
      </c>
      <c r="F39" s="126">
        <f>MAX(F5:F36)</f>
        <v>4155</v>
      </c>
      <c r="G39" s="71"/>
      <c r="H39" s="129" t="str">
        <f>ADDRESS(MATCH(MAX(F5:F36),F5:F36,0)+4,1)</f>
        <v>$A$21</v>
      </c>
      <c r="I39" s="71"/>
      <c r="J39" s="71"/>
      <c r="K39" s="71"/>
      <c r="L39" s="71"/>
      <c r="M39" s="122"/>
      <c r="N39" s="123"/>
    </row>
    <row r="40" spans="1:14" s="2" customFormat="1" ht="26.25" customHeight="1" x14ac:dyDescent="0.4">
      <c r="A40" s="176" t="s">
        <v>105</v>
      </c>
      <c r="B40" s="177"/>
      <c r="C40" s="130" t="str">
        <f ca="1">INDIRECT(H40,TRUE)</f>
        <v>德政</v>
      </c>
      <c r="D40" s="131" t="s">
        <v>91</v>
      </c>
      <c r="E40" s="127">
        <f>MIN(C5:C36)</f>
        <v>343</v>
      </c>
      <c r="F40" s="128">
        <f>MIN(F5:F36)</f>
        <v>658</v>
      </c>
      <c r="G40" s="71"/>
      <c r="H40" s="129" t="str">
        <f>ADDRESS(MATCH(MIN(F5:F36),F5:F36,0)+4,1)</f>
        <v>$A$10</v>
      </c>
      <c r="I40" s="71"/>
      <c r="J40" s="71"/>
      <c r="K40" s="71"/>
      <c r="L40" s="71"/>
      <c r="M40" s="122"/>
      <c r="N40" s="123"/>
    </row>
    <row r="41" spans="1:14" s="3" customFormat="1" ht="24.9" customHeight="1" x14ac:dyDescent="0.4">
      <c r="A41" s="221" t="s">
        <v>11</v>
      </c>
      <c r="B41" s="222"/>
      <c r="C41" s="225">
        <f>SUM(G41,G42)</f>
        <v>293</v>
      </c>
      <c r="D41" s="227" t="s">
        <v>10</v>
      </c>
      <c r="E41" s="63" t="s">
        <v>12</v>
      </c>
      <c r="F41" s="63"/>
      <c r="G41" s="63">
        <v>130</v>
      </c>
      <c r="H41" s="63" t="s">
        <v>10</v>
      </c>
      <c r="I41" s="63"/>
      <c r="J41" s="63"/>
      <c r="K41" s="64"/>
      <c r="L41" s="64"/>
      <c r="M41" s="65"/>
      <c r="N41" s="66"/>
    </row>
    <row r="42" spans="1:14" s="4" customFormat="1" ht="24.9" customHeight="1" x14ac:dyDescent="0.4">
      <c r="A42" s="223"/>
      <c r="B42" s="224"/>
      <c r="C42" s="226"/>
      <c r="D42" s="228"/>
      <c r="E42" s="67" t="s">
        <v>13</v>
      </c>
      <c r="F42" s="67"/>
      <c r="G42" s="67">
        <v>163</v>
      </c>
      <c r="H42" s="67" t="s">
        <v>10</v>
      </c>
      <c r="I42" s="67"/>
      <c r="J42" s="67"/>
      <c r="K42" s="68"/>
      <c r="L42" s="68"/>
      <c r="M42" s="69"/>
      <c r="N42" s="70"/>
    </row>
    <row r="43" spans="1:14" s="4" customFormat="1" ht="24.9" customHeight="1" x14ac:dyDescent="0.4">
      <c r="A43" s="184" t="s">
        <v>17</v>
      </c>
      <c r="B43" s="188"/>
      <c r="C43" s="191">
        <f>K37</f>
        <v>19</v>
      </c>
      <c r="D43" s="191" t="s">
        <v>10</v>
      </c>
      <c r="E43" s="152" t="s">
        <v>182</v>
      </c>
      <c r="F43" s="63"/>
      <c r="G43" s="63"/>
      <c r="H43" s="63"/>
      <c r="I43" s="63"/>
      <c r="J43" s="63"/>
      <c r="K43" s="156"/>
      <c r="L43" s="156"/>
      <c r="M43" s="157"/>
      <c r="N43" s="158"/>
    </row>
    <row r="44" spans="1:14" s="5" customFormat="1" ht="24.9" customHeight="1" x14ac:dyDescent="0.4">
      <c r="A44" s="203"/>
      <c r="B44" s="204"/>
      <c r="C44" s="205"/>
      <c r="D44" s="205"/>
      <c r="E44" s="152" t="s">
        <v>100</v>
      </c>
      <c r="F44" s="159"/>
      <c r="G44" s="159"/>
      <c r="H44" s="159"/>
      <c r="I44" s="159"/>
      <c r="J44" s="159"/>
      <c r="K44" s="159"/>
      <c r="L44" s="159"/>
      <c r="M44" s="159"/>
      <c r="N44" s="160"/>
    </row>
    <row r="45" spans="1:14" s="6" customFormat="1" ht="26.25" customHeight="1" x14ac:dyDescent="0.4">
      <c r="A45" s="212" t="s">
        <v>41</v>
      </c>
      <c r="B45" s="213"/>
      <c r="C45" s="76">
        <f>L37</f>
        <v>50</v>
      </c>
      <c r="D45" s="76" t="s">
        <v>37</v>
      </c>
      <c r="E45" s="76"/>
      <c r="F45" s="76"/>
      <c r="G45" s="86"/>
      <c r="H45" s="76"/>
      <c r="I45" s="76"/>
      <c r="J45" s="76"/>
      <c r="K45" s="87"/>
      <c r="L45" s="87"/>
      <c r="M45" s="88"/>
      <c r="N45" s="89"/>
    </row>
    <row r="46" spans="1:14" s="7" customFormat="1" ht="26.25" customHeight="1" x14ac:dyDescent="0.4">
      <c r="A46" s="212" t="s">
        <v>14</v>
      </c>
      <c r="B46" s="213"/>
      <c r="C46" s="76">
        <f>M37</f>
        <v>17</v>
      </c>
      <c r="D46" s="76" t="s">
        <v>42</v>
      </c>
      <c r="E46" s="76" t="s">
        <v>183</v>
      </c>
      <c r="F46" s="76"/>
      <c r="G46" s="76"/>
      <c r="H46" s="76"/>
      <c r="I46" s="76"/>
      <c r="J46" s="76"/>
      <c r="K46" s="87"/>
      <c r="L46" s="87"/>
      <c r="M46" s="88"/>
      <c r="N46" s="89"/>
    </row>
    <row r="47" spans="1:14" s="8" customFormat="1" ht="26.25" customHeight="1" x14ac:dyDescent="0.4">
      <c r="A47" s="210" t="s">
        <v>149</v>
      </c>
      <c r="B47" s="211"/>
      <c r="C47" s="76">
        <f>N37</f>
        <v>12</v>
      </c>
      <c r="D47" s="76" t="s">
        <v>42</v>
      </c>
      <c r="E47" s="76" t="s">
        <v>184</v>
      </c>
      <c r="F47" s="76"/>
      <c r="G47" s="76"/>
      <c r="H47" s="76"/>
      <c r="I47" s="76"/>
      <c r="J47" s="76"/>
      <c r="K47" s="87"/>
      <c r="L47" s="87"/>
      <c r="M47" s="88"/>
      <c r="N47" s="89"/>
    </row>
    <row r="48" spans="1:14" s="6" customFormat="1" ht="26.25" customHeight="1" x14ac:dyDescent="0.4">
      <c r="A48" s="176" t="s">
        <v>103</v>
      </c>
      <c r="B48" s="177"/>
      <c r="C48" s="76">
        <f>G37</f>
        <v>226</v>
      </c>
      <c r="D48" s="76" t="s">
        <v>37</v>
      </c>
      <c r="E48" s="76" t="s">
        <v>43</v>
      </c>
      <c r="F48" s="76"/>
      <c r="G48" s="76">
        <f>H37</f>
        <v>214</v>
      </c>
      <c r="H48" s="76" t="s">
        <v>37</v>
      </c>
      <c r="I48" s="76"/>
      <c r="J48" s="76"/>
      <c r="K48" s="87"/>
      <c r="L48" s="87"/>
      <c r="M48" s="88"/>
      <c r="N48" s="89"/>
    </row>
    <row r="49" spans="1:14" s="9" customFormat="1" ht="26.25" customHeight="1" thickBot="1" x14ac:dyDescent="0.45">
      <c r="A49" s="206" t="str">
        <f>IF(C49&gt;0," 本月戶數增加","本月戶數減少")</f>
        <v xml:space="preserve"> 本月戶數增加</v>
      </c>
      <c r="B49" s="207"/>
      <c r="C49" s="90">
        <f>C37-'11406'!C37</f>
        <v>6</v>
      </c>
      <c r="D49" s="91" t="str">
        <f>IF(E49&gt;0,"男增加","男減少")</f>
        <v>男增加</v>
      </c>
      <c r="E49" s="92">
        <f>D37-'11406'!D37</f>
        <v>10</v>
      </c>
      <c r="F49" s="91" t="str">
        <f>IF(G49&gt;0,"女增加","女減少")</f>
        <v>女減少</v>
      </c>
      <c r="G49" s="92">
        <f>E37-'11406'!E37</f>
        <v>-29</v>
      </c>
      <c r="H49" s="93"/>
      <c r="I49" s="207" t="str">
        <f>IF(K49&gt;0,"總人口數增加","總人口數減少")</f>
        <v>總人口數減少</v>
      </c>
      <c r="J49" s="207"/>
      <c r="K49" s="92">
        <f>F37-'11406'!F37</f>
        <v>-19</v>
      </c>
      <c r="L49" s="93"/>
      <c r="M49" s="94"/>
      <c r="N49" s="95"/>
    </row>
  </sheetData>
  <mergeCells count="28">
    <mergeCell ref="M3:M4"/>
    <mergeCell ref="N3:N4"/>
    <mergeCell ref="A39:B39"/>
    <mergeCell ref="A40:B40"/>
    <mergeCell ref="A41:B42"/>
    <mergeCell ref="C41:C42"/>
    <mergeCell ref="D41:D42"/>
    <mergeCell ref="I49:J49"/>
    <mergeCell ref="A1:L1"/>
    <mergeCell ref="I3:I4"/>
    <mergeCell ref="B3:B4"/>
    <mergeCell ref="C3:C4"/>
    <mergeCell ref="G3:G4"/>
    <mergeCell ref="J3:J4"/>
    <mergeCell ref="H3:H4"/>
    <mergeCell ref="A47:B47"/>
    <mergeCell ref="A45:B45"/>
    <mergeCell ref="K2:N2"/>
    <mergeCell ref="A46:B46"/>
    <mergeCell ref="A38:B38"/>
    <mergeCell ref="A3:A4"/>
    <mergeCell ref="K3:K4"/>
    <mergeCell ref="L3:L4"/>
    <mergeCell ref="A48:B48"/>
    <mergeCell ref="A43:B44"/>
    <mergeCell ref="C43:C44"/>
    <mergeCell ref="D43:D44"/>
    <mergeCell ref="A49:B49"/>
  </mergeCells>
  <phoneticPr fontId="1" type="noConversion"/>
  <printOptions horizontalCentered="1"/>
  <pageMargins left="0.59055118110236227" right="0.39370078740157483" top="0.98425196850393704" bottom="0.98425196850393704" header="0" footer="0"/>
  <pageSetup paperSize="8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49"/>
  <sheetViews>
    <sheetView workbookViewId="0">
      <pane ySplit="4" topLeftCell="A5" activePane="bottomLeft" state="frozen"/>
      <selection pane="bottomLeft" sqref="A1:L1"/>
    </sheetView>
  </sheetViews>
  <sheetFormatPr defaultColWidth="9" defaultRowHeight="16.2" x14ac:dyDescent="0.3"/>
  <cols>
    <col min="1" max="1" width="11.33203125" style="1" customWidth="1"/>
    <col min="2" max="2" width="12.44140625" customWidth="1"/>
    <col min="3" max="3" width="11.33203125" customWidth="1"/>
    <col min="4" max="6" width="9.6640625" customWidth="1"/>
    <col min="7" max="10" width="8.6640625" customWidth="1"/>
    <col min="11" max="14" width="7.6640625" customWidth="1"/>
  </cols>
  <sheetData>
    <row r="1" spans="1:14" ht="44.25" customHeight="1" x14ac:dyDescent="0.3">
      <c r="A1" s="168" t="s">
        <v>98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32"/>
      <c r="N1" s="32"/>
    </row>
    <row r="2" spans="1:14" ht="28.5" customHeight="1" thickBot="1" x14ac:dyDescent="0.35">
      <c r="A2" s="33"/>
      <c r="B2" s="32"/>
      <c r="C2" s="32"/>
      <c r="D2" s="32"/>
      <c r="E2" s="32"/>
      <c r="F2" s="32"/>
      <c r="G2" s="32"/>
      <c r="H2" s="32"/>
      <c r="I2" s="32"/>
      <c r="J2" s="37"/>
      <c r="K2" s="214" t="s">
        <v>160</v>
      </c>
      <c r="L2" s="214"/>
      <c r="M2" s="214"/>
      <c r="N2" s="214"/>
    </row>
    <row r="3" spans="1:14" ht="19.8" x14ac:dyDescent="0.4">
      <c r="A3" s="235" t="s">
        <v>83</v>
      </c>
      <c r="B3" s="237" t="s">
        <v>84</v>
      </c>
      <c r="C3" s="237" t="s">
        <v>44</v>
      </c>
      <c r="D3" s="142" t="s">
        <v>10</v>
      </c>
      <c r="E3" s="143" t="s">
        <v>95</v>
      </c>
      <c r="F3" s="144" t="s">
        <v>96</v>
      </c>
      <c r="G3" s="237" t="s">
        <v>5</v>
      </c>
      <c r="H3" s="237" t="s">
        <v>4</v>
      </c>
      <c r="I3" s="237" t="s">
        <v>6</v>
      </c>
      <c r="J3" s="237" t="s">
        <v>7</v>
      </c>
      <c r="K3" s="237" t="s">
        <v>45</v>
      </c>
      <c r="L3" s="237" t="s">
        <v>46</v>
      </c>
      <c r="M3" s="239" t="s">
        <v>145</v>
      </c>
      <c r="N3" s="241" t="s">
        <v>147</v>
      </c>
    </row>
    <row r="4" spans="1:14" s="1" customFormat="1" ht="19.8" x14ac:dyDescent="0.4">
      <c r="A4" s="236"/>
      <c r="B4" s="238"/>
      <c r="C4" s="238"/>
      <c r="D4" s="39" t="s">
        <v>1</v>
      </c>
      <c r="E4" s="39" t="s">
        <v>2</v>
      </c>
      <c r="F4" s="39" t="s">
        <v>3</v>
      </c>
      <c r="G4" s="238"/>
      <c r="H4" s="238"/>
      <c r="I4" s="238"/>
      <c r="J4" s="238"/>
      <c r="K4" s="238"/>
      <c r="L4" s="238"/>
      <c r="M4" s="240"/>
      <c r="N4" s="242"/>
    </row>
    <row r="5" spans="1:14" ht="19.8" x14ac:dyDescent="0.4">
      <c r="A5" s="167" t="s">
        <v>106</v>
      </c>
      <c r="B5" s="145">
        <v>15</v>
      </c>
      <c r="C5" s="146">
        <v>965</v>
      </c>
      <c r="D5" s="146">
        <v>858</v>
      </c>
      <c r="E5" s="146">
        <v>961</v>
      </c>
      <c r="F5" s="40">
        <f t="shared" ref="F5:F36" si="0">SUM(D5:E5)</f>
        <v>1819</v>
      </c>
      <c r="G5" s="41">
        <v>5</v>
      </c>
      <c r="H5" s="42">
        <v>10</v>
      </c>
      <c r="I5" s="42">
        <v>3</v>
      </c>
      <c r="J5" s="42">
        <v>3</v>
      </c>
      <c r="K5" s="42">
        <v>0</v>
      </c>
      <c r="L5" s="42">
        <v>3</v>
      </c>
      <c r="M5" s="43">
        <v>1</v>
      </c>
      <c r="N5" s="44">
        <v>0</v>
      </c>
    </row>
    <row r="6" spans="1:14" ht="19.8" x14ac:dyDescent="0.4">
      <c r="A6" s="167" t="s">
        <v>107</v>
      </c>
      <c r="B6" s="146">
        <v>11</v>
      </c>
      <c r="C6" s="146">
        <v>575</v>
      </c>
      <c r="D6" s="146">
        <v>471</v>
      </c>
      <c r="E6" s="146">
        <v>537</v>
      </c>
      <c r="F6" s="40">
        <f t="shared" si="0"/>
        <v>1008</v>
      </c>
      <c r="G6" s="41">
        <v>7</v>
      </c>
      <c r="H6" s="42">
        <v>10</v>
      </c>
      <c r="I6" s="42">
        <v>1</v>
      </c>
      <c r="J6" s="42">
        <v>1</v>
      </c>
      <c r="K6" s="42">
        <v>1</v>
      </c>
      <c r="L6" s="42">
        <v>1</v>
      </c>
      <c r="M6" s="43">
        <v>0</v>
      </c>
      <c r="N6" s="44">
        <v>0</v>
      </c>
    </row>
    <row r="7" spans="1:14" ht="19.8" x14ac:dyDescent="0.4">
      <c r="A7" s="167" t="s">
        <v>108</v>
      </c>
      <c r="B7" s="146">
        <v>17</v>
      </c>
      <c r="C7" s="146">
        <v>1563</v>
      </c>
      <c r="D7" s="146">
        <v>1434</v>
      </c>
      <c r="E7" s="146">
        <v>1765</v>
      </c>
      <c r="F7" s="40">
        <f t="shared" si="0"/>
        <v>3199</v>
      </c>
      <c r="G7" s="41">
        <v>15</v>
      </c>
      <c r="H7" s="42">
        <v>19</v>
      </c>
      <c r="I7" s="42">
        <v>2</v>
      </c>
      <c r="J7" s="42">
        <v>6</v>
      </c>
      <c r="K7" s="42">
        <v>0</v>
      </c>
      <c r="L7" s="42">
        <v>1</v>
      </c>
      <c r="M7" s="43">
        <v>2</v>
      </c>
      <c r="N7" s="44">
        <v>0</v>
      </c>
    </row>
    <row r="8" spans="1:14" ht="19.8" x14ac:dyDescent="0.4">
      <c r="A8" s="167" t="s">
        <v>109</v>
      </c>
      <c r="B8" s="146">
        <v>15</v>
      </c>
      <c r="C8" s="146">
        <v>547</v>
      </c>
      <c r="D8" s="146">
        <v>513</v>
      </c>
      <c r="E8" s="146">
        <v>540</v>
      </c>
      <c r="F8" s="40">
        <f t="shared" si="0"/>
        <v>1053</v>
      </c>
      <c r="G8" s="41">
        <v>6</v>
      </c>
      <c r="H8" s="42">
        <v>8</v>
      </c>
      <c r="I8" s="42">
        <v>2</v>
      </c>
      <c r="J8" s="42">
        <v>0</v>
      </c>
      <c r="K8" s="42">
        <v>0</v>
      </c>
      <c r="L8" s="42">
        <v>0</v>
      </c>
      <c r="M8" s="43">
        <v>0</v>
      </c>
      <c r="N8" s="44">
        <v>0</v>
      </c>
    </row>
    <row r="9" spans="1:14" ht="19.8" x14ac:dyDescent="0.4">
      <c r="A9" s="167" t="s">
        <v>110</v>
      </c>
      <c r="B9" s="146">
        <v>17</v>
      </c>
      <c r="C9" s="146">
        <v>691</v>
      </c>
      <c r="D9" s="146">
        <v>623</v>
      </c>
      <c r="E9" s="146">
        <v>716</v>
      </c>
      <c r="F9" s="40">
        <f t="shared" si="0"/>
        <v>1339</v>
      </c>
      <c r="G9" s="41">
        <v>3</v>
      </c>
      <c r="H9" s="42">
        <v>6</v>
      </c>
      <c r="I9" s="42">
        <v>2</v>
      </c>
      <c r="J9" s="42">
        <v>0</v>
      </c>
      <c r="K9" s="42">
        <v>0</v>
      </c>
      <c r="L9" s="42">
        <v>1</v>
      </c>
      <c r="M9" s="43">
        <v>1</v>
      </c>
      <c r="N9" s="44">
        <v>0</v>
      </c>
    </row>
    <row r="10" spans="1:14" ht="19.8" x14ac:dyDescent="0.4">
      <c r="A10" s="167" t="s">
        <v>111</v>
      </c>
      <c r="B10" s="146">
        <v>7</v>
      </c>
      <c r="C10" s="146">
        <v>344</v>
      </c>
      <c r="D10" s="146">
        <v>299</v>
      </c>
      <c r="E10" s="146">
        <v>355</v>
      </c>
      <c r="F10" s="40">
        <f t="shared" si="0"/>
        <v>654</v>
      </c>
      <c r="G10" s="41">
        <v>4</v>
      </c>
      <c r="H10" s="42">
        <v>6</v>
      </c>
      <c r="I10" s="42">
        <v>2</v>
      </c>
      <c r="J10" s="42">
        <v>2</v>
      </c>
      <c r="K10" s="42">
        <v>0</v>
      </c>
      <c r="L10" s="42">
        <v>2</v>
      </c>
      <c r="M10" s="43">
        <v>0</v>
      </c>
      <c r="N10" s="44">
        <v>0</v>
      </c>
    </row>
    <row r="11" spans="1:14" ht="19.8" x14ac:dyDescent="0.4">
      <c r="A11" s="167" t="s">
        <v>112</v>
      </c>
      <c r="B11" s="146">
        <v>7</v>
      </c>
      <c r="C11" s="146">
        <v>684</v>
      </c>
      <c r="D11" s="146">
        <v>502</v>
      </c>
      <c r="E11" s="146">
        <v>646</v>
      </c>
      <c r="F11" s="40">
        <f t="shared" si="0"/>
        <v>1148</v>
      </c>
      <c r="G11" s="41">
        <v>7</v>
      </c>
      <c r="H11" s="42">
        <v>7</v>
      </c>
      <c r="I11" s="42">
        <v>1</v>
      </c>
      <c r="J11" s="42">
        <v>0</v>
      </c>
      <c r="K11" s="42">
        <v>1</v>
      </c>
      <c r="L11" s="42">
        <v>1</v>
      </c>
      <c r="M11" s="43">
        <v>0</v>
      </c>
      <c r="N11" s="44">
        <v>0</v>
      </c>
    </row>
    <row r="12" spans="1:14" ht="19.8" x14ac:dyDescent="0.4">
      <c r="A12" s="167" t="s">
        <v>113</v>
      </c>
      <c r="B12" s="146">
        <v>15</v>
      </c>
      <c r="C12" s="146">
        <v>966</v>
      </c>
      <c r="D12" s="146">
        <v>920</v>
      </c>
      <c r="E12" s="146">
        <v>997</v>
      </c>
      <c r="F12" s="40">
        <f t="shared" si="0"/>
        <v>1917</v>
      </c>
      <c r="G12" s="41">
        <v>5</v>
      </c>
      <c r="H12" s="42">
        <v>17</v>
      </c>
      <c r="I12" s="42">
        <v>0</v>
      </c>
      <c r="J12" s="42">
        <v>3</v>
      </c>
      <c r="K12" s="42">
        <v>0</v>
      </c>
      <c r="L12" s="42">
        <v>1</v>
      </c>
      <c r="M12" s="43">
        <v>0</v>
      </c>
      <c r="N12" s="44">
        <v>3</v>
      </c>
    </row>
    <row r="13" spans="1:14" ht="19.8" x14ac:dyDescent="0.4">
      <c r="A13" s="167" t="s">
        <v>114</v>
      </c>
      <c r="B13" s="146">
        <v>12</v>
      </c>
      <c r="C13" s="146">
        <v>481</v>
      </c>
      <c r="D13" s="146">
        <v>454</v>
      </c>
      <c r="E13" s="146">
        <v>479</v>
      </c>
      <c r="F13" s="40">
        <f t="shared" si="0"/>
        <v>933</v>
      </c>
      <c r="G13" s="41">
        <v>4</v>
      </c>
      <c r="H13" s="42">
        <v>1</v>
      </c>
      <c r="I13" s="42">
        <v>2</v>
      </c>
      <c r="J13" s="42">
        <v>1</v>
      </c>
      <c r="K13" s="42">
        <v>0</v>
      </c>
      <c r="L13" s="42">
        <v>0</v>
      </c>
      <c r="M13" s="43">
        <v>1</v>
      </c>
      <c r="N13" s="44">
        <v>0</v>
      </c>
    </row>
    <row r="14" spans="1:14" ht="19.8" x14ac:dyDescent="0.4">
      <c r="A14" s="167" t="s">
        <v>115</v>
      </c>
      <c r="B14" s="146">
        <v>8</v>
      </c>
      <c r="C14" s="146">
        <v>353</v>
      </c>
      <c r="D14" s="146">
        <v>372</v>
      </c>
      <c r="E14" s="146">
        <v>355</v>
      </c>
      <c r="F14" s="40">
        <f t="shared" si="0"/>
        <v>727</v>
      </c>
      <c r="G14" s="41">
        <v>2</v>
      </c>
      <c r="H14" s="42">
        <v>7</v>
      </c>
      <c r="I14" s="42">
        <v>0</v>
      </c>
      <c r="J14" s="42">
        <v>0</v>
      </c>
      <c r="K14" s="42">
        <v>1</v>
      </c>
      <c r="L14" s="42">
        <v>0</v>
      </c>
      <c r="M14" s="43">
        <v>0</v>
      </c>
      <c r="N14" s="44">
        <v>0</v>
      </c>
    </row>
    <row r="15" spans="1:14" ht="19.8" x14ac:dyDescent="0.4">
      <c r="A15" s="167" t="s">
        <v>116</v>
      </c>
      <c r="B15" s="146">
        <v>17</v>
      </c>
      <c r="C15" s="146">
        <v>775</v>
      </c>
      <c r="D15" s="146">
        <v>684</v>
      </c>
      <c r="E15" s="146">
        <v>780</v>
      </c>
      <c r="F15" s="40">
        <f t="shared" si="0"/>
        <v>1464</v>
      </c>
      <c r="G15" s="41">
        <v>4</v>
      </c>
      <c r="H15" s="42">
        <v>12</v>
      </c>
      <c r="I15" s="42">
        <v>4</v>
      </c>
      <c r="J15" s="42">
        <v>5</v>
      </c>
      <c r="K15" s="42">
        <v>1</v>
      </c>
      <c r="L15" s="42">
        <v>1</v>
      </c>
      <c r="M15" s="43">
        <v>2</v>
      </c>
      <c r="N15" s="44">
        <v>0</v>
      </c>
    </row>
    <row r="16" spans="1:14" ht="19.8" x14ac:dyDescent="0.4">
      <c r="A16" s="167" t="s">
        <v>117</v>
      </c>
      <c r="B16" s="146">
        <v>11</v>
      </c>
      <c r="C16" s="146">
        <v>613</v>
      </c>
      <c r="D16" s="146">
        <v>472</v>
      </c>
      <c r="E16" s="146">
        <v>477</v>
      </c>
      <c r="F16" s="40">
        <f t="shared" si="0"/>
        <v>949</v>
      </c>
      <c r="G16" s="41">
        <v>10</v>
      </c>
      <c r="H16" s="42">
        <v>8</v>
      </c>
      <c r="I16" s="42">
        <v>2</v>
      </c>
      <c r="J16" s="42">
        <v>1</v>
      </c>
      <c r="K16" s="42">
        <v>0</v>
      </c>
      <c r="L16" s="42">
        <v>1</v>
      </c>
      <c r="M16" s="43">
        <v>0</v>
      </c>
      <c r="N16" s="44">
        <v>0</v>
      </c>
    </row>
    <row r="17" spans="1:14" ht="19.8" x14ac:dyDescent="0.4">
      <c r="A17" s="167" t="s">
        <v>118</v>
      </c>
      <c r="B17" s="146">
        <v>22</v>
      </c>
      <c r="C17" s="146">
        <v>1311</v>
      </c>
      <c r="D17" s="146">
        <v>1329</v>
      </c>
      <c r="E17" s="146">
        <v>1460</v>
      </c>
      <c r="F17" s="40">
        <f t="shared" si="0"/>
        <v>2789</v>
      </c>
      <c r="G17" s="41">
        <v>20</v>
      </c>
      <c r="H17" s="42">
        <v>23</v>
      </c>
      <c r="I17" s="42">
        <v>0</v>
      </c>
      <c r="J17" s="42">
        <v>2</v>
      </c>
      <c r="K17" s="42">
        <v>0</v>
      </c>
      <c r="L17" s="42">
        <v>4</v>
      </c>
      <c r="M17" s="43">
        <v>0</v>
      </c>
      <c r="N17" s="44">
        <v>0</v>
      </c>
    </row>
    <row r="18" spans="1:14" ht="19.8" x14ac:dyDescent="0.4">
      <c r="A18" s="167" t="s">
        <v>119</v>
      </c>
      <c r="B18" s="146">
        <v>19</v>
      </c>
      <c r="C18" s="146">
        <v>1630</v>
      </c>
      <c r="D18" s="146">
        <v>1737</v>
      </c>
      <c r="E18" s="146">
        <v>1965</v>
      </c>
      <c r="F18" s="40">
        <f t="shared" si="0"/>
        <v>3702</v>
      </c>
      <c r="G18" s="41">
        <v>17</v>
      </c>
      <c r="H18" s="42">
        <v>14</v>
      </c>
      <c r="I18" s="42">
        <v>1</v>
      </c>
      <c r="J18" s="42">
        <v>1</v>
      </c>
      <c r="K18" s="42">
        <v>0</v>
      </c>
      <c r="L18" s="42">
        <v>1</v>
      </c>
      <c r="M18" s="43">
        <v>1</v>
      </c>
      <c r="N18" s="44">
        <v>0</v>
      </c>
    </row>
    <row r="19" spans="1:14" ht="19.8" x14ac:dyDescent="0.4">
      <c r="A19" s="167" t="s">
        <v>120</v>
      </c>
      <c r="B19" s="146">
        <v>22</v>
      </c>
      <c r="C19" s="146">
        <v>1168</v>
      </c>
      <c r="D19" s="146">
        <v>1287</v>
      </c>
      <c r="E19" s="146">
        <v>1418</v>
      </c>
      <c r="F19" s="40">
        <f t="shared" si="0"/>
        <v>2705</v>
      </c>
      <c r="G19" s="41">
        <v>29</v>
      </c>
      <c r="H19" s="42">
        <v>14</v>
      </c>
      <c r="I19" s="42">
        <v>0</v>
      </c>
      <c r="J19" s="42">
        <v>2</v>
      </c>
      <c r="K19" s="42">
        <v>0</v>
      </c>
      <c r="L19" s="42">
        <v>2</v>
      </c>
      <c r="M19" s="43">
        <v>3</v>
      </c>
      <c r="N19" s="44">
        <v>0</v>
      </c>
    </row>
    <row r="20" spans="1:14" ht="19.8" x14ac:dyDescent="0.4">
      <c r="A20" s="167" t="s">
        <v>121</v>
      </c>
      <c r="B20" s="146">
        <v>19</v>
      </c>
      <c r="C20" s="146">
        <v>797</v>
      </c>
      <c r="D20" s="146">
        <v>836</v>
      </c>
      <c r="E20" s="146">
        <v>998</v>
      </c>
      <c r="F20" s="40">
        <f t="shared" si="0"/>
        <v>1834</v>
      </c>
      <c r="G20" s="41">
        <v>10</v>
      </c>
      <c r="H20" s="42">
        <v>7</v>
      </c>
      <c r="I20" s="42">
        <v>4</v>
      </c>
      <c r="J20" s="42">
        <v>3</v>
      </c>
      <c r="K20" s="42">
        <v>0</v>
      </c>
      <c r="L20" s="42">
        <v>2</v>
      </c>
      <c r="M20" s="43">
        <v>0</v>
      </c>
      <c r="N20" s="44">
        <v>0</v>
      </c>
    </row>
    <row r="21" spans="1:14" ht="19.8" x14ac:dyDescent="0.4">
      <c r="A21" s="167" t="s">
        <v>122</v>
      </c>
      <c r="B21" s="146">
        <v>21</v>
      </c>
      <c r="C21" s="146">
        <v>1800</v>
      </c>
      <c r="D21" s="146">
        <v>1941</v>
      </c>
      <c r="E21" s="146">
        <v>2204</v>
      </c>
      <c r="F21" s="40">
        <f t="shared" si="0"/>
        <v>4145</v>
      </c>
      <c r="G21" s="41">
        <v>19</v>
      </c>
      <c r="H21" s="42">
        <v>26</v>
      </c>
      <c r="I21" s="42">
        <v>5</v>
      </c>
      <c r="J21" s="42">
        <v>6</v>
      </c>
      <c r="K21" s="42">
        <v>0</v>
      </c>
      <c r="L21" s="42">
        <v>2</v>
      </c>
      <c r="M21" s="43">
        <v>2</v>
      </c>
      <c r="N21" s="44">
        <v>0</v>
      </c>
    </row>
    <row r="22" spans="1:14" ht="19.8" x14ac:dyDescent="0.4">
      <c r="A22" s="167" t="s">
        <v>123</v>
      </c>
      <c r="B22" s="146">
        <v>11</v>
      </c>
      <c r="C22" s="146">
        <v>790</v>
      </c>
      <c r="D22" s="146">
        <v>671</v>
      </c>
      <c r="E22" s="146">
        <v>760</v>
      </c>
      <c r="F22" s="40">
        <f t="shared" si="0"/>
        <v>1431</v>
      </c>
      <c r="G22" s="41">
        <v>5</v>
      </c>
      <c r="H22" s="42">
        <v>5</v>
      </c>
      <c r="I22" s="42">
        <v>0</v>
      </c>
      <c r="J22" s="42">
        <v>0</v>
      </c>
      <c r="K22" s="42">
        <v>0</v>
      </c>
      <c r="L22" s="42">
        <v>1</v>
      </c>
      <c r="M22" s="43">
        <v>0</v>
      </c>
      <c r="N22" s="44">
        <v>0</v>
      </c>
    </row>
    <row r="23" spans="1:14" ht="19.8" x14ac:dyDescent="0.4">
      <c r="A23" s="167" t="s">
        <v>124</v>
      </c>
      <c r="B23" s="146">
        <v>12</v>
      </c>
      <c r="C23" s="146">
        <v>619</v>
      </c>
      <c r="D23" s="146">
        <v>532</v>
      </c>
      <c r="E23" s="146">
        <v>592</v>
      </c>
      <c r="F23" s="40">
        <f t="shared" si="0"/>
        <v>1124</v>
      </c>
      <c r="G23" s="41">
        <v>6</v>
      </c>
      <c r="H23" s="42">
        <v>8</v>
      </c>
      <c r="I23" s="42">
        <v>3</v>
      </c>
      <c r="J23" s="42">
        <v>2</v>
      </c>
      <c r="K23" s="42">
        <v>1</v>
      </c>
      <c r="L23" s="42">
        <v>3</v>
      </c>
      <c r="M23" s="43">
        <v>0</v>
      </c>
      <c r="N23" s="44">
        <v>0</v>
      </c>
    </row>
    <row r="24" spans="1:14" ht="19.8" x14ac:dyDescent="0.4">
      <c r="A24" s="167" t="s">
        <v>125</v>
      </c>
      <c r="B24" s="146">
        <v>12</v>
      </c>
      <c r="C24" s="146">
        <v>462</v>
      </c>
      <c r="D24" s="146">
        <v>444</v>
      </c>
      <c r="E24" s="146">
        <v>406</v>
      </c>
      <c r="F24" s="40">
        <f t="shared" si="0"/>
        <v>850</v>
      </c>
      <c r="G24" s="41">
        <v>4</v>
      </c>
      <c r="H24" s="42">
        <v>4</v>
      </c>
      <c r="I24" s="42">
        <v>2</v>
      </c>
      <c r="J24" s="42">
        <v>1</v>
      </c>
      <c r="K24" s="42">
        <v>0</v>
      </c>
      <c r="L24" s="42">
        <v>1</v>
      </c>
      <c r="M24" s="43">
        <v>0</v>
      </c>
      <c r="N24" s="44">
        <v>0</v>
      </c>
    </row>
    <row r="25" spans="1:14" ht="19.8" x14ac:dyDescent="0.4">
      <c r="A25" s="167" t="s">
        <v>126</v>
      </c>
      <c r="B25" s="146">
        <v>12</v>
      </c>
      <c r="C25" s="146">
        <v>573</v>
      </c>
      <c r="D25" s="146">
        <v>502</v>
      </c>
      <c r="E25" s="146">
        <v>541</v>
      </c>
      <c r="F25" s="40">
        <f t="shared" si="0"/>
        <v>1043</v>
      </c>
      <c r="G25" s="41">
        <v>5</v>
      </c>
      <c r="H25" s="42">
        <v>7</v>
      </c>
      <c r="I25" s="42">
        <v>2</v>
      </c>
      <c r="J25" s="42">
        <v>1</v>
      </c>
      <c r="K25" s="42">
        <v>0</v>
      </c>
      <c r="L25" s="42">
        <v>2</v>
      </c>
      <c r="M25" s="43">
        <v>0</v>
      </c>
      <c r="N25" s="44">
        <v>0</v>
      </c>
    </row>
    <row r="26" spans="1:14" ht="19.8" x14ac:dyDescent="0.4">
      <c r="A26" s="167" t="s">
        <v>127</v>
      </c>
      <c r="B26" s="146">
        <v>22</v>
      </c>
      <c r="C26" s="146">
        <v>1047</v>
      </c>
      <c r="D26" s="146">
        <v>1023</v>
      </c>
      <c r="E26" s="146">
        <v>1056</v>
      </c>
      <c r="F26" s="40">
        <f t="shared" si="0"/>
        <v>2079</v>
      </c>
      <c r="G26" s="41">
        <v>9</v>
      </c>
      <c r="H26" s="42">
        <v>6</v>
      </c>
      <c r="I26" s="42">
        <v>1</v>
      </c>
      <c r="J26" s="42">
        <v>2</v>
      </c>
      <c r="K26" s="42">
        <v>0</v>
      </c>
      <c r="L26" s="42">
        <v>3</v>
      </c>
      <c r="M26" s="43">
        <v>0</v>
      </c>
      <c r="N26" s="44">
        <v>0</v>
      </c>
    </row>
    <row r="27" spans="1:14" ht="19.8" x14ac:dyDescent="0.4">
      <c r="A27" s="167" t="s">
        <v>128</v>
      </c>
      <c r="B27" s="146">
        <v>24</v>
      </c>
      <c r="C27" s="146">
        <v>1669</v>
      </c>
      <c r="D27" s="146">
        <v>1543</v>
      </c>
      <c r="E27" s="146">
        <v>1630</v>
      </c>
      <c r="F27" s="40">
        <f t="shared" si="0"/>
        <v>3173</v>
      </c>
      <c r="G27" s="41">
        <v>13</v>
      </c>
      <c r="H27" s="42">
        <v>19</v>
      </c>
      <c r="I27" s="42">
        <v>13</v>
      </c>
      <c r="J27" s="42">
        <v>6</v>
      </c>
      <c r="K27" s="42">
        <v>1</v>
      </c>
      <c r="L27" s="42">
        <v>0</v>
      </c>
      <c r="M27" s="43">
        <v>1</v>
      </c>
      <c r="N27" s="44">
        <v>0</v>
      </c>
    </row>
    <row r="28" spans="1:14" ht="19.8" x14ac:dyDescent="0.4">
      <c r="A28" s="167" t="s">
        <v>129</v>
      </c>
      <c r="B28" s="146">
        <v>10</v>
      </c>
      <c r="C28" s="146">
        <v>350</v>
      </c>
      <c r="D28" s="146">
        <v>322</v>
      </c>
      <c r="E28" s="146">
        <v>343</v>
      </c>
      <c r="F28" s="40">
        <f t="shared" si="0"/>
        <v>665</v>
      </c>
      <c r="G28" s="41">
        <v>1</v>
      </c>
      <c r="H28" s="42">
        <v>0</v>
      </c>
      <c r="I28" s="42">
        <v>0</v>
      </c>
      <c r="J28" s="42">
        <v>0</v>
      </c>
      <c r="K28" s="42">
        <v>0</v>
      </c>
      <c r="L28" s="42">
        <v>0</v>
      </c>
      <c r="M28" s="43">
        <v>0</v>
      </c>
      <c r="N28" s="44">
        <v>0</v>
      </c>
    </row>
    <row r="29" spans="1:14" ht="19.8" x14ac:dyDescent="0.4">
      <c r="A29" s="167" t="s">
        <v>130</v>
      </c>
      <c r="B29" s="146">
        <v>13</v>
      </c>
      <c r="C29" s="146">
        <v>604</v>
      </c>
      <c r="D29" s="146">
        <v>506</v>
      </c>
      <c r="E29" s="146">
        <v>592</v>
      </c>
      <c r="F29" s="40">
        <f t="shared" si="0"/>
        <v>1098</v>
      </c>
      <c r="G29" s="41">
        <v>2</v>
      </c>
      <c r="H29" s="42">
        <v>4</v>
      </c>
      <c r="I29" s="42">
        <v>1</v>
      </c>
      <c r="J29" s="42">
        <v>1</v>
      </c>
      <c r="K29" s="42">
        <v>1</v>
      </c>
      <c r="L29" s="42">
        <v>1</v>
      </c>
      <c r="M29" s="43">
        <v>0</v>
      </c>
      <c r="N29" s="44">
        <v>0</v>
      </c>
    </row>
    <row r="30" spans="1:14" ht="19.8" x14ac:dyDescent="0.4">
      <c r="A30" s="167" t="s">
        <v>131</v>
      </c>
      <c r="B30" s="146">
        <v>10</v>
      </c>
      <c r="C30" s="146">
        <v>660</v>
      </c>
      <c r="D30" s="146">
        <v>513</v>
      </c>
      <c r="E30" s="146">
        <v>566</v>
      </c>
      <c r="F30" s="40">
        <f t="shared" si="0"/>
        <v>1079</v>
      </c>
      <c r="G30" s="41">
        <v>7</v>
      </c>
      <c r="H30" s="42">
        <v>4</v>
      </c>
      <c r="I30" s="42">
        <v>0</v>
      </c>
      <c r="J30" s="42">
        <v>1</v>
      </c>
      <c r="K30" s="42">
        <v>1</v>
      </c>
      <c r="L30" s="42">
        <v>2</v>
      </c>
      <c r="M30" s="43">
        <v>0</v>
      </c>
      <c r="N30" s="44">
        <v>0</v>
      </c>
    </row>
    <row r="31" spans="1:14" ht="19.8" x14ac:dyDescent="0.4">
      <c r="A31" s="167" t="s">
        <v>132</v>
      </c>
      <c r="B31" s="146">
        <v>10</v>
      </c>
      <c r="C31" s="146">
        <v>560</v>
      </c>
      <c r="D31" s="146">
        <v>465</v>
      </c>
      <c r="E31" s="146">
        <v>499</v>
      </c>
      <c r="F31" s="40">
        <f t="shared" si="0"/>
        <v>964</v>
      </c>
      <c r="G31" s="41">
        <v>5</v>
      </c>
      <c r="H31" s="42">
        <v>5</v>
      </c>
      <c r="I31" s="42">
        <v>1</v>
      </c>
      <c r="J31" s="42">
        <v>1</v>
      </c>
      <c r="K31" s="42">
        <v>0</v>
      </c>
      <c r="L31" s="42">
        <v>0</v>
      </c>
      <c r="M31" s="43">
        <v>0</v>
      </c>
      <c r="N31" s="44">
        <v>0</v>
      </c>
    </row>
    <row r="32" spans="1:14" ht="19.8" x14ac:dyDescent="0.4">
      <c r="A32" s="167" t="s">
        <v>133</v>
      </c>
      <c r="B32" s="146">
        <v>11</v>
      </c>
      <c r="C32" s="146">
        <v>525</v>
      </c>
      <c r="D32" s="146">
        <v>475</v>
      </c>
      <c r="E32" s="146">
        <v>504</v>
      </c>
      <c r="F32" s="40">
        <f t="shared" si="0"/>
        <v>979</v>
      </c>
      <c r="G32" s="41">
        <v>15</v>
      </c>
      <c r="H32" s="42">
        <v>4</v>
      </c>
      <c r="I32" s="42">
        <v>2</v>
      </c>
      <c r="J32" s="42">
        <v>3</v>
      </c>
      <c r="K32" s="42">
        <v>0</v>
      </c>
      <c r="L32" s="42">
        <v>2</v>
      </c>
      <c r="M32" s="43">
        <v>0</v>
      </c>
      <c r="N32" s="44">
        <v>1</v>
      </c>
    </row>
    <row r="33" spans="1:14" ht="19.8" x14ac:dyDescent="0.4">
      <c r="A33" s="167" t="s">
        <v>134</v>
      </c>
      <c r="B33" s="146">
        <v>12</v>
      </c>
      <c r="C33" s="146">
        <v>539</v>
      </c>
      <c r="D33" s="146">
        <v>439</v>
      </c>
      <c r="E33" s="146">
        <v>463</v>
      </c>
      <c r="F33" s="40">
        <f t="shared" si="0"/>
        <v>902</v>
      </c>
      <c r="G33" s="41">
        <v>5</v>
      </c>
      <c r="H33" s="42">
        <v>2</v>
      </c>
      <c r="I33" s="42">
        <v>0</v>
      </c>
      <c r="J33" s="42">
        <v>2</v>
      </c>
      <c r="K33" s="42">
        <v>0</v>
      </c>
      <c r="L33" s="42">
        <v>0</v>
      </c>
      <c r="M33" s="43">
        <v>0</v>
      </c>
      <c r="N33" s="44">
        <v>1</v>
      </c>
    </row>
    <row r="34" spans="1:14" ht="19.8" x14ac:dyDescent="0.4">
      <c r="A34" s="167" t="s">
        <v>135</v>
      </c>
      <c r="B34" s="146">
        <v>11</v>
      </c>
      <c r="C34" s="146">
        <v>399</v>
      </c>
      <c r="D34" s="146">
        <v>359</v>
      </c>
      <c r="E34" s="146">
        <v>415</v>
      </c>
      <c r="F34" s="40">
        <f t="shared" si="0"/>
        <v>774</v>
      </c>
      <c r="G34" s="41">
        <v>3</v>
      </c>
      <c r="H34" s="42">
        <v>2</v>
      </c>
      <c r="I34" s="42">
        <v>0</v>
      </c>
      <c r="J34" s="42">
        <v>0</v>
      </c>
      <c r="K34" s="42">
        <v>0</v>
      </c>
      <c r="L34" s="42">
        <v>0</v>
      </c>
      <c r="M34" s="43">
        <v>0</v>
      </c>
      <c r="N34" s="44">
        <v>0</v>
      </c>
    </row>
    <row r="35" spans="1:14" ht="19.8" x14ac:dyDescent="0.4">
      <c r="A35" s="167" t="s">
        <v>136</v>
      </c>
      <c r="B35" s="146">
        <v>6</v>
      </c>
      <c r="C35" s="146">
        <v>362</v>
      </c>
      <c r="D35" s="146">
        <v>335</v>
      </c>
      <c r="E35" s="146">
        <v>382</v>
      </c>
      <c r="F35" s="40">
        <f t="shared" si="0"/>
        <v>717</v>
      </c>
      <c r="G35" s="41">
        <v>2</v>
      </c>
      <c r="H35" s="42">
        <v>3</v>
      </c>
      <c r="I35" s="42">
        <v>1</v>
      </c>
      <c r="J35" s="42">
        <v>1</v>
      </c>
      <c r="K35" s="42">
        <v>0</v>
      </c>
      <c r="L35" s="42">
        <v>0</v>
      </c>
      <c r="M35" s="43">
        <v>0</v>
      </c>
      <c r="N35" s="44">
        <v>0</v>
      </c>
    </row>
    <row r="36" spans="1:14" ht="19.8" x14ac:dyDescent="0.4">
      <c r="A36" s="167" t="s">
        <v>137</v>
      </c>
      <c r="B36" s="146">
        <v>16</v>
      </c>
      <c r="C36" s="146">
        <v>636</v>
      </c>
      <c r="D36" s="146">
        <v>590</v>
      </c>
      <c r="E36" s="146">
        <v>590</v>
      </c>
      <c r="F36" s="40">
        <f t="shared" si="0"/>
        <v>1180</v>
      </c>
      <c r="G36" s="41">
        <v>6</v>
      </c>
      <c r="H36" s="42">
        <v>7</v>
      </c>
      <c r="I36" s="42">
        <v>1</v>
      </c>
      <c r="J36" s="42">
        <v>1</v>
      </c>
      <c r="K36" s="42">
        <v>0</v>
      </c>
      <c r="L36" s="42">
        <v>0</v>
      </c>
      <c r="M36" s="43">
        <v>0</v>
      </c>
      <c r="N36" s="44">
        <v>0</v>
      </c>
    </row>
    <row r="37" spans="1:14" ht="19.8" x14ac:dyDescent="0.4">
      <c r="A37" s="166" t="s">
        <v>138</v>
      </c>
      <c r="B37" s="40">
        <f t="shared" ref="B37:N37" si="1">SUM(B5:B36)</f>
        <v>447</v>
      </c>
      <c r="C37" s="40">
        <f t="shared" si="1"/>
        <v>25058</v>
      </c>
      <c r="D37" s="40">
        <f t="shared" si="1"/>
        <v>23451</v>
      </c>
      <c r="E37" s="40">
        <f t="shared" si="1"/>
        <v>25992</v>
      </c>
      <c r="F37" s="40">
        <f t="shared" si="1"/>
        <v>49443</v>
      </c>
      <c r="G37" s="40">
        <f t="shared" si="1"/>
        <v>255</v>
      </c>
      <c r="H37" s="40">
        <f t="shared" si="1"/>
        <v>275</v>
      </c>
      <c r="I37" s="40">
        <f t="shared" si="1"/>
        <v>58</v>
      </c>
      <c r="J37" s="40">
        <f t="shared" si="1"/>
        <v>58</v>
      </c>
      <c r="K37" s="40">
        <f t="shared" si="1"/>
        <v>8</v>
      </c>
      <c r="L37" s="40">
        <f t="shared" si="1"/>
        <v>38</v>
      </c>
      <c r="M37" s="40">
        <f t="shared" si="1"/>
        <v>14</v>
      </c>
      <c r="N37" s="141">
        <f t="shared" si="1"/>
        <v>5</v>
      </c>
    </row>
    <row r="38" spans="1:14" s="2" customFormat="1" ht="26.25" customHeight="1" x14ac:dyDescent="0.4">
      <c r="A38" s="233" t="s">
        <v>8</v>
      </c>
      <c r="B38" s="234"/>
      <c r="C38" s="96">
        <f>C37</f>
        <v>25058</v>
      </c>
      <c r="D38" s="96" t="s">
        <v>0</v>
      </c>
      <c r="E38" s="96" t="s">
        <v>9</v>
      </c>
      <c r="F38" s="96"/>
      <c r="G38" s="96">
        <f>F37</f>
        <v>49443</v>
      </c>
      <c r="H38" s="96" t="s">
        <v>10</v>
      </c>
      <c r="I38" s="96"/>
      <c r="J38" s="96"/>
      <c r="K38" s="97" t="s">
        <v>101</v>
      </c>
      <c r="L38" s="97"/>
      <c r="M38" s="98"/>
      <c r="N38" s="99"/>
    </row>
    <row r="39" spans="1:14" s="2" customFormat="1" ht="26.25" customHeight="1" x14ac:dyDescent="0.4">
      <c r="A39" s="176" t="s">
        <v>104</v>
      </c>
      <c r="B39" s="177"/>
      <c r="C39" s="46" t="str">
        <f ca="1">INDIRECT(H39,TRUE)</f>
        <v>開平</v>
      </c>
      <c r="D39" s="124" t="s">
        <v>91</v>
      </c>
      <c r="E39" s="125">
        <f>MAX(C5:C36)</f>
        <v>1800</v>
      </c>
      <c r="F39" s="126">
        <f>MAX(F5:F36)</f>
        <v>4145</v>
      </c>
      <c r="G39" s="71"/>
      <c r="H39" s="129" t="str">
        <f>ADDRESS(MATCH(MAX(F5:F36),F5:F36,0)+4,1)</f>
        <v>$A$21</v>
      </c>
      <c r="I39" s="71"/>
      <c r="J39" s="71"/>
      <c r="K39" s="71"/>
      <c r="L39" s="71"/>
      <c r="M39" s="122"/>
      <c r="N39" s="123"/>
    </row>
    <row r="40" spans="1:14" s="2" customFormat="1" ht="26.25" customHeight="1" x14ac:dyDescent="0.4">
      <c r="A40" s="176" t="s">
        <v>105</v>
      </c>
      <c r="B40" s="177"/>
      <c r="C40" s="130" t="str">
        <f ca="1">INDIRECT(H40,TRUE)</f>
        <v>德政</v>
      </c>
      <c r="D40" s="131" t="s">
        <v>91</v>
      </c>
      <c r="E40" s="127">
        <f>MIN(C5:C36)</f>
        <v>344</v>
      </c>
      <c r="F40" s="128">
        <f>MIN(F5:F36)</f>
        <v>654</v>
      </c>
      <c r="G40" s="71"/>
      <c r="H40" s="129" t="str">
        <f>ADDRESS(MATCH(MIN(F5:F36),F5:F36,0)+4,1)</f>
        <v>$A$10</v>
      </c>
      <c r="I40" s="71"/>
      <c r="J40" s="71"/>
      <c r="K40" s="71"/>
      <c r="L40" s="71"/>
      <c r="M40" s="122"/>
      <c r="N40" s="123"/>
    </row>
    <row r="41" spans="1:14" s="3" customFormat="1" ht="24.9" customHeight="1" x14ac:dyDescent="0.4">
      <c r="A41" s="221" t="s">
        <v>11</v>
      </c>
      <c r="B41" s="222"/>
      <c r="C41" s="225">
        <f>SUM(G41,G42)</f>
        <v>299</v>
      </c>
      <c r="D41" s="227" t="s">
        <v>10</v>
      </c>
      <c r="E41" s="63" t="s">
        <v>12</v>
      </c>
      <c r="F41" s="63"/>
      <c r="G41" s="63">
        <v>132</v>
      </c>
      <c r="H41" s="63" t="s">
        <v>10</v>
      </c>
      <c r="I41" s="63"/>
      <c r="J41" s="63"/>
      <c r="K41" s="64"/>
      <c r="L41" s="64"/>
      <c r="M41" s="65"/>
      <c r="N41" s="66"/>
    </row>
    <row r="42" spans="1:14" s="4" customFormat="1" ht="24.9" customHeight="1" x14ac:dyDescent="0.4">
      <c r="A42" s="223"/>
      <c r="B42" s="224"/>
      <c r="C42" s="226"/>
      <c r="D42" s="228"/>
      <c r="E42" s="67" t="s">
        <v>13</v>
      </c>
      <c r="F42" s="67"/>
      <c r="G42" s="67">
        <v>167</v>
      </c>
      <c r="H42" s="67" t="s">
        <v>10</v>
      </c>
      <c r="I42" s="67"/>
      <c r="J42" s="67"/>
      <c r="K42" s="68"/>
      <c r="L42" s="68"/>
      <c r="M42" s="69"/>
      <c r="N42" s="70"/>
    </row>
    <row r="43" spans="1:14" s="4" customFormat="1" ht="24.9" customHeight="1" x14ac:dyDescent="0.4">
      <c r="A43" s="184" t="s">
        <v>17</v>
      </c>
      <c r="B43" s="188"/>
      <c r="C43" s="191">
        <f>K37</f>
        <v>8</v>
      </c>
      <c r="D43" s="191" t="s">
        <v>10</v>
      </c>
      <c r="E43" s="152" t="s">
        <v>165</v>
      </c>
      <c r="F43" s="63"/>
      <c r="G43" s="63"/>
      <c r="H43" s="63"/>
      <c r="I43" s="63"/>
      <c r="J43" s="63"/>
      <c r="K43" s="156"/>
      <c r="L43" s="156"/>
      <c r="M43" s="157"/>
      <c r="N43" s="158"/>
    </row>
    <row r="44" spans="1:14" s="5" customFormat="1" ht="24.9" customHeight="1" x14ac:dyDescent="0.4">
      <c r="A44" s="203"/>
      <c r="B44" s="204"/>
      <c r="C44" s="205"/>
      <c r="D44" s="205"/>
      <c r="E44" s="152" t="s">
        <v>100</v>
      </c>
      <c r="F44" s="159"/>
      <c r="G44" s="159"/>
      <c r="H44" s="159"/>
      <c r="I44" s="159"/>
      <c r="J44" s="159"/>
      <c r="K44" s="159"/>
      <c r="L44" s="159"/>
      <c r="M44" s="159"/>
      <c r="N44" s="160"/>
    </row>
    <row r="45" spans="1:14" s="6" customFormat="1" ht="26.25" customHeight="1" x14ac:dyDescent="0.4">
      <c r="A45" s="233" t="s">
        <v>15</v>
      </c>
      <c r="B45" s="234"/>
      <c r="C45" s="96">
        <f>L37</f>
        <v>38</v>
      </c>
      <c r="D45" s="96" t="s">
        <v>10</v>
      </c>
      <c r="E45" s="96"/>
      <c r="F45" s="96"/>
      <c r="G45" s="101"/>
      <c r="H45" s="96"/>
      <c r="I45" s="96"/>
      <c r="J45" s="96"/>
      <c r="K45" s="102"/>
      <c r="L45" s="102"/>
      <c r="M45" s="103"/>
      <c r="N45" s="104"/>
    </row>
    <row r="46" spans="1:14" s="7" customFormat="1" ht="26.25" customHeight="1" x14ac:dyDescent="0.4">
      <c r="A46" s="233" t="s">
        <v>14</v>
      </c>
      <c r="B46" s="234"/>
      <c r="C46" s="96">
        <f>M37</f>
        <v>14</v>
      </c>
      <c r="D46" s="96" t="s">
        <v>47</v>
      </c>
      <c r="E46" s="96" t="s">
        <v>178</v>
      </c>
      <c r="F46" s="96"/>
      <c r="G46" s="96"/>
      <c r="H46" s="96"/>
      <c r="I46" s="96"/>
      <c r="J46" s="96"/>
      <c r="K46" s="105"/>
      <c r="L46" s="105"/>
      <c r="M46" s="106"/>
      <c r="N46" s="107"/>
    </row>
    <row r="47" spans="1:14" s="8" customFormat="1" ht="26.25" customHeight="1" x14ac:dyDescent="0.4">
      <c r="A47" s="231" t="s">
        <v>149</v>
      </c>
      <c r="B47" s="232"/>
      <c r="C47" s="96">
        <f>N37</f>
        <v>5</v>
      </c>
      <c r="D47" s="96" t="s">
        <v>47</v>
      </c>
      <c r="E47" s="96" t="s">
        <v>184</v>
      </c>
      <c r="F47" s="96"/>
      <c r="G47" s="96"/>
      <c r="H47" s="96"/>
      <c r="I47" s="96"/>
      <c r="J47" s="96"/>
      <c r="K47" s="108"/>
      <c r="L47" s="108"/>
      <c r="M47" s="109"/>
      <c r="N47" s="110"/>
    </row>
    <row r="48" spans="1:14" s="6" customFormat="1" ht="26.25" customHeight="1" x14ac:dyDescent="0.4">
      <c r="A48" s="176" t="s">
        <v>103</v>
      </c>
      <c r="B48" s="177"/>
      <c r="C48" s="100">
        <f>G37</f>
        <v>255</v>
      </c>
      <c r="D48" s="100" t="s">
        <v>10</v>
      </c>
      <c r="E48" s="100" t="s">
        <v>16</v>
      </c>
      <c r="F48" s="100"/>
      <c r="G48" s="100">
        <f>H37</f>
        <v>275</v>
      </c>
      <c r="H48" s="100" t="s">
        <v>10</v>
      </c>
      <c r="I48" s="100"/>
      <c r="J48" s="100"/>
      <c r="K48" s="111"/>
      <c r="L48" s="111"/>
      <c r="M48" s="112"/>
      <c r="N48" s="113"/>
    </row>
    <row r="49" spans="1:14" s="9" customFormat="1" ht="26.25" customHeight="1" thickBot="1" x14ac:dyDescent="0.45">
      <c r="A49" s="229" t="str">
        <f>IF(C49&gt;0," 本月戶數增加","本月戶數減少")</f>
        <v xml:space="preserve"> 本月戶數增加</v>
      </c>
      <c r="B49" s="230"/>
      <c r="C49" s="114">
        <f>C37-'11407'!C37</f>
        <v>34</v>
      </c>
      <c r="D49" s="116" t="str">
        <f>IF(E49&gt;0,"男增加","男減少")</f>
        <v>男減少</v>
      </c>
      <c r="E49" s="115">
        <f>D37-'11407'!D37</f>
        <v>-42</v>
      </c>
      <c r="F49" s="116" t="str">
        <f>IF(G49&gt;0,"女增加","女減少")</f>
        <v>女減少</v>
      </c>
      <c r="G49" s="115">
        <f>E37-'11407'!E37</f>
        <v>-8</v>
      </c>
      <c r="H49" s="117"/>
      <c r="I49" s="230" t="str">
        <f>IF(K49&gt;0,"總人口數增加","總人口數減少")</f>
        <v>總人口數減少</v>
      </c>
      <c r="J49" s="230"/>
      <c r="K49" s="115">
        <f>F37-'11407'!F37</f>
        <v>-50</v>
      </c>
      <c r="L49" s="118"/>
      <c r="M49" s="119"/>
      <c r="N49" s="120"/>
    </row>
  </sheetData>
  <mergeCells count="28">
    <mergeCell ref="A1:L1"/>
    <mergeCell ref="I3:I4"/>
    <mergeCell ref="B3:B4"/>
    <mergeCell ref="G3:G4"/>
    <mergeCell ref="H3:H4"/>
    <mergeCell ref="A38:B38"/>
    <mergeCell ref="A3:A4"/>
    <mergeCell ref="L3:L4"/>
    <mergeCell ref="K2:N2"/>
    <mergeCell ref="M3:M4"/>
    <mergeCell ref="N3:N4"/>
    <mergeCell ref="K3:K4"/>
    <mergeCell ref="J3:J4"/>
    <mergeCell ref="C3:C4"/>
    <mergeCell ref="A39:B39"/>
    <mergeCell ref="A40:B40"/>
    <mergeCell ref="A49:B49"/>
    <mergeCell ref="I49:J49"/>
    <mergeCell ref="A47:B47"/>
    <mergeCell ref="A45:B45"/>
    <mergeCell ref="A46:B46"/>
    <mergeCell ref="A41:B42"/>
    <mergeCell ref="C41:C42"/>
    <mergeCell ref="D41:D42"/>
    <mergeCell ref="A48:B48"/>
    <mergeCell ref="A43:B44"/>
    <mergeCell ref="C43:C44"/>
    <mergeCell ref="D43:D44"/>
  </mergeCells>
  <phoneticPr fontId="1" type="noConversion"/>
  <printOptions horizontalCentered="1"/>
  <pageMargins left="0.59055118110236227" right="0.39370078740157483" top="0.98425196850393704" bottom="0.98425196850393704" header="0" footer="0"/>
  <pageSetup paperSize="8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50"/>
  <sheetViews>
    <sheetView workbookViewId="0">
      <pane ySplit="4" topLeftCell="A5" activePane="bottomLeft" state="frozen"/>
      <selection pane="bottomLeft" sqref="A1:L1"/>
    </sheetView>
  </sheetViews>
  <sheetFormatPr defaultRowHeight="16.2" x14ac:dyDescent="0.3"/>
  <cols>
    <col min="1" max="1" width="11.33203125" style="1" customWidth="1"/>
    <col min="2" max="2" width="12.44140625" customWidth="1"/>
    <col min="3" max="3" width="11.33203125" customWidth="1"/>
    <col min="4" max="6" width="9.6640625" customWidth="1"/>
    <col min="7" max="10" width="8.6640625" customWidth="1"/>
    <col min="11" max="12" width="7.6640625" customWidth="1"/>
    <col min="13" max="14" width="7.6640625" style="11" customWidth="1"/>
  </cols>
  <sheetData>
    <row r="1" spans="1:14" ht="44.25" customHeight="1" x14ac:dyDescent="0.3">
      <c r="A1" s="168" t="s">
        <v>98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36"/>
      <c r="N1" s="136"/>
    </row>
    <row r="2" spans="1:14" ht="28.5" customHeight="1" thickBot="1" x14ac:dyDescent="0.35">
      <c r="A2" s="33"/>
      <c r="B2" s="32"/>
      <c r="C2" s="32"/>
      <c r="D2" s="32"/>
      <c r="E2" s="32"/>
      <c r="F2" s="32"/>
      <c r="G2" s="32"/>
      <c r="H2" s="32"/>
      <c r="I2" s="32"/>
      <c r="J2" s="37"/>
      <c r="K2" s="214" t="s">
        <v>161</v>
      </c>
      <c r="L2" s="214"/>
      <c r="M2" s="214"/>
      <c r="N2" s="214"/>
    </row>
    <row r="3" spans="1:14" ht="19.8" x14ac:dyDescent="0.4">
      <c r="A3" s="215" t="s">
        <v>83</v>
      </c>
      <c r="B3" s="208" t="s">
        <v>84</v>
      </c>
      <c r="C3" s="208" t="s">
        <v>48</v>
      </c>
      <c r="D3" s="142" t="s">
        <v>10</v>
      </c>
      <c r="E3" s="143" t="s">
        <v>95</v>
      </c>
      <c r="F3" s="144" t="s">
        <v>96</v>
      </c>
      <c r="G3" s="208" t="s">
        <v>49</v>
      </c>
      <c r="H3" s="208" t="s">
        <v>50</v>
      </c>
      <c r="I3" s="208" t="s">
        <v>51</v>
      </c>
      <c r="J3" s="208" t="s">
        <v>52</v>
      </c>
      <c r="K3" s="208" t="s">
        <v>53</v>
      </c>
      <c r="L3" s="208" t="s">
        <v>54</v>
      </c>
      <c r="M3" s="217" t="s">
        <v>145</v>
      </c>
      <c r="N3" s="219" t="s">
        <v>147</v>
      </c>
    </row>
    <row r="4" spans="1:14" s="1" customFormat="1" ht="19.8" x14ac:dyDescent="0.4">
      <c r="A4" s="216"/>
      <c r="B4" s="209"/>
      <c r="C4" s="209"/>
      <c r="D4" s="34" t="s">
        <v>55</v>
      </c>
      <c r="E4" s="34" t="s">
        <v>56</v>
      </c>
      <c r="F4" s="34" t="s">
        <v>89</v>
      </c>
      <c r="G4" s="209"/>
      <c r="H4" s="209"/>
      <c r="I4" s="209"/>
      <c r="J4" s="209"/>
      <c r="K4" s="209"/>
      <c r="L4" s="209"/>
      <c r="M4" s="218"/>
      <c r="N4" s="220"/>
    </row>
    <row r="5" spans="1:14" ht="19.8" x14ac:dyDescent="0.4">
      <c r="A5" s="167" t="s">
        <v>106</v>
      </c>
      <c r="B5" s="145">
        <v>15</v>
      </c>
      <c r="C5" s="145">
        <v>961</v>
      </c>
      <c r="D5" s="145">
        <v>859</v>
      </c>
      <c r="E5" s="145">
        <v>950</v>
      </c>
      <c r="F5" s="35">
        <f t="shared" ref="F5:F36" si="0">SUM(D5:E5)</f>
        <v>1809</v>
      </c>
      <c r="G5" s="132">
        <v>8</v>
      </c>
      <c r="H5" s="133">
        <v>9</v>
      </c>
      <c r="I5" s="133">
        <v>0</v>
      </c>
      <c r="J5" s="133">
        <v>5</v>
      </c>
      <c r="K5" s="133">
        <v>1</v>
      </c>
      <c r="L5" s="133">
        <v>5</v>
      </c>
      <c r="M5" s="134">
        <v>1</v>
      </c>
      <c r="N5" s="135">
        <v>0</v>
      </c>
    </row>
    <row r="6" spans="1:14" ht="19.8" x14ac:dyDescent="0.4">
      <c r="A6" s="167" t="s">
        <v>107</v>
      </c>
      <c r="B6" s="146">
        <v>11</v>
      </c>
      <c r="C6" s="145">
        <v>569</v>
      </c>
      <c r="D6" s="145">
        <v>469</v>
      </c>
      <c r="E6" s="145">
        <v>528</v>
      </c>
      <c r="F6" s="35">
        <f t="shared" si="0"/>
        <v>997</v>
      </c>
      <c r="G6" s="132">
        <v>1</v>
      </c>
      <c r="H6" s="133">
        <v>8</v>
      </c>
      <c r="I6" s="133">
        <v>1</v>
      </c>
      <c r="J6" s="133">
        <v>2</v>
      </c>
      <c r="K6" s="133">
        <v>0</v>
      </c>
      <c r="L6" s="133">
        <v>3</v>
      </c>
      <c r="M6" s="134">
        <v>0</v>
      </c>
      <c r="N6" s="135">
        <v>0</v>
      </c>
    </row>
    <row r="7" spans="1:14" ht="19.8" x14ac:dyDescent="0.4">
      <c r="A7" s="167" t="s">
        <v>108</v>
      </c>
      <c r="B7" s="146">
        <v>17</v>
      </c>
      <c r="C7" s="145">
        <v>1567</v>
      </c>
      <c r="D7" s="145">
        <v>1424</v>
      </c>
      <c r="E7" s="145">
        <v>1763</v>
      </c>
      <c r="F7" s="35">
        <f t="shared" si="0"/>
        <v>3187</v>
      </c>
      <c r="G7" s="132">
        <v>11</v>
      </c>
      <c r="H7" s="133">
        <v>24</v>
      </c>
      <c r="I7" s="133">
        <v>3</v>
      </c>
      <c r="J7" s="133">
        <v>2</v>
      </c>
      <c r="K7" s="133">
        <v>0</v>
      </c>
      <c r="L7" s="133">
        <v>0</v>
      </c>
      <c r="M7" s="134">
        <v>1</v>
      </c>
      <c r="N7" s="135">
        <v>0</v>
      </c>
    </row>
    <row r="8" spans="1:14" ht="19.8" x14ac:dyDescent="0.4">
      <c r="A8" s="167" t="s">
        <v>109</v>
      </c>
      <c r="B8" s="146">
        <v>15</v>
      </c>
      <c r="C8" s="145">
        <v>548</v>
      </c>
      <c r="D8" s="145">
        <v>513</v>
      </c>
      <c r="E8" s="145">
        <v>537</v>
      </c>
      <c r="F8" s="35">
        <f t="shared" si="0"/>
        <v>1050</v>
      </c>
      <c r="G8" s="132">
        <v>6</v>
      </c>
      <c r="H8" s="133">
        <v>8</v>
      </c>
      <c r="I8" s="133">
        <v>0</v>
      </c>
      <c r="J8" s="133">
        <v>0</v>
      </c>
      <c r="K8" s="133">
        <v>0</v>
      </c>
      <c r="L8" s="133">
        <v>1</v>
      </c>
      <c r="M8" s="134">
        <v>0</v>
      </c>
      <c r="N8" s="135">
        <v>0</v>
      </c>
    </row>
    <row r="9" spans="1:14" ht="19.8" x14ac:dyDescent="0.4">
      <c r="A9" s="167" t="s">
        <v>110</v>
      </c>
      <c r="B9" s="146">
        <v>17</v>
      </c>
      <c r="C9" s="145">
        <v>692</v>
      </c>
      <c r="D9" s="145">
        <v>624</v>
      </c>
      <c r="E9" s="145">
        <v>711</v>
      </c>
      <c r="F9" s="35">
        <f t="shared" si="0"/>
        <v>1335</v>
      </c>
      <c r="G9" s="132">
        <v>2</v>
      </c>
      <c r="H9" s="133">
        <v>8</v>
      </c>
      <c r="I9" s="133">
        <v>2</v>
      </c>
      <c r="J9" s="133">
        <v>0</v>
      </c>
      <c r="K9" s="133">
        <v>1</v>
      </c>
      <c r="L9" s="133">
        <v>1</v>
      </c>
      <c r="M9" s="134">
        <v>0</v>
      </c>
      <c r="N9" s="135">
        <v>0</v>
      </c>
    </row>
    <row r="10" spans="1:14" ht="19.8" x14ac:dyDescent="0.4">
      <c r="A10" s="167" t="s">
        <v>111</v>
      </c>
      <c r="B10" s="146">
        <v>7</v>
      </c>
      <c r="C10" s="145">
        <v>345</v>
      </c>
      <c r="D10" s="145">
        <v>299</v>
      </c>
      <c r="E10" s="145">
        <v>356</v>
      </c>
      <c r="F10" s="35">
        <f t="shared" si="0"/>
        <v>655</v>
      </c>
      <c r="G10" s="132">
        <v>1</v>
      </c>
      <c r="H10" s="133">
        <v>0</v>
      </c>
      <c r="I10" s="133">
        <v>0</v>
      </c>
      <c r="J10" s="133">
        <v>0</v>
      </c>
      <c r="K10" s="133">
        <v>0</v>
      </c>
      <c r="L10" s="133">
        <v>0</v>
      </c>
      <c r="M10" s="134">
        <v>0</v>
      </c>
      <c r="N10" s="135">
        <v>0</v>
      </c>
    </row>
    <row r="11" spans="1:14" ht="19.8" x14ac:dyDescent="0.4">
      <c r="A11" s="167" t="s">
        <v>112</v>
      </c>
      <c r="B11" s="146">
        <v>7</v>
      </c>
      <c r="C11" s="145">
        <v>688</v>
      </c>
      <c r="D11" s="145">
        <v>501</v>
      </c>
      <c r="E11" s="145">
        <v>651</v>
      </c>
      <c r="F11" s="35">
        <f t="shared" si="0"/>
        <v>1152</v>
      </c>
      <c r="G11" s="132">
        <v>7</v>
      </c>
      <c r="H11" s="133">
        <v>2</v>
      </c>
      <c r="I11" s="133">
        <v>6</v>
      </c>
      <c r="J11" s="133">
        <v>3</v>
      </c>
      <c r="K11" s="133">
        <v>0</v>
      </c>
      <c r="L11" s="133">
        <v>4</v>
      </c>
      <c r="M11" s="134">
        <v>1</v>
      </c>
      <c r="N11" s="135">
        <v>1</v>
      </c>
    </row>
    <row r="12" spans="1:14" ht="19.8" x14ac:dyDescent="0.4">
      <c r="A12" s="167" t="s">
        <v>113</v>
      </c>
      <c r="B12" s="146">
        <v>15</v>
      </c>
      <c r="C12" s="145">
        <v>970</v>
      </c>
      <c r="D12" s="145">
        <v>922</v>
      </c>
      <c r="E12" s="145">
        <v>995</v>
      </c>
      <c r="F12" s="35">
        <f t="shared" si="0"/>
        <v>1917</v>
      </c>
      <c r="G12" s="132">
        <v>8</v>
      </c>
      <c r="H12" s="133">
        <v>2</v>
      </c>
      <c r="I12" s="133">
        <v>6</v>
      </c>
      <c r="J12" s="133">
        <v>9</v>
      </c>
      <c r="K12" s="133">
        <v>0</v>
      </c>
      <c r="L12" s="133">
        <v>3</v>
      </c>
      <c r="M12" s="134">
        <v>0</v>
      </c>
      <c r="N12" s="135">
        <v>0</v>
      </c>
    </row>
    <row r="13" spans="1:14" ht="19.8" x14ac:dyDescent="0.4">
      <c r="A13" s="167" t="s">
        <v>114</v>
      </c>
      <c r="B13" s="146">
        <v>12</v>
      </c>
      <c r="C13" s="145">
        <v>481</v>
      </c>
      <c r="D13" s="145">
        <v>453</v>
      </c>
      <c r="E13" s="145">
        <v>478</v>
      </c>
      <c r="F13" s="35">
        <f t="shared" si="0"/>
        <v>931</v>
      </c>
      <c r="G13" s="132">
        <v>5</v>
      </c>
      <c r="H13" s="133">
        <v>4</v>
      </c>
      <c r="I13" s="133">
        <v>0</v>
      </c>
      <c r="J13" s="133">
        <v>3</v>
      </c>
      <c r="K13" s="133">
        <v>0</v>
      </c>
      <c r="L13" s="133">
        <v>0</v>
      </c>
      <c r="M13" s="134">
        <v>2</v>
      </c>
      <c r="N13" s="135">
        <v>0</v>
      </c>
    </row>
    <row r="14" spans="1:14" ht="19.8" x14ac:dyDescent="0.4">
      <c r="A14" s="167" t="s">
        <v>115</v>
      </c>
      <c r="B14" s="146">
        <v>8</v>
      </c>
      <c r="C14" s="145">
        <v>351</v>
      </c>
      <c r="D14" s="145">
        <v>368</v>
      </c>
      <c r="E14" s="145">
        <v>355</v>
      </c>
      <c r="F14" s="35">
        <f t="shared" si="0"/>
        <v>723</v>
      </c>
      <c r="G14" s="132">
        <v>3</v>
      </c>
      <c r="H14" s="133">
        <v>9</v>
      </c>
      <c r="I14" s="133">
        <v>1</v>
      </c>
      <c r="J14" s="133">
        <v>0</v>
      </c>
      <c r="K14" s="133">
        <v>1</v>
      </c>
      <c r="L14" s="133">
        <v>0</v>
      </c>
      <c r="M14" s="134">
        <v>0</v>
      </c>
      <c r="N14" s="135">
        <v>0</v>
      </c>
    </row>
    <row r="15" spans="1:14" ht="19.8" x14ac:dyDescent="0.4">
      <c r="A15" s="167" t="s">
        <v>116</v>
      </c>
      <c r="B15" s="146">
        <v>17</v>
      </c>
      <c r="C15" s="145">
        <v>774</v>
      </c>
      <c r="D15" s="145">
        <v>685</v>
      </c>
      <c r="E15" s="145">
        <v>781</v>
      </c>
      <c r="F15" s="35">
        <f t="shared" si="0"/>
        <v>1466</v>
      </c>
      <c r="G15" s="132">
        <v>5</v>
      </c>
      <c r="H15" s="133">
        <v>5</v>
      </c>
      <c r="I15" s="133">
        <v>4</v>
      </c>
      <c r="J15" s="133">
        <v>1</v>
      </c>
      <c r="K15" s="133">
        <v>0</v>
      </c>
      <c r="L15" s="133">
        <v>1</v>
      </c>
      <c r="M15" s="134">
        <v>0</v>
      </c>
      <c r="N15" s="135">
        <v>0</v>
      </c>
    </row>
    <row r="16" spans="1:14" ht="19.8" x14ac:dyDescent="0.4">
      <c r="A16" s="167" t="s">
        <v>117</v>
      </c>
      <c r="B16" s="146">
        <v>11</v>
      </c>
      <c r="C16" s="145">
        <v>617</v>
      </c>
      <c r="D16" s="145">
        <v>471</v>
      </c>
      <c r="E16" s="145">
        <v>481</v>
      </c>
      <c r="F16" s="35">
        <f t="shared" si="0"/>
        <v>952</v>
      </c>
      <c r="G16" s="132">
        <v>8</v>
      </c>
      <c r="H16" s="133">
        <v>5</v>
      </c>
      <c r="I16" s="133">
        <v>0</v>
      </c>
      <c r="J16" s="133">
        <v>0</v>
      </c>
      <c r="K16" s="133">
        <v>1</v>
      </c>
      <c r="L16" s="133">
        <v>1</v>
      </c>
      <c r="M16" s="134">
        <v>0</v>
      </c>
      <c r="N16" s="135">
        <v>0</v>
      </c>
    </row>
    <row r="17" spans="1:14" ht="19.8" x14ac:dyDescent="0.4">
      <c r="A17" s="167" t="s">
        <v>118</v>
      </c>
      <c r="B17" s="146">
        <v>22</v>
      </c>
      <c r="C17" s="145">
        <v>1306</v>
      </c>
      <c r="D17" s="145">
        <v>1319</v>
      </c>
      <c r="E17" s="145">
        <v>1461</v>
      </c>
      <c r="F17" s="35">
        <f t="shared" si="0"/>
        <v>2780</v>
      </c>
      <c r="G17" s="132">
        <v>15</v>
      </c>
      <c r="H17" s="133">
        <v>21</v>
      </c>
      <c r="I17" s="133">
        <v>1</v>
      </c>
      <c r="J17" s="133">
        <v>2</v>
      </c>
      <c r="K17" s="133">
        <v>0</v>
      </c>
      <c r="L17" s="133">
        <v>2</v>
      </c>
      <c r="M17" s="134">
        <v>0</v>
      </c>
      <c r="N17" s="135">
        <v>0</v>
      </c>
    </row>
    <row r="18" spans="1:14" ht="19.8" x14ac:dyDescent="0.4">
      <c r="A18" s="167" t="s">
        <v>119</v>
      </c>
      <c r="B18" s="146">
        <v>19</v>
      </c>
      <c r="C18" s="145">
        <v>1625</v>
      </c>
      <c r="D18" s="145">
        <v>1731</v>
      </c>
      <c r="E18" s="145">
        <v>1955</v>
      </c>
      <c r="F18" s="35">
        <f t="shared" si="0"/>
        <v>3686</v>
      </c>
      <c r="G18" s="132">
        <v>27</v>
      </c>
      <c r="H18" s="133">
        <v>36</v>
      </c>
      <c r="I18" s="133">
        <v>5</v>
      </c>
      <c r="J18" s="133">
        <v>9</v>
      </c>
      <c r="K18" s="133">
        <v>0</v>
      </c>
      <c r="L18" s="133">
        <v>3</v>
      </c>
      <c r="M18" s="134">
        <v>1</v>
      </c>
      <c r="N18" s="135">
        <v>0</v>
      </c>
    </row>
    <row r="19" spans="1:14" ht="19.8" x14ac:dyDescent="0.4">
      <c r="A19" s="167" t="s">
        <v>120</v>
      </c>
      <c r="B19" s="146">
        <v>22</v>
      </c>
      <c r="C19" s="145">
        <v>1168</v>
      </c>
      <c r="D19" s="145">
        <v>1279</v>
      </c>
      <c r="E19" s="145">
        <v>1411</v>
      </c>
      <c r="F19" s="35">
        <f t="shared" si="0"/>
        <v>2690</v>
      </c>
      <c r="G19" s="132">
        <v>11</v>
      </c>
      <c r="H19" s="133">
        <v>28</v>
      </c>
      <c r="I19" s="133">
        <v>3</v>
      </c>
      <c r="J19" s="133">
        <v>2</v>
      </c>
      <c r="K19" s="133">
        <v>2</v>
      </c>
      <c r="L19" s="133">
        <v>1</v>
      </c>
      <c r="M19" s="134">
        <v>0</v>
      </c>
      <c r="N19" s="135">
        <v>1</v>
      </c>
    </row>
    <row r="20" spans="1:14" ht="19.8" x14ac:dyDescent="0.4">
      <c r="A20" s="167" t="s">
        <v>121</v>
      </c>
      <c r="B20" s="146">
        <v>19</v>
      </c>
      <c r="C20" s="145">
        <v>794</v>
      </c>
      <c r="D20" s="145">
        <v>827</v>
      </c>
      <c r="E20" s="145">
        <v>994</v>
      </c>
      <c r="F20" s="35">
        <f t="shared" si="0"/>
        <v>1821</v>
      </c>
      <c r="G20" s="132">
        <v>7</v>
      </c>
      <c r="H20" s="133">
        <v>15</v>
      </c>
      <c r="I20" s="133">
        <v>0</v>
      </c>
      <c r="J20" s="133">
        <v>5</v>
      </c>
      <c r="K20" s="133">
        <v>0</v>
      </c>
      <c r="L20" s="133">
        <v>0</v>
      </c>
      <c r="M20" s="134">
        <v>0</v>
      </c>
      <c r="N20" s="135">
        <v>0</v>
      </c>
    </row>
    <row r="21" spans="1:14" ht="19.8" x14ac:dyDescent="0.4">
      <c r="A21" s="167" t="s">
        <v>122</v>
      </c>
      <c r="B21" s="146">
        <v>21</v>
      </c>
      <c r="C21" s="145">
        <v>1806</v>
      </c>
      <c r="D21" s="145">
        <v>1950</v>
      </c>
      <c r="E21" s="145">
        <v>2211</v>
      </c>
      <c r="F21" s="35">
        <f t="shared" si="0"/>
        <v>4161</v>
      </c>
      <c r="G21" s="132">
        <v>32</v>
      </c>
      <c r="H21" s="133">
        <v>20</v>
      </c>
      <c r="I21" s="133">
        <v>6</v>
      </c>
      <c r="J21" s="133">
        <v>2</v>
      </c>
      <c r="K21" s="133">
        <v>5</v>
      </c>
      <c r="L21" s="133">
        <v>5</v>
      </c>
      <c r="M21" s="134">
        <v>1</v>
      </c>
      <c r="N21" s="135">
        <v>1</v>
      </c>
    </row>
    <row r="22" spans="1:14" ht="19.8" x14ac:dyDescent="0.4">
      <c r="A22" s="167" t="s">
        <v>123</v>
      </c>
      <c r="B22" s="146">
        <v>11</v>
      </c>
      <c r="C22" s="145">
        <v>792</v>
      </c>
      <c r="D22" s="145">
        <v>668</v>
      </c>
      <c r="E22" s="145">
        <v>758</v>
      </c>
      <c r="F22" s="35">
        <f t="shared" si="0"/>
        <v>1426</v>
      </c>
      <c r="G22" s="132">
        <v>2</v>
      </c>
      <c r="H22" s="133">
        <v>7</v>
      </c>
      <c r="I22" s="133">
        <v>3</v>
      </c>
      <c r="J22" s="133">
        <v>2</v>
      </c>
      <c r="K22" s="133">
        <v>0</v>
      </c>
      <c r="L22" s="133">
        <v>1</v>
      </c>
      <c r="M22" s="134">
        <v>0</v>
      </c>
      <c r="N22" s="135">
        <v>0</v>
      </c>
    </row>
    <row r="23" spans="1:14" ht="19.8" x14ac:dyDescent="0.4">
      <c r="A23" s="167" t="s">
        <v>124</v>
      </c>
      <c r="B23" s="146">
        <v>12</v>
      </c>
      <c r="C23" s="145">
        <v>616</v>
      </c>
      <c r="D23" s="145">
        <v>530</v>
      </c>
      <c r="E23" s="145">
        <v>590</v>
      </c>
      <c r="F23" s="35">
        <f t="shared" si="0"/>
        <v>1120</v>
      </c>
      <c r="G23" s="132">
        <v>4</v>
      </c>
      <c r="H23" s="133">
        <v>7</v>
      </c>
      <c r="I23" s="133">
        <v>2</v>
      </c>
      <c r="J23" s="133">
        <v>2</v>
      </c>
      <c r="K23" s="133">
        <v>0</v>
      </c>
      <c r="L23" s="133">
        <v>1</v>
      </c>
      <c r="M23" s="134">
        <v>0</v>
      </c>
      <c r="N23" s="135">
        <v>0</v>
      </c>
    </row>
    <row r="24" spans="1:14" ht="19.8" x14ac:dyDescent="0.4">
      <c r="A24" s="167" t="s">
        <v>125</v>
      </c>
      <c r="B24" s="146">
        <v>12</v>
      </c>
      <c r="C24" s="145">
        <v>462</v>
      </c>
      <c r="D24" s="145">
        <v>443</v>
      </c>
      <c r="E24" s="145">
        <v>407</v>
      </c>
      <c r="F24" s="35">
        <f t="shared" si="0"/>
        <v>850</v>
      </c>
      <c r="G24" s="132">
        <v>5</v>
      </c>
      <c r="H24" s="133">
        <v>5</v>
      </c>
      <c r="I24" s="133">
        <v>1</v>
      </c>
      <c r="J24" s="133">
        <v>0</v>
      </c>
      <c r="K24" s="133">
        <v>0</v>
      </c>
      <c r="L24" s="133">
        <v>1</v>
      </c>
      <c r="M24" s="134">
        <v>0</v>
      </c>
      <c r="N24" s="135">
        <v>0</v>
      </c>
    </row>
    <row r="25" spans="1:14" ht="19.8" x14ac:dyDescent="0.4">
      <c r="A25" s="167" t="s">
        <v>126</v>
      </c>
      <c r="B25" s="146">
        <v>12</v>
      </c>
      <c r="C25" s="145">
        <v>571</v>
      </c>
      <c r="D25" s="145">
        <v>502</v>
      </c>
      <c r="E25" s="145">
        <v>537</v>
      </c>
      <c r="F25" s="35">
        <f t="shared" si="0"/>
        <v>1039</v>
      </c>
      <c r="G25" s="132">
        <v>1</v>
      </c>
      <c r="H25" s="133">
        <v>6</v>
      </c>
      <c r="I25" s="133">
        <v>1</v>
      </c>
      <c r="J25" s="133">
        <v>0</v>
      </c>
      <c r="K25" s="133">
        <v>1</v>
      </c>
      <c r="L25" s="133">
        <v>1</v>
      </c>
      <c r="M25" s="134">
        <v>0</v>
      </c>
      <c r="N25" s="135">
        <v>0</v>
      </c>
    </row>
    <row r="26" spans="1:14" ht="19.8" x14ac:dyDescent="0.4">
      <c r="A26" s="167" t="s">
        <v>127</v>
      </c>
      <c r="B26" s="146">
        <v>22</v>
      </c>
      <c r="C26" s="145">
        <v>1048</v>
      </c>
      <c r="D26" s="145">
        <v>1019</v>
      </c>
      <c r="E26" s="145">
        <v>1060</v>
      </c>
      <c r="F26" s="35">
        <f t="shared" si="0"/>
        <v>2079</v>
      </c>
      <c r="G26" s="132">
        <v>10</v>
      </c>
      <c r="H26" s="133">
        <v>5</v>
      </c>
      <c r="I26" s="133">
        <v>2</v>
      </c>
      <c r="J26" s="133">
        <v>4</v>
      </c>
      <c r="K26" s="133">
        <v>1</v>
      </c>
      <c r="L26" s="133">
        <v>4</v>
      </c>
      <c r="M26" s="134">
        <v>0</v>
      </c>
      <c r="N26" s="135">
        <v>0</v>
      </c>
    </row>
    <row r="27" spans="1:14" ht="19.8" x14ac:dyDescent="0.4">
      <c r="A27" s="167" t="s">
        <v>128</v>
      </c>
      <c r="B27" s="146">
        <v>24</v>
      </c>
      <c r="C27" s="145">
        <v>1667</v>
      </c>
      <c r="D27" s="145">
        <v>1536</v>
      </c>
      <c r="E27" s="145">
        <v>1624</v>
      </c>
      <c r="F27" s="35">
        <f>D27+E27</f>
        <v>3160</v>
      </c>
      <c r="G27" s="132">
        <v>12</v>
      </c>
      <c r="H27" s="133">
        <v>21</v>
      </c>
      <c r="I27" s="133">
        <v>4</v>
      </c>
      <c r="J27" s="133">
        <v>2</v>
      </c>
      <c r="K27" s="133">
        <v>0</v>
      </c>
      <c r="L27" s="133">
        <v>6</v>
      </c>
      <c r="M27" s="134">
        <v>0</v>
      </c>
      <c r="N27" s="135">
        <v>0</v>
      </c>
    </row>
    <row r="28" spans="1:14" ht="19.8" x14ac:dyDescent="0.4">
      <c r="A28" s="167" t="s">
        <v>129</v>
      </c>
      <c r="B28" s="146">
        <v>10</v>
      </c>
      <c r="C28" s="145">
        <v>349</v>
      </c>
      <c r="D28" s="145">
        <v>322</v>
      </c>
      <c r="E28" s="145">
        <v>341</v>
      </c>
      <c r="F28" s="35">
        <f t="shared" si="0"/>
        <v>663</v>
      </c>
      <c r="G28" s="132">
        <v>2</v>
      </c>
      <c r="H28" s="133">
        <v>6</v>
      </c>
      <c r="I28" s="133">
        <v>2</v>
      </c>
      <c r="J28" s="133">
        <v>0</v>
      </c>
      <c r="K28" s="133">
        <v>0</v>
      </c>
      <c r="L28" s="133">
        <v>0</v>
      </c>
      <c r="M28" s="134">
        <v>0</v>
      </c>
      <c r="N28" s="135">
        <v>0</v>
      </c>
    </row>
    <row r="29" spans="1:14" ht="19.8" x14ac:dyDescent="0.4">
      <c r="A29" s="167" t="s">
        <v>130</v>
      </c>
      <c r="B29" s="146">
        <v>13</v>
      </c>
      <c r="C29" s="145">
        <v>602</v>
      </c>
      <c r="D29" s="145">
        <v>505</v>
      </c>
      <c r="E29" s="145">
        <v>594</v>
      </c>
      <c r="F29" s="35">
        <f t="shared" si="0"/>
        <v>1099</v>
      </c>
      <c r="G29" s="132">
        <v>5</v>
      </c>
      <c r="H29" s="133">
        <v>4</v>
      </c>
      <c r="I29" s="133">
        <v>3</v>
      </c>
      <c r="J29" s="133">
        <v>2</v>
      </c>
      <c r="K29" s="133">
        <v>0</v>
      </c>
      <c r="L29" s="133">
        <v>1</v>
      </c>
      <c r="M29" s="134">
        <v>0</v>
      </c>
      <c r="N29" s="135">
        <v>0</v>
      </c>
    </row>
    <row r="30" spans="1:14" ht="19.8" x14ac:dyDescent="0.4">
      <c r="A30" s="167" t="s">
        <v>131</v>
      </c>
      <c r="B30" s="146">
        <v>10</v>
      </c>
      <c r="C30" s="145">
        <v>664</v>
      </c>
      <c r="D30" s="145">
        <v>513</v>
      </c>
      <c r="E30" s="145">
        <v>567</v>
      </c>
      <c r="F30" s="35">
        <f t="shared" si="0"/>
        <v>1080</v>
      </c>
      <c r="G30" s="132">
        <v>7</v>
      </c>
      <c r="H30" s="133">
        <v>5</v>
      </c>
      <c r="I30" s="133">
        <v>1</v>
      </c>
      <c r="J30" s="133">
        <v>1</v>
      </c>
      <c r="K30" s="133">
        <v>0</v>
      </c>
      <c r="L30" s="133">
        <v>1</v>
      </c>
      <c r="M30" s="134">
        <v>1</v>
      </c>
      <c r="N30" s="135">
        <v>0</v>
      </c>
    </row>
    <row r="31" spans="1:14" ht="19.8" x14ac:dyDescent="0.4">
      <c r="A31" s="167" t="s">
        <v>132</v>
      </c>
      <c r="B31" s="146">
        <v>10</v>
      </c>
      <c r="C31" s="145">
        <v>560</v>
      </c>
      <c r="D31" s="145">
        <v>467</v>
      </c>
      <c r="E31" s="145">
        <v>501</v>
      </c>
      <c r="F31" s="35">
        <f t="shared" si="0"/>
        <v>968</v>
      </c>
      <c r="G31" s="132">
        <v>6</v>
      </c>
      <c r="H31" s="133">
        <v>4</v>
      </c>
      <c r="I31" s="133">
        <v>3</v>
      </c>
      <c r="J31" s="133">
        <v>1</v>
      </c>
      <c r="K31" s="133">
        <v>0</v>
      </c>
      <c r="L31" s="133">
        <v>0</v>
      </c>
      <c r="M31" s="134">
        <v>0</v>
      </c>
      <c r="N31" s="135">
        <v>1</v>
      </c>
    </row>
    <row r="32" spans="1:14" ht="19.8" x14ac:dyDescent="0.4">
      <c r="A32" s="167" t="s">
        <v>133</v>
      </c>
      <c r="B32" s="146">
        <v>11</v>
      </c>
      <c r="C32" s="145">
        <v>550</v>
      </c>
      <c r="D32" s="145">
        <v>483</v>
      </c>
      <c r="E32" s="145">
        <v>513</v>
      </c>
      <c r="F32" s="35">
        <f t="shared" si="0"/>
        <v>996</v>
      </c>
      <c r="G32" s="132">
        <v>34</v>
      </c>
      <c r="H32" s="133">
        <v>18</v>
      </c>
      <c r="I32" s="133">
        <v>4</v>
      </c>
      <c r="J32" s="133">
        <v>4</v>
      </c>
      <c r="K32" s="133">
        <v>1</v>
      </c>
      <c r="L32" s="133">
        <v>0</v>
      </c>
      <c r="M32" s="134">
        <v>0</v>
      </c>
      <c r="N32" s="135">
        <v>1</v>
      </c>
    </row>
    <row r="33" spans="1:14" ht="19.8" x14ac:dyDescent="0.4">
      <c r="A33" s="167" t="s">
        <v>134</v>
      </c>
      <c r="B33" s="146">
        <v>12</v>
      </c>
      <c r="C33" s="145">
        <v>539</v>
      </c>
      <c r="D33" s="145">
        <v>438</v>
      </c>
      <c r="E33" s="145">
        <v>465</v>
      </c>
      <c r="F33" s="35">
        <f t="shared" si="0"/>
        <v>903</v>
      </c>
      <c r="G33" s="132">
        <v>6</v>
      </c>
      <c r="H33" s="133">
        <v>5</v>
      </c>
      <c r="I33" s="133">
        <v>0</v>
      </c>
      <c r="J33" s="133">
        <v>1</v>
      </c>
      <c r="K33" s="133">
        <v>1</v>
      </c>
      <c r="L33" s="133">
        <v>0</v>
      </c>
      <c r="M33" s="134">
        <v>0</v>
      </c>
      <c r="N33" s="135">
        <v>0</v>
      </c>
    </row>
    <row r="34" spans="1:14" ht="19.8" x14ac:dyDescent="0.4">
      <c r="A34" s="167" t="s">
        <v>135</v>
      </c>
      <c r="B34" s="146">
        <v>11</v>
      </c>
      <c r="C34" s="145">
        <v>397</v>
      </c>
      <c r="D34" s="145">
        <v>358</v>
      </c>
      <c r="E34" s="145">
        <v>414</v>
      </c>
      <c r="F34" s="35">
        <f t="shared" si="0"/>
        <v>772</v>
      </c>
      <c r="G34" s="132">
        <v>2</v>
      </c>
      <c r="H34" s="133">
        <v>4</v>
      </c>
      <c r="I34" s="133">
        <v>3</v>
      </c>
      <c r="J34" s="133">
        <v>3</v>
      </c>
      <c r="K34" s="133">
        <v>1</v>
      </c>
      <c r="L34" s="133">
        <v>1</v>
      </c>
      <c r="M34" s="134">
        <v>1</v>
      </c>
      <c r="N34" s="135">
        <v>0</v>
      </c>
    </row>
    <row r="35" spans="1:14" ht="19.8" x14ac:dyDescent="0.4">
      <c r="A35" s="167" t="s">
        <v>136</v>
      </c>
      <c r="B35" s="146">
        <v>6</v>
      </c>
      <c r="C35" s="145">
        <v>361</v>
      </c>
      <c r="D35" s="145">
        <v>333</v>
      </c>
      <c r="E35" s="145">
        <v>381</v>
      </c>
      <c r="F35" s="35">
        <f t="shared" si="0"/>
        <v>714</v>
      </c>
      <c r="G35" s="132">
        <v>4</v>
      </c>
      <c r="H35" s="133">
        <v>5</v>
      </c>
      <c r="I35" s="133">
        <v>1</v>
      </c>
      <c r="J35" s="133">
        <v>0</v>
      </c>
      <c r="K35" s="133">
        <v>0</v>
      </c>
      <c r="L35" s="133">
        <v>3</v>
      </c>
      <c r="M35" s="134">
        <v>0</v>
      </c>
      <c r="N35" s="135">
        <v>0</v>
      </c>
    </row>
    <row r="36" spans="1:14" ht="19.8" x14ac:dyDescent="0.4">
      <c r="A36" s="167" t="s">
        <v>137</v>
      </c>
      <c r="B36" s="146">
        <v>16</v>
      </c>
      <c r="C36" s="145">
        <v>633</v>
      </c>
      <c r="D36" s="145">
        <v>587</v>
      </c>
      <c r="E36" s="145">
        <v>586</v>
      </c>
      <c r="F36" s="35">
        <f t="shared" si="0"/>
        <v>1173</v>
      </c>
      <c r="G36" s="132">
        <v>3</v>
      </c>
      <c r="H36" s="133">
        <v>7</v>
      </c>
      <c r="I36" s="133">
        <v>0</v>
      </c>
      <c r="J36" s="133">
        <v>1</v>
      </c>
      <c r="K36" s="133">
        <v>0</v>
      </c>
      <c r="L36" s="133">
        <v>2</v>
      </c>
      <c r="M36" s="134">
        <v>0</v>
      </c>
      <c r="N36" s="135">
        <v>0</v>
      </c>
    </row>
    <row r="37" spans="1:14" ht="19.8" x14ac:dyDescent="0.4">
      <c r="A37" s="166" t="s">
        <v>138</v>
      </c>
      <c r="B37" s="35">
        <f t="shared" ref="B37:N37" si="1">SUM(B5:B36)</f>
        <v>447</v>
      </c>
      <c r="C37" s="35">
        <f t="shared" si="1"/>
        <v>25073</v>
      </c>
      <c r="D37" s="35">
        <f t="shared" si="1"/>
        <v>23398</v>
      </c>
      <c r="E37" s="35">
        <f t="shared" si="1"/>
        <v>25956</v>
      </c>
      <c r="F37" s="35">
        <f t="shared" si="1"/>
        <v>49354</v>
      </c>
      <c r="G37" s="35">
        <f t="shared" si="1"/>
        <v>260</v>
      </c>
      <c r="H37" s="35">
        <f t="shared" si="1"/>
        <v>313</v>
      </c>
      <c r="I37" s="35">
        <f t="shared" si="1"/>
        <v>68</v>
      </c>
      <c r="J37" s="35">
        <f t="shared" si="1"/>
        <v>68</v>
      </c>
      <c r="K37" s="35">
        <f t="shared" si="1"/>
        <v>16</v>
      </c>
      <c r="L37" s="35">
        <f t="shared" si="1"/>
        <v>52</v>
      </c>
      <c r="M37" s="36">
        <f t="shared" si="1"/>
        <v>9</v>
      </c>
      <c r="N37" s="38">
        <f t="shared" si="1"/>
        <v>5</v>
      </c>
    </row>
    <row r="38" spans="1:14" s="2" customFormat="1" ht="26.25" customHeight="1" x14ac:dyDescent="0.4">
      <c r="A38" s="212" t="s">
        <v>57</v>
      </c>
      <c r="B38" s="213"/>
      <c r="C38" s="76">
        <f>C37</f>
        <v>25073</v>
      </c>
      <c r="D38" s="76" t="s">
        <v>58</v>
      </c>
      <c r="E38" s="76" t="s">
        <v>59</v>
      </c>
      <c r="F38" s="76"/>
      <c r="G38" s="76">
        <f>F37</f>
        <v>49354</v>
      </c>
      <c r="H38" s="76" t="s">
        <v>60</v>
      </c>
      <c r="I38" s="76"/>
      <c r="J38" s="76"/>
      <c r="K38" s="76" t="s">
        <v>101</v>
      </c>
      <c r="L38" s="76"/>
      <c r="M38" s="77"/>
      <c r="N38" s="78"/>
    </row>
    <row r="39" spans="1:14" s="2" customFormat="1" ht="26.25" customHeight="1" x14ac:dyDescent="0.4">
      <c r="A39" s="176" t="s">
        <v>104</v>
      </c>
      <c r="B39" s="177"/>
      <c r="C39" s="46" t="str">
        <f ca="1">INDIRECT(H39,TRUE)</f>
        <v>開平</v>
      </c>
      <c r="D39" s="124" t="s">
        <v>91</v>
      </c>
      <c r="E39" s="125">
        <f>MAX(C5:C36)</f>
        <v>1806</v>
      </c>
      <c r="F39" s="126">
        <f>MAX(F5:F36)</f>
        <v>4161</v>
      </c>
      <c r="G39" s="71"/>
      <c r="H39" s="129" t="str">
        <f>ADDRESS(MATCH(MAX(F5:F36),F5:F36,0)+4,1)</f>
        <v>$A$21</v>
      </c>
      <c r="I39" s="71"/>
      <c r="J39" s="71"/>
      <c r="K39" s="71"/>
      <c r="L39" s="71"/>
      <c r="M39" s="122"/>
      <c r="N39" s="123"/>
    </row>
    <row r="40" spans="1:14" s="2" customFormat="1" ht="26.25" customHeight="1" x14ac:dyDescent="0.4">
      <c r="A40" s="176" t="s">
        <v>105</v>
      </c>
      <c r="B40" s="177"/>
      <c r="C40" s="130" t="str">
        <f ca="1">INDIRECT(H40,TRUE)</f>
        <v>德政</v>
      </c>
      <c r="D40" s="131" t="s">
        <v>91</v>
      </c>
      <c r="E40" s="127">
        <f>MIN(C5:C36)</f>
        <v>345</v>
      </c>
      <c r="F40" s="128">
        <f>MIN(F5:F36)</f>
        <v>655</v>
      </c>
      <c r="G40" s="71"/>
      <c r="H40" s="129" t="str">
        <f>ADDRESS(MATCH(MIN(F5:F36),F5:F36,0)+4,1)</f>
        <v>$A$10</v>
      </c>
      <c r="I40" s="71"/>
      <c r="J40" s="71"/>
      <c r="K40" s="71"/>
      <c r="L40" s="71"/>
      <c r="M40" s="122"/>
      <c r="N40" s="123"/>
    </row>
    <row r="41" spans="1:14" s="3" customFormat="1" ht="24.9" customHeight="1" x14ac:dyDescent="0.4">
      <c r="A41" s="221" t="s">
        <v>11</v>
      </c>
      <c r="B41" s="222"/>
      <c r="C41" s="225">
        <f>SUM(G41:G42)</f>
        <v>297</v>
      </c>
      <c r="D41" s="227" t="s">
        <v>10</v>
      </c>
      <c r="E41" s="63" t="s">
        <v>12</v>
      </c>
      <c r="F41" s="63"/>
      <c r="G41" s="63">
        <v>130</v>
      </c>
      <c r="H41" s="63" t="s">
        <v>10</v>
      </c>
      <c r="I41" s="63"/>
      <c r="J41" s="63"/>
      <c r="K41" s="64"/>
      <c r="L41" s="64"/>
      <c r="M41" s="65"/>
      <c r="N41" s="66"/>
    </row>
    <row r="42" spans="1:14" s="4" customFormat="1" ht="24.9" customHeight="1" x14ac:dyDescent="0.4">
      <c r="A42" s="223"/>
      <c r="B42" s="224"/>
      <c r="C42" s="226"/>
      <c r="D42" s="228"/>
      <c r="E42" s="67" t="s">
        <v>13</v>
      </c>
      <c r="F42" s="67"/>
      <c r="G42" s="67">
        <v>167</v>
      </c>
      <c r="H42" s="67" t="s">
        <v>10</v>
      </c>
      <c r="I42" s="67"/>
      <c r="J42" s="67"/>
      <c r="K42" s="68"/>
      <c r="L42" s="68"/>
      <c r="M42" s="69"/>
      <c r="N42" s="70"/>
    </row>
    <row r="43" spans="1:14" s="4" customFormat="1" ht="24.9" customHeight="1" x14ac:dyDescent="0.4">
      <c r="A43" s="184" t="s">
        <v>17</v>
      </c>
      <c r="B43" s="188"/>
      <c r="C43" s="191">
        <f>K37</f>
        <v>16</v>
      </c>
      <c r="D43" s="191" t="s">
        <v>10</v>
      </c>
      <c r="E43" s="152" t="s">
        <v>142</v>
      </c>
      <c r="F43" s="63"/>
      <c r="G43" s="63"/>
      <c r="H43" s="63"/>
      <c r="I43" s="63"/>
      <c r="J43" s="63"/>
      <c r="K43" s="156"/>
      <c r="L43" s="156"/>
      <c r="M43" s="157"/>
      <c r="N43" s="158"/>
    </row>
    <row r="44" spans="1:14" s="5" customFormat="1" ht="24.9" customHeight="1" x14ac:dyDescent="0.4">
      <c r="A44" s="189"/>
      <c r="B44" s="190"/>
      <c r="C44" s="205"/>
      <c r="D44" s="205"/>
      <c r="E44" s="152" t="s">
        <v>185</v>
      </c>
      <c r="F44" s="159"/>
      <c r="G44" s="159"/>
      <c r="H44" s="159"/>
      <c r="I44" s="159"/>
      <c r="J44" s="159"/>
      <c r="K44" s="159"/>
      <c r="L44" s="159"/>
      <c r="M44" s="159"/>
      <c r="N44" s="160"/>
    </row>
    <row r="45" spans="1:14" s="6" customFormat="1" ht="26.25" customHeight="1" x14ac:dyDescent="0.4">
      <c r="A45" s="243" t="s">
        <v>61</v>
      </c>
      <c r="B45" s="244"/>
      <c r="C45" s="76">
        <f>L37</f>
        <v>52</v>
      </c>
      <c r="D45" s="76" t="s">
        <v>60</v>
      </c>
      <c r="E45" s="76"/>
      <c r="F45" s="76"/>
      <c r="G45" s="86"/>
      <c r="H45" s="76"/>
      <c r="I45" s="76"/>
      <c r="J45" s="76"/>
      <c r="K45" s="87"/>
      <c r="L45" s="87"/>
      <c r="M45" s="88"/>
      <c r="N45" s="89"/>
    </row>
    <row r="46" spans="1:14" s="7" customFormat="1" ht="26.25" customHeight="1" x14ac:dyDescent="0.4">
      <c r="A46" s="212" t="s">
        <v>14</v>
      </c>
      <c r="B46" s="213"/>
      <c r="C46" s="76">
        <f>M37</f>
        <v>9</v>
      </c>
      <c r="D46" s="76" t="s">
        <v>62</v>
      </c>
      <c r="E46" s="76" t="s">
        <v>167</v>
      </c>
      <c r="F46" s="76"/>
      <c r="G46" s="76"/>
      <c r="H46" s="76"/>
      <c r="I46" s="76"/>
      <c r="J46" s="76"/>
      <c r="K46" s="87"/>
      <c r="L46" s="87"/>
      <c r="M46" s="88"/>
      <c r="N46" s="89"/>
    </row>
    <row r="47" spans="1:14" s="8" customFormat="1" ht="26.25" customHeight="1" x14ac:dyDescent="0.4">
      <c r="A47" s="210" t="s">
        <v>149</v>
      </c>
      <c r="B47" s="211"/>
      <c r="C47" s="76">
        <f>N37</f>
        <v>5</v>
      </c>
      <c r="D47" s="76" t="s">
        <v>62</v>
      </c>
      <c r="E47" s="76" t="s">
        <v>184</v>
      </c>
      <c r="F47" s="76"/>
      <c r="G47" s="76"/>
      <c r="H47" s="76"/>
      <c r="I47" s="76"/>
      <c r="J47" s="76"/>
      <c r="K47" s="87"/>
      <c r="L47" s="87"/>
      <c r="M47" s="88"/>
      <c r="N47" s="89"/>
    </row>
    <row r="48" spans="1:14" s="6" customFormat="1" ht="26.25" customHeight="1" x14ac:dyDescent="0.4">
      <c r="A48" s="176" t="s">
        <v>103</v>
      </c>
      <c r="B48" s="177"/>
      <c r="C48" s="76">
        <f>G37</f>
        <v>260</v>
      </c>
      <c r="D48" s="76" t="s">
        <v>60</v>
      </c>
      <c r="E48" s="76" t="s">
        <v>63</v>
      </c>
      <c r="F48" s="76"/>
      <c r="G48" s="76">
        <f>H37</f>
        <v>313</v>
      </c>
      <c r="H48" s="76" t="s">
        <v>60</v>
      </c>
      <c r="I48" s="76"/>
      <c r="J48" s="76"/>
      <c r="K48" s="87"/>
      <c r="L48" s="87"/>
      <c r="M48" s="88"/>
      <c r="N48" s="89"/>
    </row>
    <row r="49" spans="1:14" s="9" customFormat="1" ht="26.25" customHeight="1" thickBot="1" x14ac:dyDescent="0.45">
      <c r="A49" s="206" t="str">
        <f>IF(C49&gt;0," 本月戶數增加","本月戶數減少")</f>
        <v xml:space="preserve"> 本月戶數增加</v>
      </c>
      <c r="B49" s="207"/>
      <c r="C49" s="121">
        <f>C37-'11408'!C37</f>
        <v>15</v>
      </c>
      <c r="D49" s="91" t="str">
        <f>IF(E49&gt;0,"男增加","男減少")</f>
        <v>男減少</v>
      </c>
      <c r="E49" s="92">
        <f>D37-'11408'!D37</f>
        <v>-53</v>
      </c>
      <c r="F49" s="91" t="str">
        <f>IF(G49&gt;0,"女增加","女減少")</f>
        <v>女減少</v>
      </c>
      <c r="G49" s="92">
        <f>E37-'11408'!E37</f>
        <v>-36</v>
      </c>
      <c r="H49" s="93"/>
      <c r="I49" s="207" t="str">
        <f>IF(K49&gt;0,"總人口數增加","總人口數減少")</f>
        <v>總人口數減少</v>
      </c>
      <c r="J49" s="207"/>
      <c r="K49" s="92">
        <f>F37-'11408'!F37</f>
        <v>-89</v>
      </c>
      <c r="L49" s="93"/>
      <c r="M49" s="94"/>
      <c r="N49" s="95"/>
    </row>
    <row r="50" spans="1:14" x14ac:dyDescent="0.3">
      <c r="K50" s="10"/>
      <c r="M50" s="12"/>
    </row>
  </sheetData>
  <mergeCells count="28">
    <mergeCell ref="M3:M4"/>
    <mergeCell ref="N3:N4"/>
    <mergeCell ref="K2:N2"/>
    <mergeCell ref="C41:C42"/>
    <mergeCell ref="D41:D42"/>
    <mergeCell ref="J3:J4"/>
    <mergeCell ref="A49:B49"/>
    <mergeCell ref="I49:J49"/>
    <mergeCell ref="I3:I4"/>
    <mergeCell ref="B3:B4"/>
    <mergeCell ref="C3:C4"/>
    <mergeCell ref="G3:G4"/>
    <mergeCell ref="H3:H4"/>
    <mergeCell ref="A47:B47"/>
    <mergeCell ref="A45:B45"/>
    <mergeCell ref="A46:B46"/>
    <mergeCell ref="A39:B39"/>
    <mergeCell ref="A40:B40"/>
    <mergeCell ref="A38:B38"/>
    <mergeCell ref="A3:A4"/>
    <mergeCell ref="A41:B42"/>
    <mergeCell ref="A43:B44"/>
    <mergeCell ref="C43:C44"/>
    <mergeCell ref="D43:D44"/>
    <mergeCell ref="A48:B48"/>
    <mergeCell ref="A1:L1"/>
    <mergeCell ref="K3:K4"/>
    <mergeCell ref="L3:L4"/>
  </mergeCells>
  <phoneticPr fontId="1" type="noConversion"/>
  <printOptions horizontalCentered="1"/>
  <pageMargins left="0.59055118110236227" right="0.39370078740157483" top="0.98425196850393704" bottom="0.98425196850393704" header="0" footer="0"/>
  <pageSetup paperSize="8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N50"/>
  <sheetViews>
    <sheetView workbookViewId="0">
      <pane ySplit="4" topLeftCell="A5" activePane="bottomLeft" state="frozen"/>
      <selection pane="bottomLeft" sqref="A1:L1"/>
    </sheetView>
  </sheetViews>
  <sheetFormatPr defaultRowHeight="16.2" x14ac:dyDescent="0.3"/>
  <cols>
    <col min="1" max="1" width="11.33203125" style="1" customWidth="1"/>
    <col min="2" max="2" width="12.44140625" customWidth="1"/>
    <col min="3" max="3" width="11.33203125" customWidth="1"/>
    <col min="4" max="6" width="9.6640625" customWidth="1"/>
    <col min="7" max="10" width="8.6640625" customWidth="1"/>
    <col min="11" max="12" width="7.6640625" customWidth="1"/>
    <col min="13" max="14" width="7.6640625" style="11" customWidth="1"/>
  </cols>
  <sheetData>
    <row r="1" spans="1:14" ht="44.25" customHeight="1" x14ac:dyDescent="0.3">
      <c r="A1" s="168" t="s">
        <v>98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36"/>
      <c r="N1" s="136"/>
    </row>
    <row r="2" spans="1:14" ht="28.5" customHeight="1" thickBot="1" x14ac:dyDescent="0.35">
      <c r="A2" s="33"/>
      <c r="B2" s="32"/>
      <c r="C2" s="32"/>
      <c r="D2" s="32"/>
      <c r="E2" s="32"/>
      <c r="F2" s="32"/>
      <c r="G2" s="32"/>
      <c r="H2" s="32"/>
      <c r="I2" s="32"/>
      <c r="J2" s="37"/>
      <c r="K2" s="214" t="s">
        <v>162</v>
      </c>
      <c r="L2" s="214"/>
      <c r="M2" s="214"/>
      <c r="N2" s="214"/>
    </row>
    <row r="3" spans="1:14" ht="19.8" x14ac:dyDescent="0.4">
      <c r="A3" s="215" t="s">
        <v>83</v>
      </c>
      <c r="B3" s="208" t="s">
        <v>84</v>
      </c>
      <c r="C3" s="208" t="s">
        <v>44</v>
      </c>
      <c r="D3" s="142" t="s">
        <v>10</v>
      </c>
      <c r="E3" s="143" t="s">
        <v>95</v>
      </c>
      <c r="F3" s="144" t="s">
        <v>96</v>
      </c>
      <c r="G3" s="208" t="s">
        <v>5</v>
      </c>
      <c r="H3" s="208" t="s">
        <v>4</v>
      </c>
      <c r="I3" s="208" t="s">
        <v>6</v>
      </c>
      <c r="J3" s="208" t="s">
        <v>7</v>
      </c>
      <c r="K3" s="208" t="s">
        <v>45</v>
      </c>
      <c r="L3" s="208" t="s">
        <v>46</v>
      </c>
      <c r="M3" s="217" t="s">
        <v>145</v>
      </c>
      <c r="N3" s="219" t="s">
        <v>147</v>
      </c>
    </row>
    <row r="4" spans="1:14" s="1" customFormat="1" ht="19.8" x14ac:dyDescent="0.4">
      <c r="A4" s="216"/>
      <c r="B4" s="209"/>
      <c r="C4" s="209"/>
      <c r="D4" s="34" t="s">
        <v>1</v>
      </c>
      <c r="E4" s="34" t="s">
        <v>2</v>
      </c>
      <c r="F4" s="34" t="s">
        <v>90</v>
      </c>
      <c r="G4" s="209"/>
      <c r="H4" s="209"/>
      <c r="I4" s="209"/>
      <c r="J4" s="209"/>
      <c r="K4" s="209"/>
      <c r="L4" s="209"/>
      <c r="M4" s="218"/>
      <c r="N4" s="220"/>
    </row>
    <row r="5" spans="1:14" ht="19.8" x14ac:dyDescent="0.4">
      <c r="A5" s="167" t="s">
        <v>106</v>
      </c>
      <c r="B5" s="35">
        <v>15</v>
      </c>
      <c r="C5" s="137">
        <v>959</v>
      </c>
      <c r="D5" s="137">
        <v>853</v>
      </c>
      <c r="E5" s="137">
        <v>946</v>
      </c>
      <c r="F5" s="35">
        <f t="shared" ref="F5:F26" si="0">SUM(D5:E5)</f>
        <v>1799</v>
      </c>
      <c r="G5" s="132">
        <v>4</v>
      </c>
      <c r="H5" s="133">
        <v>9</v>
      </c>
      <c r="I5" s="133">
        <v>1</v>
      </c>
      <c r="J5" s="133">
        <v>3</v>
      </c>
      <c r="K5" s="133">
        <v>0</v>
      </c>
      <c r="L5" s="133">
        <v>3</v>
      </c>
      <c r="M5" s="134">
        <v>1</v>
      </c>
      <c r="N5" s="135">
        <v>0</v>
      </c>
    </row>
    <row r="6" spans="1:14" ht="19.8" x14ac:dyDescent="0.4">
      <c r="A6" s="167" t="s">
        <v>107</v>
      </c>
      <c r="B6" s="35">
        <v>11</v>
      </c>
      <c r="C6" s="137">
        <v>569</v>
      </c>
      <c r="D6" s="137">
        <v>471</v>
      </c>
      <c r="E6" s="137">
        <v>529</v>
      </c>
      <c r="F6" s="35">
        <f t="shared" si="0"/>
        <v>1000</v>
      </c>
      <c r="G6" s="132">
        <v>4</v>
      </c>
      <c r="H6" s="133">
        <v>1</v>
      </c>
      <c r="I6" s="133">
        <v>0</v>
      </c>
      <c r="J6" s="133">
        <v>0</v>
      </c>
      <c r="K6" s="133">
        <v>0</v>
      </c>
      <c r="L6" s="133">
        <v>0</v>
      </c>
      <c r="M6" s="134">
        <v>0</v>
      </c>
      <c r="N6" s="135">
        <v>0</v>
      </c>
    </row>
    <row r="7" spans="1:14" ht="19.8" x14ac:dyDescent="0.4">
      <c r="A7" s="167" t="s">
        <v>108</v>
      </c>
      <c r="B7" s="35">
        <v>17</v>
      </c>
      <c r="C7" s="137">
        <v>1569</v>
      </c>
      <c r="D7" s="137">
        <v>1426</v>
      </c>
      <c r="E7" s="137">
        <v>1763</v>
      </c>
      <c r="F7" s="35">
        <f t="shared" si="0"/>
        <v>3189</v>
      </c>
      <c r="G7" s="132">
        <v>15</v>
      </c>
      <c r="H7" s="133">
        <v>16</v>
      </c>
      <c r="I7" s="133">
        <v>5</v>
      </c>
      <c r="J7" s="133">
        <v>0</v>
      </c>
      <c r="K7" s="133">
        <v>1</v>
      </c>
      <c r="L7" s="133">
        <v>3</v>
      </c>
      <c r="M7" s="134">
        <v>0</v>
      </c>
      <c r="N7" s="135">
        <v>0</v>
      </c>
    </row>
    <row r="8" spans="1:14" ht="19.8" x14ac:dyDescent="0.4">
      <c r="A8" s="167" t="s">
        <v>109</v>
      </c>
      <c r="B8" s="35">
        <v>15</v>
      </c>
      <c r="C8" s="137">
        <v>547</v>
      </c>
      <c r="D8" s="137">
        <v>510</v>
      </c>
      <c r="E8" s="137">
        <v>534</v>
      </c>
      <c r="F8" s="35">
        <f t="shared" si="0"/>
        <v>1044</v>
      </c>
      <c r="G8" s="132">
        <v>7</v>
      </c>
      <c r="H8" s="133">
        <v>10</v>
      </c>
      <c r="I8" s="133">
        <v>0</v>
      </c>
      <c r="J8" s="133">
        <v>0</v>
      </c>
      <c r="K8" s="133">
        <v>0</v>
      </c>
      <c r="L8" s="133">
        <v>3</v>
      </c>
      <c r="M8" s="134">
        <v>0</v>
      </c>
      <c r="N8" s="135">
        <v>0</v>
      </c>
    </row>
    <row r="9" spans="1:14" ht="19.8" x14ac:dyDescent="0.4">
      <c r="A9" s="167" t="s">
        <v>110</v>
      </c>
      <c r="B9" s="35">
        <v>17</v>
      </c>
      <c r="C9" s="137">
        <v>692</v>
      </c>
      <c r="D9" s="137">
        <v>624</v>
      </c>
      <c r="E9" s="137">
        <v>705</v>
      </c>
      <c r="F9" s="35">
        <f t="shared" si="0"/>
        <v>1329</v>
      </c>
      <c r="G9" s="132">
        <v>1</v>
      </c>
      <c r="H9" s="133">
        <v>7</v>
      </c>
      <c r="I9" s="133">
        <v>3</v>
      </c>
      <c r="J9" s="133">
        <v>1</v>
      </c>
      <c r="K9" s="133">
        <v>0</v>
      </c>
      <c r="L9" s="133">
        <v>2</v>
      </c>
      <c r="M9" s="134">
        <v>1</v>
      </c>
      <c r="N9" s="135">
        <v>0</v>
      </c>
    </row>
    <row r="10" spans="1:14" ht="19.8" x14ac:dyDescent="0.4">
      <c r="A10" s="167" t="s">
        <v>111</v>
      </c>
      <c r="B10" s="35">
        <v>7</v>
      </c>
      <c r="C10" s="137">
        <v>344</v>
      </c>
      <c r="D10" s="137">
        <v>297</v>
      </c>
      <c r="E10" s="137">
        <v>356</v>
      </c>
      <c r="F10" s="35">
        <f t="shared" si="0"/>
        <v>653</v>
      </c>
      <c r="G10" s="132">
        <v>0</v>
      </c>
      <c r="H10" s="133">
        <v>1</v>
      </c>
      <c r="I10" s="133">
        <v>0</v>
      </c>
      <c r="J10" s="133">
        <v>1</v>
      </c>
      <c r="K10" s="133">
        <v>0</v>
      </c>
      <c r="L10" s="133">
        <v>0</v>
      </c>
      <c r="M10" s="134">
        <v>0</v>
      </c>
      <c r="N10" s="135">
        <v>0</v>
      </c>
    </row>
    <row r="11" spans="1:14" ht="19.8" x14ac:dyDescent="0.4">
      <c r="A11" s="167" t="s">
        <v>112</v>
      </c>
      <c r="B11" s="35">
        <v>7</v>
      </c>
      <c r="C11" s="137">
        <v>688</v>
      </c>
      <c r="D11" s="137">
        <v>501</v>
      </c>
      <c r="E11" s="137">
        <v>646</v>
      </c>
      <c r="F11" s="35">
        <f t="shared" si="0"/>
        <v>1147</v>
      </c>
      <c r="G11" s="132">
        <v>7</v>
      </c>
      <c r="H11" s="133">
        <v>10</v>
      </c>
      <c r="I11" s="133">
        <v>0</v>
      </c>
      <c r="J11" s="133">
        <v>1</v>
      </c>
      <c r="K11" s="133">
        <v>0</v>
      </c>
      <c r="L11" s="133">
        <v>1</v>
      </c>
      <c r="M11" s="134">
        <v>1</v>
      </c>
      <c r="N11" s="135">
        <v>0</v>
      </c>
    </row>
    <row r="12" spans="1:14" ht="19.8" x14ac:dyDescent="0.4">
      <c r="A12" s="167" t="s">
        <v>113</v>
      </c>
      <c r="B12" s="35">
        <v>15</v>
      </c>
      <c r="C12" s="137">
        <v>971</v>
      </c>
      <c r="D12" s="137">
        <v>919</v>
      </c>
      <c r="E12" s="137">
        <v>992</v>
      </c>
      <c r="F12" s="35">
        <f t="shared" si="0"/>
        <v>1911</v>
      </c>
      <c r="G12" s="132">
        <v>6</v>
      </c>
      <c r="H12" s="133">
        <v>10</v>
      </c>
      <c r="I12" s="133">
        <v>2</v>
      </c>
      <c r="J12" s="133">
        <v>3</v>
      </c>
      <c r="K12" s="133">
        <v>1</v>
      </c>
      <c r="L12" s="133">
        <v>2</v>
      </c>
      <c r="M12" s="134">
        <v>2</v>
      </c>
      <c r="N12" s="135">
        <v>0</v>
      </c>
    </row>
    <row r="13" spans="1:14" ht="19.8" x14ac:dyDescent="0.4">
      <c r="A13" s="167" t="s">
        <v>114</v>
      </c>
      <c r="B13" s="35">
        <v>12</v>
      </c>
      <c r="C13" s="137">
        <v>482</v>
      </c>
      <c r="D13" s="137">
        <v>451</v>
      </c>
      <c r="E13" s="137">
        <v>478</v>
      </c>
      <c r="F13" s="35">
        <f t="shared" si="0"/>
        <v>929</v>
      </c>
      <c r="G13" s="132">
        <v>0</v>
      </c>
      <c r="H13" s="133">
        <v>1</v>
      </c>
      <c r="I13" s="133">
        <v>1</v>
      </c>
      <c r="J13" s="133">
        <v>3</v>
      </c>
      <c r="K13" s="133">
        <v>1</v>
      </c>
      <c r="L13" s="133">
        <v>0</v>
      </c>
      <c r="M13" s="134">
        <v>2</v>
      </c>
      <c r="N13" s="135">
        <v>1</v>
      </c>
    </row>
    <row r="14" spans="1:14" ht="19.8" x14ac:dyDescent="0.4">
      <c r="A14" s="167" t="s">
        <v>115</v>
      </c>
      <c r="B14" s="35">
        <v>8</v>
      </c>
      <c r="C14" s="137">
        <v>350</v>
      </c>
      <c r="D14" s="137">
        <v>368</v>
      </c>
      <c r="E14" s="137">
        <v>355</v>
      </c>
      <c r="F14" s="35">
        <f t="shared" si="0"/>
        <v>723</v>
      </c>
      <c r="G14" s="132">
        <v>1</v>
      </c>
      <c r="H14" s="133">
        <v>1</v>
      </c>
      <c r="I14" s="133">
        <v>0</v>
      </c>
      <c r="J14" s="133">
        <v>0</v>
      </c>
      <c r="K14" s="133">
        <v>1</v>
      </c>
      <c r="L14" s="133">
        <v>1</v>
      </c>
      <c r="M14" s="134">
        <v>0</v>
      </c>
      <c r="N14" s="135">
        <v>0</v>
      </c>
    </row>
    <row r="15" spans="1:14" ht="19.8" x14ac:dyDescent="0.4">
      <c r="A15" s="167" t="s">
        <v>116</v>
      </c>
      <c r="B15" s="35">
        <v>17</v>
      </c>
      <c r="C15" s="137">
        <v>770</v>
      </c>
      <c r="D15" s="137">
        <v>683</v>
      </c>
      <c r="E15" s="137">
        <v>778</v>
      </c>
      <c r="F15" s="35">
        <f t="shared" si="0"/>
        <v>1461</v>
      </c>
      <c r="G15" s="132">
        <v>6</v>
      </c>
      <c r="H15" s="133">
        <v>6</v>
      </c>
      <c r="I15" s="133">
        <v>0</v>
      </c>
      <c r="J15" s="133">
        <v>0</v>
      </c>
      <c r="K15" s="133">
        <v>0</v>
      </c>
      <c r="L15" s="133">
        <v>5</v>
      </c>
      <c r="M15" s="134">
        <v>1</v>
      </c>
      <c r="N15" s="135">
        <v>0</v>
      </c>
    </row>
    <row r="16" spans="1:14" ht="19.8" x14ac:dyDescent="0.4">
      <c r="A16" s="167" t="s">
        <v>117</v>
      </c>
      <c r="B16" s="35">
        <v>11</v>
      </c>
      <c r="C16" s="137">
        <v>612</v>
      </c>
      <c r="D16" s="137">
        <v>468</v>
      </c>
      <c r="E16" s="137">
        <v>473</v>
      </c>
      <c r="F16" s="35">
        <f t="shared" si="0"/>
        <v>941</v>
      </c>
      <c r="G16" s="132">
        <v>4</v>
      </c>
      <c r="H16" s="133">
        <v>10</v>
      </c>
      <c r="I16" s="133">
        <v>0</v>
      </c>
      <c r="J16" s="133">
        <v>5</v>
      </c>
      <c r="K16" s="133">
        <v>0</v>
      </c>
      <c r="L16" s="133">
        <v>0</v>
      </c>
      <c r="M16" s="134">
        <v>3</v>
      </c>
      <c r="N16" s="135">
        <v>0</v>
      </c>
    </row>
    <row r="17" spans="1:14" ht="19.8" x14ac:dyDescent="0.4">
      <c r="A17" s="167" t="s">
        <v>118</v>
      </c>
      <c r="B17" s="35">
        <v>22</v>
      </c>
      <c r="C17" s="137">
        <v>1310</v>
      </c>
      <c r="D17" s="137">
        <v>1326</v>
      </c>
      <c r="E17" s="137">
        <v>1466</v>
      </c>
      <c r="F17" s="35">
        <f t="shared" si="0"/>
        <v>2792</v>
      </c>
      <c r="G17" s="132">
        <v>19</v>
      </c>
      <c r="H17" s="133">
        <v>8</v>
      </c>
      <c r="I17" s="133">
        <v>4</v>
      </c>
      <c r="J17" s="133">
        <v>3</v>
      </c>
      <c r="K17" s="133">
        <v>0</v>
      </c>
      <c r="L17" s="133">
        <v>0</v>
      </c>
      <c r="M17" s="134">
        <v>0</v>
      </c>
      <c r="N17" s="135">
        <v>0</v>
      </c>
    </row>
    <row r="18" spans="1:14" ht="19.8" x14ac:dyDescent="0.4">
      <c r="A18" s="167" t="s">
        <v>119</v>
      </c>
      <c r="B18" s="35">
        <v>19</v>
      </c>
      <c r="C18" s="137">
        <v>1624</v>
      </c>
      <c r="D18" s="137">
        <v>1725</v>
      </c>
      <c r="E18" s="137">
        <v>1962</v>
      </c>
      <c r="F18" s="35">
        <f t="shared" si="0"/>
        <v>3687</v>
      </c>
      <c r="G18" s="132">
        <v>15</v>
      </c>
      <c r="H18" s="133">
        <v>13</v>
      </c>
      <c r="I18" s="133">
        <v>2</v>
      </c>
      <c r="J18" s="133">
        <v>6</v>
      </c>
      <c r="K18" s="133">
        <v>4</v>
      </c>
      <c r="L18" s="133">
        <v>1</v>
      </c>
      <c r="M18" s="134">
        <v>3</v>
      </c>
      <c r="N18" s="135">
        <v>0</v>
      </c>
    </row>
    <row r="19" spans="1:14" ht="19.8" x14ac:dyDescent="0.4">
      <c r="A19" s="167" t="s">
        <v>120</v>
      </c>
      <c r="B19" s="35">
        <v>22</v>
      </c>
      <c r="C19" s="137">
        <v>1168</v>
      </c>
      <c r="D19" s="137">
        <v>1283</v>
      </c>
      <c r="E19" s="137">
        <v>1408</v>
      </c>
      <c r="F19" s="35">
        <f t="shared" si="0"/>
        <v>2691</v>
      </c>
      <c r="G19" s="132">
        <v>15</v>
      </c>
      <c r="H19" s="133">
        <v>14</v>
      </c>
      <c r="I19" s="133">
        <v>2</v>
      </c>
      <c r="J19" s="133">
        <v>1</v>
      </c>
      <c r="K19" s="133">
        <v>0</v>
      </c>
      <c r="L19" s="133">
        <v>1</v>
      </c>
      <c r="M19" s="134">
        <v>1</v>
      </c>
      <c r="N19" s="135">
        <v>0</v>
      </c>
    </row>
    <row r="20" spans="1:14" ht="19.8" x14ac:dyDescent="0.4">
      <c r="A20" s="167" t="s">
        <v>121</v>
      </c>
      <c r="B20" s="35">
        <v>19</v>
      </c>
      <c r="C20" s="137">
        <v>793</v>
      </c>
      <c r="D20" s="137">
        <v>824</v>
      </c>
      <c r="E20" s="137">
        <v>996</v>
      </c>
      <c r="F20" s="35">
        <f t="shared" si="0"/>
        <v>1820</v>
      </c>
      <c r="G20" s="132">
        <v>5</v>
      </c>
      <c r="H20" s="133">
        <v>6</v>
      </c>
      <c r="I20" s="133">
        <v>3</v>
      </c>
      <c r="J20" s="133">
        <v>1</v>
      </c>
      <c r="K20" s="133">
        <v>0</v>
      </c>
      <c r="L20" s="133">
        <v>2</v>
      </c>
      <c r="M20" s="134">
        <v>0</v>
      </c>
      <c r="N20" s="135">
        <v>0</v>
      </c>
    </row>
    <row r="21" spans="1:14" ht="19.8" x14ac:dyDescent="0.4">
      <c r="A21" s="167" t="s">
        <v>122</v>
      </c>
      <c r="B21" s="35">
        <v>21</v>
      </c>
      <c r="C21" s="137">
        <v>1814</v>
      </c>
      <c r="D21" s="137">
        <v>1963</v>
      </c>
      <c r="E21" s="137">
        <v>2224</v>
      </c>
      <c r="F21" s="35">
        <f t="shared" si="0"/>
        <v>4187</v>
      </c>
      <c r="G21" s="132">
        <v>45</v>
      </c>
      <c r="H21" s="133">
        <v>23</v>
      </c>
      <c r="I21" s="133">
        <v>7</v>
      </c>
      <c r="J21" s="133">
        <v>1</v>
      </c>
      <c r="K21" s="133">
        <v>2</v>
      </c>
      <c r="L21" s="133">
        <v>4</v>
      </c>
      <c r="M21" s="134">
        <v>2</v>
      </c>
      <c r="N21" s="135">
        <v>1</v>
      </c>
    </row>
    <row r="22" spans="1:14" ht="19.8" x14ac:dyDescent="0.4">
      <c r="A22" s="167" t="s">
        <v>123</v>
      </c>
      <c r="B22" s="35">
        <v>11</v>
      </c>
      <c r="C22" s="137">
        <v>795</v>
      </c>
      <c r="D22" s="137">
        <v>666</v>
      </c>
      <c r="E22" s="137">
        <v>761</v>
      </c>
      <c r="F22" s="35">
        <f t="shared" si="0"/>
        <v>1427</v>
      </c>
      <c r="G22" s="132">
        <v>6</v>
      </c>
      <c r="H22" s="133">
        <v>1</v>
      </c>
      <c r="I22" s="133">
        <v>0</v>
      </c>
      <c r="J22" s="133">
        <v>2</v>
      </c>
      <c r="K22" s="133">
        <v>0</v>
      </c>
      <c r="L22" s="133">
        <v>2</v>
      </c>
      <c r="M22" s="134">
        <v>1</v>
      </c>
      <c r="N22" s="135">
        <v>0</v>
      </c>
    </row>
    <row r="23" spans="1:14" ht="19.8" x14ac:dyDescent="0.4">
      <c r="A23" s="167" t="s">
        <v>124</v>
      </c>
      <c r="B23" s="35">
        <v>12</v>
      </c>
      <c r="C23" s="137">
        <v>613</v>
      </c>
      <c r="D23" s="137">
        <v>525</v>
      </c>
      <c r="E23" s="137">
        <v>587</v>
      </c>
      <c r="F23" s="35">
        <f t="shared" si="0"/>
        <v>1112</v>
      </c>
      <c r="G23" s="132">
        <v>4</v>
      </c>
      <c r="H23" s="133">
        <v>11</v>
      </c>
      <c r="I23" s="133">
        <v>0</v>
      </c>
      <c r="J23" s="133">
        <v>0</v>
      </c>
      <c r="K23" s="133">
        <v>0</v>
      </c>
      <c r="L23" s="133">
        <v>1</v>
      </c>
      <c r="M23" s="134">
        <v>1</v>
      </c>
      <c r="N23" s="135">
        <v>1</v>
      </c>
    </row>
    <row r="24" spans="1:14" ht="19.8" x14ac:dyDescent="0.4">
      <c r="A24" s="167" t="s">
        <v>125</v>
      </c>
      <c r="B24" s="35">
        <v>12</v>
      </c>
      <c r="C24" s="137">
        <v>462</v>
      </c>
      <c r="D24" s="137">
        <v>440</v>
      </c>
      <c r="E24" s="137">
        <v>409</v>
      </c>
      <c r="F24" s="35">
        <f t="shared" si="0"/>
        <v>849</v>
      </c>
      <c r="G24" s="132">
        <v>1</v>
      </c>
      <c r="H24" s="133">
        <v>3</v>
      </c>
      <c r="I24" s="133">
        <v>1</v>
      </c>
      <c r="J24" s="133">
        <v>0</v>
      </c>
      <c r="K24" s="133">
        <v>1</v>
      </c>
      <c r="L24" s="133">
        <v>1</v>
      </c>
      <c r="M24" s="134">
        <v>1</v>
      </c>
      <c r="N24" s="135">
        <v>1</v>
      </c>
    </row>
    <row r="25" spans="1:14" ht="19.8" x14ac:dyDescent="0.4">
      <c r="A25" s="167" t="s">
        <v>126</v>
      </c>
      <c r="B25" s="35">
        <v>12</v>
      </c>
      <c r="C25" s="137">
        <v>572</v>
      </c>
      <c r="D25" s="137">
        <v>503</v>
      </c>
      <c r="E25" s="137">
        <v>535</v>
      </c>
      <c r="F25" s="35">
        <f t="shared" si="0"/>
        <v>1038</v>
      </c>
      <c r="G25" s="132">
        <v>2</v>
      </c>
      <c r="H25" s="133">
        <v>3</v>
      </c>
      <c r="I25" s="133">
        <v>1</v>
      </c>
      <c r="J25" s="133">
        <v>1</v>
      </c>
      <c r="K25" s="133">
        <v>1</v>
      </c>
      <c r="L25" s="133">
        <v>1</v>
      </c>
      <c r="M25" s="134">
        <v>0</v>
      </c>
      <c r="N25" s="135">
        <v>0</v>
      </c>
    </row>
    <row r="26" spans="1:14" ht="19.8" x14ac:dyDescent="0.4">
      <c r="A26" s="167" t="s">
        <v>127</v>
      </c>
      <c r="B26" s="35">
        <v>22</v>
      </c>
      <c r="C26" s="137">
        <v>1049</v>
      </c>
      <c r="D26" s="137">
        <v>1016</v>
      </c>
      <c r="E26" s="137">
        <v>1058</v>
      </c>
      <c r="F26" s="35">
        <f t="shared" si="0"/>
        <v>2074</v>
      </c>
      <c r="G26" s="132">
        <v>7</v>
      </c>
      <c r="H26" s="133">
        <v>10</v>
      </c>
      <c r="I26" s="133">
        <v>6</v>
      </c>
      <c r="J26" s="133">
        <v>7</v>
      </c>
      <c r="K26" s="133">
        <v>0</v>
      </c>
      <c r="L26" s="133">
        <v>1</v>
      </c>
      <c r="M26" s="134">
        <v>2</v>
      </c>
      <c r="N26" s="135">
        <v>0</v>
      </c>
    </row>
    <row r="27" spans="1:14" ht="19.8" x14ac:dyDescent="0.4">
      <c r="A27" s="167" t="s">
        <v>128</v>
      </c>
      <c r="B27" s="35">
        <v>24</v>
      </c>
      <c r="C27" s="137">
        <v>1661</v>
      </c>
      <c r="D27" s="137">
        <v>1533</v>
      </c>
      <c r="E27" s="137">
        <v>1612</v>
      </c>
      <c r="F27" s="35">
        <f>D27+E27</f>
        <v>3145</v>
      </c>
      <c r="G27" s="132">
        <v>13</v>
      </c>
      <c r="H27" s="133">
        <v>26</v>
      </c>
      <c r="I27" s="133">
        <v>6</v>
      </c>
      <c r="J27" s="133">
        <v>3</v>
      </c>
      <c r="K27" s="133">
        <v>1</v>
      </c>
      <c r="L27" s="133">
        <v>6</v>
      </c>
      <c r="M27" s="134">
        <v>0</v>
      </c>
      <c r="N27" s="135">
        <v>0</v>
      </c>
    </row>
    <row r="28" spans="1:14" ht="19.8" x14ac:dyDescent="0.4">
      <c r="A28" s="167" t="s">
        <v>129</v>
      </c>
      <c r="B28" s="35">
        <v>10</v>
      </c>
      <c r="C28" s="137">
        <v>352</v>
      </c>
      <c r="D28" s="137">
        <v>325</v>
      </c>
      <c r="E28" s="137">
        <v>344</v>
      </c>
      <c r="F28" s="35">
        <f t="shared" ref="F28:F36" si="1">SUM(D28:E28)</f>
        <v>669</v>
      </c>
      <c r="G28" s="132">
        <v>8</v>
      </c>
      <c r="H28" s="133">
        <v>0</v>
      </c>
      <c r="I28" s="133">
        <v>0</v>
      </c>
      <c r="J28" s="133">
        <v>2</v>
      </c>
      <c r="K28" s="133">
        <v>0</v>
      </c>
      <c r="L28" s="133">
        <v>0</v>
      </c>
      <c r="M28" s="134">
        <v>0</v>
      </c>
      <c r="N28" s="135">
        <v>0</v>
      </c>
    </row>
    <row r="29" spans="1:14" ht="19.8" x14ac:dyDescent="0.4">
      <c r="A29" s="167" t="s">
        <v>130</v>
      </c>
      <c r="B29" s="35">
        <v>13</v>
      </c>
      <c r="C29" s="137">
        <v>602</v>
      </c>
      <c r="D29" s="137">
        <v>506</v>
      </c>
      <c r="E29" s="137">
        <v>595</v>
      </c>
      <c r="F29" s="35">
        <f t="shared" si="1"/>
        <v>1101</v>
      </c>
      <c r="G29" s="132">
        <v>5</v>
      </c>
      <c r="H29" s="133">
        <v>3</v>
      </c>
      <c r="I29" s="133">
        <v>3</v>
      </c>
      <c r="J29" s="133">
        <v>4</v>
      </c>
      <c r="K29" s="133">
        <v>1</v>
      </c>
      <c r="L29" s="133">
        <v>0</v>
      </c>
      <c r="M29" s="134">
        <v>1</v>
      </c>
      <c r="N29" s="135">
        <v>0</v>
      </c>
    </row>
    <row r="30" spans="1:14" ht="19.8" x14ac:dyDescent="0.4">
      <c r="A30" s="167" t="s">
        <v>131</v>
      </c>
      <c r="B30" s="35">
        <v>10</v>
      </c>
      <c r="C30" s="137">
        <v>663</v>
      </c>
      <c r="D30" s="137">
        <v>511</v>
      </c>
      <c r="E30" s="137">
        <v>566</v>
      </c>
      <c r="F30" s="35">
        <f t="shared" si="1"/>
        <v>1077</v>
      </c>
      <c r="G30" s="132">
        <v>3</v>
      </c>
      <c r="H30" s="133">
        <v>6</v>
      </c>
      <c r="I30" s="133">
        <v>3</v>
      </c>
      <c r="J30" s="133">
        <v>3</v>
      </c>
      <c r="K30" s="133">
        <v>1</v>
      </c>
      <c r="L30" s="133">
        <v>1</v>
      </c>
      <c r="M30" s="134">
        <v>0</v>
      </c>
      <c r="N30" s="135">
        <v>0</v>
      </c>
    </row>
    <row r="31" spans="1:14" ht="19.8" x14ac:dyDescent="0.4">
      <c r="A31" s="167" t="s">
        <v>132</v>
      </c>
      <c r="B31" s="35">
        <v>10</v>
      </c>
      <c r="C31" s="137">
        <v>559</v>
      </c>
      <c r="D31" s="137">
        <v>469</v>
      </c>
      <c r="E31" s="137">
        <v>502</v>
      </c>
      <c r="F31" s="35">
        <f t="shared" si="1"/>
        <v>971</v>
      </c>
      <c r="G31" s="132">
        <v>1</v>
      </c>
      <c r="H31" s="133">
        <v>0</v>
      </c>
      <c r="I31" s="133">
        <v>4</v>
      </c>
      <c r="J31" s="133">
        <v>1</v>
      </c>
      <c r="K31" s="133">
        <v>0</v>
      </c>
      <c r="L31" s="133">
        <v>1</v>
      </c>
      <c r="M31" s="134">
        <v>0</v>
      </c>
      <c r="N31" s="135">
        <v>0</v>
      </c>
    </row>
    <row r="32" spans="1:14" ht="19.8" x14ac:dyDescent="0.4">
      <c r="A32" s="167" t="s">
        <v>133</v>
      </c>
      <c r="B32" s="35">
        <v>11</v>
      </c>
      <c r="C32" s="137">
        <v>555</v>
      </c>
      <c r="D32" s="137">
        <v>488</v>
      </c>
      <c r="E32" s="137">
        <v>511</v>
      </c>
      <c r="F32" s="35">
        <f t="shared" si="1"/>
        <v>999</v>
      </c>
      <c r="G32" s="132">
        <v>8</v>
      </c>
      <c r="H32" s="133">
        <v>4</v>
      </c>
      <c r="I32" s="133">
        <v>1</v>
      </c>
      <c r="J32" s="133">
        <v>1</v>
      </c>
      <c r="K32" s="133">
        <v>0</v>
      </c>
      <c r="L32" s="133">
        <v>1</v>
      </c>
      <c r="M32" s="134">
        <v>1</v>
      </c>
      <c r="N32" s="135">
        <v>0</v>
      </c>
    </row>
    <row r="33" spans="1:14" ht="19.8" x14ac:dyDescent="0.4">
      <c r="A33" s="167" t="s">
        <v>134</v>
      </c>
      <c r="B33" s="35">
        <v>12</v>
      </c>
      <c r="C33" s="137">
        <v>536</v>
      </c>
      <c r="D33" s="137">
        <v>437</v>
      </c>
      <c r="E33" s="137">
        <v>463</v>
      </c>
      <c r="F33" s="35">
        <f t="shared" si="1"/>
        <v>900</v>
      </c>
      <c r="G33" s="132">
        <v>2</v>
      </c>
      <c r="H33" s="133">
        <v>5</v>
      </c>
      <c r="I33" s="133">
        <v>0</v>
      </c>
      <c r="J33" s="133">
        <v>0</v>
      </c>
      <c r="K33" s="133">
        <v>0</v>
      </c>
      <c r="L33" s="133">
        <v>0</v>
      </c>
      <c r="M33" s="134">
        <v>1</v>
      </c>
      <c r="N33" s="135">
        <v>0</v>
      </c>
    </row>
    <row r="34" spans="1:14" ht="19.8" x14ac:dyDescent="0.4">
      <c r="A34" s="167" t="s">
        <v>135</v>
      </c>
      <c r="B34" s="35">
        <v>11</v>
      </c>
      <c r="C34" s="137">
        <v>395</v>
      </c>
      <c r="D34" s="137">
        <v>360</v>
      </c>
      <c r="E34" s="137">
        <v>413</v>
      </c>
      <c r="F34" s="35">
        <f t="shared" si="1"/>
        <v>773</v>
      </c>
      <c r="G34" s="132">
        <v>4</v>
      </c>
      <c r="H34" s="133">
        <v>0</v>
      </c>
      <c r="I34" s="133">
        <v>0</v>
      </c>
      <c r="J34" s="133">
        <v>1</v>
      </c>
      <c r="K34" s="133">
        <v>0</v>
      </c>
      <c r="L34" s="133">
        <v>2</v>
      </c>
      <c r="M34" s="134">
        <v>0</v>
      </c>
      <c r="N34" s="135">
        <v>1</v>
      </c>
    </row>
    <row r="35" spans="1:14" ht="19.8" x14ac:dyDescent="0.4">
      <c r="A35" s="167" t="s">
        <v>136</v>
      </c>
      <c r="B35" s="35">
        <v>6</v>
      </c>
      <c r="C35" s="137">
        <v>362</v>
      </c>
      <c r="D35" s="137">
        <v>336</v>
      </c>
      <c r="E35" s="137">
        <v>379</v>
      </c>
      <c r="F35" s="35">
        <f t="shared" si="1"/>
        <v>715</v>
      </c>
      <c r="G35" s="132">
        <v>3</v>
      </c>
      <c r="H35" s="133">
        <v>4</v>
      </c>
      <c r="I35" s="133">
        <v>0</v>
      </c>
      <c r="J35" s="133">
        <v>0</v>
      </c>
      <c r="K35" s="133">
        <v>2</v>
      </c>
      <c r="L35" s="133">
        <v>0</v>
      </c>
      <c r="M35" s="134">
        <v>0</v>
      </c>
      <c r="N35" s="135">
        <v>0</v>
      </c>
    </row>
    <row r="36" spans="1:14" ht="19.8" x14ac:dyDescent="0.4">
      <c r="A36" s="167" t="s">
        <v>137</v>
      </c>
      <c r="B36" s="35">
        <v>16</v>
      </c>
      <c r="C36" s="137">
        <v>632</v>
      </c>
      <c r="D36" s="137">
        <v>586</v>
      </c>
      <c r="E36" s="137">
        <v>583</v>
      </c>
      <c r="F36" s="35">
        <f t="shared" si="1"/>
        <v>1169</v>
      </c>
      <c r="G36" s="132">
        <v>5</v>
      </c>
      <c r="H36" s="133">
        <v>6</v>
      </c>
      <c r="I36" s="133">
        <v>0</v>
      </c>
      <c r="J36" s="133">
        <v>1</v>
      </c>
      <c r="K36" s="133">
        <v>0</v>
      </c>
      <c r="L36" s="133">
        <v>2</v>
      </c>
      <c r="M36" s="134">
        <v>0</v>
      </c>
      <c r="N36" s="135">
        <v>1</v>
      </c>
    </row>
    <row r="37" spans="1:14" ht="19.8" x14ac:dyDescent="0.4">
      <c r="A37" s="166" t="s">
        <v>138</v>
      </c>
      <c r="B37" s="35">
        <f t="shared" ref="B37:N37" si="2">SUM(B5:B36)</f>
        <v>447</v>
      </c>
      <c r="C37" s="35">
        <f t="shared" si="2"/>
        <v>25070</v>
      </c>
      <c r="D37" s="35">
        <f t="shared" si="2"/>
        <v>23393</v>
      </c>
      <c r="E37" s="35">
        <f t="shared" si="2"/>
        <v>25929</v>
      </c>
      <c r="F37" s="35">
        <f t="shared" si="2"/>
        <v>49322</v>
      </c>
      <c r="G37" s="35">
        <f t="shared" si="2"/>
        <v>226</v>
      </c>
      <c r="H37" s="35">
        <f t="shared" si="2"/>
        <v>228</v>
      </c>
      <c r="I37" s="35">
        <f t="shared" si="2"/>
        <v>55</v>
      </c>
      <c r="J37" s="35">
        <f t="shared" si="2"/>
        <v>55</v>
      </c>
      <c r="K37" s="35">
        <f t="shared" si="2"/>
        <v>17</v>
      </c>
      <c r="L37" s="35">
        <f t="shared" si="2"/>
        <v>47</v>
      </c>
      <c r="M37" s="36">
        <f t="shared" si="2"/>
        <v>25</v>
      </c>
      <c r="N37" s="38">
        <f t="shared" si="2"/>
        <v>6</v>
      </c>
    </row>
    <row r="38" spans="1:14" s="2" customFormat="1" ht="26.25" customHeight="1" x14ac:dyDescent="0.4">
      <c r="A38" s="212" t="s">
        <v>8</v>
      </c>
      <c r="B38" s="213"/>
      <c r="C38" s="76">
        <f>C37</f>
        <v>25070</v>
      </c>
      <c r="D38" s="76" t="s">
        <v>0</v>
      </c>
      <c r="E38" s="76" t="s">
        <v>9</v>
      </c>
      <c r="F38" s="76"/>
      <c r="G38" s="76">
        <f>F37</f>
        <v>49322</v>
      </c>
      <c r="H38" s="76" t="s">
        <v>10</v>
      </c>
      <c r="I38" s="76"/>
      <c r="J38" s="76"/>
      <c r="K38" s="76" t="s">
        <v>93</v>
      </c>
      <c r="L38" s="76"/>
      <c r="M38" s="77"/>
      <c r="N38" s="78"/>
    </row>
    <row r="39" spans="1:14" s="2" customFormat="1" ht="26.25" customHeight="1" x14ac:dyDescent="0.4">
      <c r="A39" s="176" t="s">
        <v>104</v>
      </c>
      <c r="B39" s="177"/>
      <c r="C39" s="46" t="str">
        <f ca="1">INDIRECT(H39,TRUE)</f>
        <v>開平</v>
      </c>
      <c r="D39" s="124" t="s">
        <v>91</v>
      </c>
      <c r="E39" s="125">
        <f>MAX(C5:C36)</f>
        <v>1814</v>
      </c>
      <c r="F39" s="126">
        <f>MAX(F5:F36)</f>
        <v>4187</v>
      </c>
      <c r="G39" s="71"/>
      <c r="H39" s="129" t="str">
        <f>ADDRESS(MATCH(MAX(F5:F36),F5:F36,0)+4,1)</f>
        <v>$A$21</v>
      </c>
      <c r="I39" s="71"/>
      <c r="J39" s="71"/>
      <c r="K39" s="71"/>
      <c r="L39" s="71"/>
      <c r="M39" s="122"/>
      <c r="N39" s="123"/>
    </row>
    <row r="40" spans="1:14" s="2" customFormat="1" ht="26.25" customHeight="1" x14ac:dyDescent="0.4">
      <c r="A40" s="176" t="s">
        <v>105</v>
      </c>
      <c r="B40" s="177"/>
      <c r="C40" s="130" t="str">
        <f ca="1">INDIRECT(H40,TRUE)</f>
        <v>德政</v>
      </c>
      <c r="D40" s="131" t="s">
        <v>91</v>
      </c>
      <c r="E40" s="127">
        <f>MIN(C5:C36)</f>
        <v>344</v>
      </c>
      <c r="F40" s="128">
        <f>MIN(F5:F36)</f>
        <v>653</v>
      </c>
      <c r="G40" s="71"/>
      <c r="H40" s="129" t="str">
        <f>ADDRESS(MATCH(MIN(F5:F36),F5:F36,0)+4,1)</f>
        <v>$A$10</v>
      </c>
      <c r="I40" s="71"/>
      <c r="J40" s="71"/>
      <c r="K40" s="71"/>
      <c r="L40" s="71"/>
      <c r="M40" s="122"/>
      <c r="N40" s="123"/>
    </row>
    <row r="41" spans="1:14" s="3" customFormat="1" ht="24.9" customHeight="1" x14ac:dyDescent="0.4">
      <c r="A41" s="249" t="s">
        <v>11</v>
      </c>
      <c r="B41" s="250"/>
      <c r="C41" s="245">
        <f>SUM(G41:G42)</f>
        <v>293</v>
      </c>
      <c r="D41" s="247" t="s">
        <v>10</v>
      </c>
      <c r="E41" s="79" t="s">
        <v>12</v>
      </c>
      <c r="F41" s="79"/>
      <c r="G41" s="79">
        <v>130</v>
      </c>
      <c r="H41" s="79" t="s">
        <v>10</v>
      </c>
      <c r="I41" s="79"/>
      <c r="J41" s="79"/>
      <c r="K41" s="80"/>
      <c r="L41" s="80"/>
      <c r="M41" s="81"/>
      <c r="N41" s="82"/>
    </row>
    <row r="42" spans="1:14" s="4" customFormat="1" ht="24.9" customHeight="1" x14ac:dyDescent="0.4">
      <c r="A42" s="251"/>
      <c r="B42" s="252"/>
      <c r="C42" s="246"/>
      <c r="D42" s="248"/>
      <c r="E42" s="83" t="s">
        <v>13</v>
      </c>
      <c r="F42" s="83"/>
      <c r="G42" s="83">
        <v>163</v>
      </c>
      <c r="H42" s="83" t="s">
        <v>10</v>
      </c>
      <c r="I42" s="83"/>
      <c r="J42" s="83"/>
      <c r="K42" s="84"/>
      <c r="L42" s="84"/>
      <c r="M42" s="85"/>
      <c r="N42" s="164"/>
    </row>
    <row r="43" spans="1:14" s="4" customFormat="1" ht="24.9" customHeight="1" x14ac:dyDescent="0.4">
      <c r="A43" s="184" t="s">
        <v>17</v>
      </c>
      <c r="B43" s="188"/>
      <c r="C43" s="191">
        <f>K37</f>
        <v>17</v>
      </c>
      <c r="D43" s="191" t="s">
        <v>10</v>
      </c>
      <c r="E43" s="152" t="s">
        <v>186</v>
      </c>
      <c r="F43" s="161"/>
      <c r="G43" s="161"/>
      <c r="H43" s="161"/>
      <c r="I43" s="161"/>
      <c r="J43" s="161"/>
      <c r="K43" s="162"/>
      <c r="L43" s="162"/>
      <c r="M43" s="163"/>
      <c r="N43" s="165"/>
    </row>
    <row r="44" spans="1:14" s="5" customFormat="1" ht="24.9" customHeight="1" x14ac:dyDescent="0.4">
      <c r="A44" s="203"/>
      <c r="B44" s="204"/>
      <c r="C44" s="205"/>
      <c r="D44" s="205"/>
      <c r="E44" s="152" t="s">
        <v>180</v>
      </c>
      <c r="F44" s="159"/>
      <c r="G44" s="159"/>
      <c r="H44" s="159"/>
      <c r="I44" s="159"/>
      <c r="J44" s="159"/>
      <c r="K44" s="159"/>
      <c r="L44" s="159"/>
      <c r="M44" s="159"/>
      <c r="N44" s="160"/>
    </row>
    <row r="45" spans="1:14" s="6" customFormat="1" ht="26.25" customHeight="1" x14ac:dyDescent="0.4">
      <c r="A45" s="212" t="s">
        <v>15</v>
      </c>
      <c r="B45" s="213"/>
      <c r="C45" s="76">
        <f>L37</f>
        <v>47</v>
      </c>
      <c r="D45" s="76" t="s">
        <v>10</v>
      </c>
      <c r="E45" s="76"/>
      <c r="F45" s="76"/>
      <c r="G45" s="86"/>
      <c r="H45" s="76"/>
      <c r="I45" s="76"/>
      <c r="J45" s="76"/>
      <c r="K45" s="87"/>
      <c r="L45" s="87"/>
      <c r="M45" s="88"/>
      <c r="N45" s="89"/>
    </row>
    <row r="46" spans="1:14" s="7" customFormat="1" ht="26.25" customHeight="1" x14ac:dyDescent="0.4">
      <c r="A46" s="212" t="s">
        <v>14</v>
      </c>
      <c r="B46" s="213"/>
      <c r="C46" s="76">
        <f>M37</f>
        <v>25</v>
      </c>
      <c r="D46" s="76" t="s">
        <v>47</v>
      </c>
      <c r="E46" s="76" t="s">
        <v>187</v>
      </c>
      <c r="F46" s="76"/>
      <c r="G46" s="76"/>
      <c r="H46" s="76"/>
      <c r="I46" s="76"/>
      <c r="J46" s="76"/>
      <c r="K46" s="87"/>
      <c r="L46" s="87"/>
      <c r="M46" s="88"/>
      <c r="N46" s="89"/>
    </row>
    <row r="47" spans="1:14" s="8" customFormat="1" ht="26.25" customHeight="1" x14ac:dyDescent="0.4">
      <c r="A47" s="210" t="s">
        <v>149</v>
      </c>
      <c r="B47" s="211"/>
      <c r="C47" s="76">
        <f>N37</f>
        <v>6</v>
      </c>
      <c r="D47" s="76" t="s">
        <v>47</v>
      </c>
      <c r="E47" s="76" t="s">
        <v>143</v>
      </c>
      <c r="F47" s="76"/>
      <c r="G47" s="76"/>
      <c r="H47" s="76"/>
      <c r="I47" s="76"/>
      <c r="J47" s="76"/>
      <c r="K47" s="87"/>
      <c r="L47" s="87"/>
      <c r="M47" s="88"/>
      <c r="N47" s="89"/>
    </row>
    <row r="48" spans="1:14" s="6" customFormat="1" ht="26.25" customHeight="1" x14ac:dyDescent="0.4">
      <c r="A48" s="212" t="s">
        <v>103</v>
      </c>
      <c r="B48" s="213"/>
      <c r="C48" s="76">
        <f>G37</f>
        <v>226</v>
      </c>
      <c r="D48" s="76" t="s">
        <v>10</v>
      </c>
      <c r="E48" s="76" t="s">
        <v>16</v>
      </c>
      <c r="F48" s="76"/>
      <c r="G48" s="76">
        <f>H37</f>
        <v>228</v>
      </c>
      <c r="H48" s="76" t="s">
        <v>10</v>
      </c>
      <c r="I48" s="76"/>
      <c r="J48" s="76"/>
      <c r="K48" s="87"/>
      <c r="L48" s="87"/>
      <c r="M48" s="88"/>
      <c r="N48" s="89"/>
    </row>
    <row r="49" spans="1:14" s="9" customFormat="1" ht="26.25" customHeight="1" thickBot="1" x14ac:dyDescent="0.45">
      <c r="A49" s="206" t="str">
        <f>IF(C49&gt;0," 本月戶數增加","本月戶數減少")</f>
        <v>本月戶數減少</v>
      </c>
      <c r="B49" s="207"/>
      <c r="C49" s="90">
        <f>C37-'11409'!C37</f>
        <v>-3</v>
      </c>
      <c r="D49" s="91" t="str">
        <f>IF(E49&gt;0,"男增加","男減少")</f>
        <v>男減少</v>
      </c>
      <c r="E49" s="92">
        <f>D37-'11409'!D37</f>
        <v>-5</v>
      </c>
      <c r="F49" s="91" t="str">
        <f>IF(G49&gt;0,"女增加","女減少")</f>
        <v>女減少</v>
      </c>
      <c r="G49" s="92">
        <f>E37-'11409'!E37</f>
        <v>-27</v>
      </c>
      <c r="H49" s="93"/>
      <c r="I49" s="207" t="str">
        <f>IF(K49&gt;0,"總人口數增加","總人口數減少")</f>
        <v>總人口數減少</v>
      </c>
      <c r="J49" s="207"/>
      <c r="K49" s="92">
        <f>F37-'11409'!F37</f>
        <v>-32</v>
      </c>
      <c r="L49" s="93"/>
      <c r="M49" s="94"/>
      <c r="N49" s="95"/>
    </row>
    <row r="50" spans="1:14" x14ac:dyDescent="0.3">
      <c r="K50" s="10"/>
      <c r="M50" s="12"/>
    </row>
  </sheetData>
  <mergeCells count="28">
    <mergeCell ref="A49:B49"/>
    <mergeCell ref="I49:J49"/>
    <mergeCell ref="I3:I4"/>
    <mergeCell ref="C41:C42"/>
    <mergeCell ref="D41:D42"/>
    <mergeCell ref="B3:B4"/>
    <mergeCell ref="C3:C4"/>
    <mergeCell ref="A3:A4"/>
    <mergeCell ref="A41:B42"/>
    <mergeCell ref="A47:B47"/>
    <mergeCell ref="A45:B45"/>
    <mergeCell ref="A46:B46"/>
    <mergeCell ref="H3:H4"/>
    <mergeCell ref="A38:B38"/>
    <mergeCell ref="A39:B39"/>
    <mergeCell ref="A48:B48"/>
    <mergeCell ref="M3:M4"/>
    <mergeCell ref="N3:N4"/>
    <mergeCell ref="K2:N2"/>
    <mergeCell ref="J3:J4"/>
    <mergeCell ref="G3:G4"/>
    <mergeCell ref="K3:K4"/>
    <mergeCell ref="L3:L4"/>
    <mergeCell ref="A43:B44"/>
    <mergeCell ref="C43:C44"/>
    <mergeCell ref="D43:D44"/>
    <mergeCell ref="A40:B40"/>
    <mergeCell ref="A1:L1"/>
  </mergeCells>
  <phoneticPr fontId="1" type="noConversion"/>
  <printOptions horizontalCentered="1"/>
  <pageMargins left="0.59055118110236227" right="0.39370078740157483" top="0.98425196850393704" bottom="0.98425196850393704" header="0" footer="0"/>
  <pageSetup paperSize="8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N50"/>
  <sheetViews>
    <sheetView workbookViewId="0">
      <pane ySplit="4" topLeftCell="A5" activePane="bottomLeft" state="frozen"/>
      <selection pane="bottomLeft" sqref="A1:L1"/>
    </sheetView>
  </sheetViews>
  <sheetFormatPr defaultRowHeight="16.2" x14ac:dyDescent="0.3"/>
  <cols>
    <col min="1" max="1" width="11.33203125" style="1" customWidth="1"/>
    <col min="2" max="2" width="12.44140625" customWidth="1"/>
    <col min="3" max="3" width="11.33203125" customWidth="1"/>
    <col min="4" max="6" width="9.6640625" customWidth="1"/>
    <col min="7" max="10" width="8.6640625" customWidth="1"/>
    <col min="11" max="12" width="7.6640625" customWidth="1"/>
    <col min="13" max="14" width="7.6640625" style="11" customWidth="1"/>
  </cols>
  <sheetData>
    <row r="1" spans="1:14" ht="44.25" customHeight="1" x14ac:dyDescent="0.3">
      <c r="A1" s="168" t="s">
        <v>98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36"/>
      <c r="N1" s="136"/>
    </row>
    <row r="2" spans="1:14" ht="28.5" customHeight="1" thickBot="1" x14ac:dyDescent="0.35">
      <c r="A2" s="33"/>
      <c r="B2" s="32"/>
      <c r="C2" s="32"/>
      <c r="D2" s="32"/>
      <c r="E2" s="32"/>
      <c r="F2" s="32"/>
      <c r="G2" s="32"/>
      <c r="H2" s="32"/>
      <c r="I2" s="32"/>
      <c r="J2" s="37"/>
      <c r="K2" s="214" t="s">
        <v>163</v>
      </c>
      <c r="L2" s="214"/>
      <c r="M2" s="214"/>
      <c r="N2" s="214"/>
    </row>
    <row r="3" spans="1:14" ht="19.8" x14ac:dyDescent="0.4">
      <c r="A3" s="215" t="s">
        <v>83</v>
      </c>
      <c r="B3" s="208" t="s">
        <v>84</v>
      </c>
      <c r="C3" s="208" t="s">
        <v>64</v>
      </c>
      <c r="D3" s="142" t="s">
        <v>10</v>
      </c>
      <c r="E3" s="143" t="s">
        <v>95</v>
      </c>
      <c r="F3" s="144" t="s">
        <v>96</v>
      </c>
      <c r="G3" s="208" t="s">
        <v>65</v>
      </c>
      <c r="H3" s="208" t="s">
        <v>66</v>
      </c>
      <c r="I3" s="208" t="s">
        <v>67</v>
      </c>
      <c r="J3" s="208" t="s">
        <v>68</v>
      </c>
      <c r="K3" s="208" t="s">
        <v>69</v>
      </c>
      <c r="L3" s="208" t="s">
        <v>70</v>
      </c>
      <c r="M3" s="217" t="s">
        <v>145</v>
      </c>
      <c r="N3" s="219" t="s">
        <v>147</v>
      </c>
    </row>
    <row r="4" spans="1:14" s="1" customFormat="1" ht="19.8" x14ac:dyDescent="0.4">
      <c r="A4" s="216"/>
      <c r="B4" s="209"/>
      <c r="C4" s="209"/>
      <c r="D4" s="34" t="s">
        <v>71</v>
      </c>
      <c r="E4" s="34" t="s">
        <v>72</v>
      </c>
      <c r="F4" s="34" t="s">
        <v>89</v>
      </c>
      <c r="G4" s="209"/>
      <c r="H4" s="209"/>
      <c r="I4" s="209"/>
      <c r="J4" s="209"/>
      <c r="K4" s="209"/>
      <c r="L4" s="209"/>
      <c r="M4" s="218"/>
      <c r="N4" s="220"/>
    </row>
    <row r="5" spans="1:14" ht="19.8" x14ac:dyDescent="0.4">
      <c r="A5" s="167" t="s">
        <v>106</v>
      </c>
      <c r="B5" s="145">
        <v>15</v>
      </c>
      <c r="C5" s="137">
        <v>955</v>
      </c>
      <c r="D5" s="137">
        <v>846</v>
      </c>
      <c r="E5" s="137">
        <v>944</v>
      </c>
      <c r="F5" s="35">
        <f t="shared" ref="F5:F26" si="0">SUM(D5:E5)</f>
        <v>1790</v>
      </c>
      <c r="G5" s="132">
        <v>3</v>
      </c>
      <c r="H5" s="133">
        <v>7</v>
      </c>
      <c r="I5" s="133">
        <v>0</v>
      </c>
      <c r="J5" s="133">
        <v>0</v>
      </c>
      <c r="K5" s="133">
        <v>0</v>
      </c>
      <c r="L5" s="133">
        <v>5</v>
      </c>
      <c r="M5" s="134">
        <v>0</v>
      </c>
      <c r="N5" s="135">
        <v>0</v>
      </c>
    </row>
    <row r="6" spans="1:14" ht="19.8" x14ac:dyDescent="0.4">
      <c r="A6" s="167" t="s">
        <v>107</v>
      </c>
      <c r="B6" s="146">
        <v>11</v>
      </c>
      <c r="C6" s="137">
        <v>567</v>
      </c>
      <c r="D6" s="137">
        <v>469</v>
      </c>
      <c r="E6" s="137">
        <v>528</v>
      </c>
      <c r="F6" s="35">
        <f t="shared" si="0"/>
        <v>997</v>
      </c>
      <c r="G6" s="132">
        <v>5</v>
      </c>
      <c r="H6" s="133">
        <v>7</v>
      </c>
      <c r="I6" s="133">
        <v>1</v>
      </c>
      <c r="J6" s="133">
        <v>0</v>
      </c>
      <c r="K6" s="133">
        <v>0</v>
      </c>
      <c r="L6" s="133">
        <v>2</v>
      </c>
      <c r="M6" s="134">
        <v>1</v>
      </c>
      <c r="N6" s="135">
        <v>0</v>
      </c>
    </row>
    <row r="7" spans="1:14" ht="19.8" x14ac:dyDescent="0.4">
      <c r="A7" s="167" t="s">
        <v>108</v>
      </c>
      <c r="B7" s="146">
        <v>17</v>
      </c>
      <c r="C7" s="137">
        <v>1569</v>
      </c>
      <c r="D7" s="137">
        <v>1425</v>
      </c>
      <c r="E7" s="137">
        <v>1757</v>
      </c>
      <c r="F7" s="35">
        <f t="shared" si="0"/>
        <v>3182</v>
      </c>
      <c r="G7" s="132">
        <v>12</v>
      </c>
      <c r="H7" s="133">
        <v>12</v>
      </c>
      <c r="I7" s="133">
        <v>0</v>
      </c>
      <c r="J7" s="133">
        <v>2</v>
      </c>
      <c r="K7" s="133">
        <v>0</v>
      </c>
      <c r="L7" s="133">
        <v>5</v>
      </c>
      <c r="M7" s="134">
        <v>1</v>
      </c>
      <c r="N7" s="135">
        <v>0</v>
      </c>
    </row>
    <row r="8" spans="1:14" ht="19.8" x14ac:dyDescent="0.4">
      <c r="A8" s="167" t="s">
        <v>109</v>
      </c>
      <c r="B8" s="146">
        <v>15</v>
      </c>
      <c r="C8" s="137">
        <v>545</v>
      </c>
      <c r="D8" s="137">
        <v>507</v>
      </c>
      <c r="E8" s="137">
        <v>532</v>
      </c>
      <c r="F8" s="35">
        <f t="shared" si="0"/>
        <v>1039</v>
      </c>
      <c r="G8" s="132">
        <v>0</v>
      </c>
      <c r="H8" s="133">
        <v>5</v>
      </c>
      <c r="I8" s="133">
        <v>0</v>
      </c>
      <c r="J8" s="133">
        <v>0</v>
      </c>
      <c r="K8" s="133">
        <v>0</v>
      </c>
      <c r="L8" s="133">
        <v>0</v>
      </c>
      <c r="M8" s="134">
        <v>0</v>
      </c>
      <c r="N8" s="135">
        <v>0</v>
      </c>
    </row>
    <row r="9" spans="1:14" ht="19.8" x14ac:dyDescent="0.4">
      <c r="A9" s="167" t="s">
        <v>110</v>
      </c>
      <c r="B9" s="146">
        <v>17</v>
      </c>
      <c r="C9" s="137">
        <v>692</v>
      </c>
      <c r="D9" s="137">
        <v>624</v>
      </c>
      <c r="E9" s="137">
        <v>705</v>
      </c>
      <c r="F9" s="35">
        <f t="shared" si="0"/>
        <v>1329</v>
      </c>
      <c r="G9" s="132">
        <v>4</v>
      </c>
      <c r="H9" s="133">
        <v>2</v>
      </c>
      <c r="I9" s="133">
        <v>0</v>
      </c>
      <c r="J9" s="133">
        <v>0</v>
      </c>
      <c r="K9" s="133">
        <v>0</v>
      </c>
      <c r="L9" s="133">
        <v>2</v>
      </c>
      <c r="M9" s="134">
        <v>1</v>
      </c>
      <c r="N9" s="135">
        <v>1</v>
      </c>
    </row>
    <row r="10" spans="1:14" ht="19.8" x14ac:dyDescent="0.4">
      <c r="A10" s="167" t="s">
        <v>111</v>
      </c>
      <c r="B10" s="146">
        <v>7</v>
      </c>
      <c r="C10" s="137">
        <v>346</v>
      </c>
      <c r="D10" s="137">
        <v>297</v>
      </c>
      <c r="E10" s="137">
        <v>357</v>
      </c>
      <c r="F10" s="35">
        <f t="shared" si="0"/>
        <v>654</v>
      </c>
      <c r="G10" s="132">
        <v>2</v>
      </c>
      <c r="H10" s="133">
        <v>0</v>
      </c>
      <c r="I10" s="133">
        <v>2</v>
      </c>
      <c r="J10" s="133">
        <v>2</v>
      </c>
      <c r="K10" s="133">
        <v>0</v>
      </c>
      <c r="L10" s="133">
        <v>1</v>
      </c>
      <c r="M10" s="134">
        <v>0</v>
      </c>
      <c r="N10" s="135">
        <v>0</v>
      </c>
    </row>
    <row r="11" spans="1:14" ht="19.8" x14ac:dyDescent="0.4">
      <c r="A11" s="167" t="s">
        <v>112</v>
      </c>
      <c r="B11" s="146">
        <v>7</v>
      </c>
      <c r="C11" s="137">
        <v>693</v>
      </c>
      <c r="D11" s="137">
        <v>502</v>
      </c>
      <c r="E11" s="137">
        <v>653</v>
      </c>
      <c r="F11" s="35">
        <f t="shared" si="0"/>
        <v>1155</v>
      </c>
      <c r="G11" s="132">
        <v>11</v>
      </c>
      <c r="H11" s="133">
        <v>3</v>
      </c>
      <c r="I11" s="133">
        <v>3</v>
      </c>
      <c r="J11" s="133">
        <v>3</v>
      </c>
      <c r="K11" s="133">
        <v>1</v>
      </c>
      <c r="L11" s="133">
        <v>1</v>
      </c>
      <c r="M11" s="134">
        <v>0</v>
      </c>
      <c r="N11" s="135">
        <v>1</v>
      </c>
    </row>
    <row r="12" spans="1:14" ht="19.8" x14ac:dyDescent="0.4">
      <c r="A12" s="167" t="s">
        <v>113</v>
      </c>
      <c r="B12" s="146">
        <v>15</v>
      </c>
      <c r="C12" s="137">
        <v>973</v>
      </c>
      <c r="D12" s="137">
        <v>922</v>
      </c>
      <c r="E12" s="137">
        <v>995</v>
      </c>
      <c r="F12" s="35">
        <f t="shared" si="0"/>
        <v>1917</v>
      </c>
      <c r="G12" s="132">
        <v>12</v>
      </c>
      <c r="H12" s="133">
        <v>5</v>
      </c>
      <c r="I12" s="133">
        <v>5</v>
      </c>
      <c r="J12" s="133">
        <v>4</v>
      </c>
      <c r="K12" s="133">
        <v>0</v>
      </c>
      <c r="L12" s="133">
        <v>2</v>
      </c>
      <c r="M12" s="134">
        <v>1</v>
      </c>
      <c r="N12" s="135">
        <v>1</v>
      </c>
    </row>
    <row r="13" spans="1:14" ht="19.8" x14ac:dyDescent="0.4">
      <c r="A13" s="167" t="s">
        <v>114</v>
      </c>
      <c r="B13" s="146">
        <v>12</v>
      </c>
      <c r="C13" s="137">
        <v>482</v>
      </c>
      <c r="D13" s="137">
        <v>453</v>
      </c>
      <c r="E13" s="137">
        <v>475</v>
      </c>
      <c r="F13" s="35">
        <f t="shared" si="0"/>
        <v>928</v>
      </c>
      <c r="G13" s="133">
        <v>5</v>
      </c>
      <c r="H13" s="133">
        <v>6</v>
      </c>
      <c r="I13" s="133">
        <v>0</v>
      </c>
      <c r="J13" s="133">
        <v>0</v>
      </c>
      <c r="K13" s="133">
        <v>1</v>
      </c>
      <c r="L13" s="133">
        <v>1</v>
      </c>
      <c r="M13" s="134">
        <v>1</v>
      </c>
      <c r="N13" s="135">
        <v>0</v>
      </c>
    </row>
    <row r="14" spans="1:14" ht="19.8" x14ac:dyDescent="0.4">
      <c r="A14" s="167" t="s">
        <v>115</v>
      </c>
      <c r="B14" s="146">
        <v>8</v>
      </c>
      <c r="C14" s="137">
        <v>352</v>
      </c>
      <c r="D14" s="137">
        <v>370</v>
      </c>
      <c r="E14" s="137">
        <v>358</v>
      </c>
      <c r="F14" s="35">
        <f t="shared" si="0"/>
        <v>728</v>
      </c>
      <c r="G14" s="133">
        <v>1</v>
      </c>
      <c r="H14" s="133">
        <v>0</v>
      </c>
      <c r="I14" s="133">
        <v>6</v>
      </c>
      <c r="J14" s="133">
        <v>1</v>
      </c>
      <c r="K14" s="133">
        <v>0</v>
      </c>
      <c r="L14" s="133">
        <v>1</v>
      </c>
      <c r="M14" s="134">
        <v>1</v>
      </c>
      <c r="N14" s="135">
        <v>0</v>
      </c>
    </row>
    <row r="15" spans="1:14" ht="19.8" x14ac:dyDescent="0.4">
      <c r="A15" s="167" t="s">
        <v>116</v>
      </c>
      <c r="B15" s="146">
        <v>17</v>
      </c>
      <c r="C15" s="137">
        <v>772</v>
      </c>
      <c r="D15" s="137">
        <v>684</v>
      </c>
      <c r="E15" s="137">
        <v>776</v>
      </c>
      <c r="F15" s="35">
        <f t="shared" si="0"/>
        <v>1460</v>
      </c>
      <c r="G15" s="133">
        <v>7</v>
      </c>
      <c r="H15" s="133">
        <v>9</v>
      </c>
      <c r="I15" s="133">
        <v>1</v>
      </c>
      <c r="J15" s="133">
        <v>1</v>
      </c>
      <c r="K15" s="133">
        <v>1</v>
      </c>
      <c r="L15" s="133">
        <v>0</v>
      </c>
      <c r="M15" s="134">
        <v>1</v>
      </c>
      <c r="N15" s="135">
        <v>0</v>
      </c>
    </row>
    <row r="16" spans="1:14" ht="19.8" x14ac:dyDescent="0.4">
      <c r="A16" s="167" t="s">
        <v>117</v>
      </c>
      <c r="B16" s="146">
        <v>11</v>
      </c>
      <c r="C16" s="137">
        <v>613</v>
      </c>
      <c r="D16" s="137">
        <v>473</v>
      </c>
      <c r="E16" s="137">
        <v>472</v>
      </c>
      <c r="F16" s="35">
        <f t="shared" si="0"/>
        <v>945</v>
      </c>
      <c r="G16" s="133">
        <v>6</v>
      </c>
      <c r="H16" s="133">
        <v>3</v>
      </c>
      <c r="I16" s="133">
        <v>0</v>
      </c>
      <c r="J16" s="133">
        <v>0</v>
      </c>
      <c r="K16" s="133">
        <v>1</v>
      </c>
      <c r="L16" s="133">
        <v>0</v>
      </c>
      <c r="M16" s="134">
        <v>0</v>
      </c>
      <c r="N16" s="135">
        <v>0</v>
      </c>
    </row>
    <row r="17" spans="1:14" ht="19.8" x14ac:dyDescent="0.4">
      <c r="A17" s="167" t="s">
        <v>118</v>
      </c>
      <c r="B17" s="146">
        <v>22</v>
      </c>
      <c r="C17" s="137">
        <v>1311</v>
      </c>
      <c r="D17" s="137">
        <v>1328</v>
      </c>
      <c r="E17" s="137">
        <v>1464</v>
      </c>
      <c r="F17" s="35">
        <f t="shared" si="0"/>
        <v>2792</v>
      </c>
      <c r="G17" s="133">
        <v>17</v>
      </c>
      <c r="H17" s="133">
        <v>17</v>
      </c>
      <c r="I17" s="133">
        <v>2</v>
      </c>
      <c r="J17" s="133">
        <v>5</v>
      </c>
      <c r="K17" s="133">
        <v>5</v>
      </c>
      <c r="L17" s="133">
        <v>2</v>
      </c>
      <c r="M17" s="134">
        <v>3</v>
      </c>
      <c r="N17" s="135">
        <v>0</v>
      </c>
    </row>
    <row r="18" spans="1:14" ht="19.8" x14ac:dyDescent="0.4">
      <c r="A18" s="167" t="s">
        <v>119</v>
      </c>
      <c r="B18" s="146">
        <v>19</v>
      </c>
      <c r="C18" s="137">
        <v>1627</v>
      </c>
      <c r="D18" s="137">
        <v>1730</v>
      </c>
      <c r="E18" s="137">
        <v>1967</v>
      </c>
      <c r="F18" s="35">
        <f t="shared" si="0"/>
        <v>3697</v>
      </c>
      <c r="G18" s="133">
        <v>15</v>
      </c>
      <c r="H18" s="133">
        <v>9</v>
      </c>
      <c r="I18" s="133">
        <v>5</v>
      </c>
      <c r="J18" s="133">
        <v>2</v>
      </c>
      <c r="K18" s="133">
        <v>2</v>
      </c>
      <c r="L18" s="133">
        <v>1</v>
      </c>
      <c r="M18" s="134">
        <v>0</v>
      </c>
      <c r="N18" s="135">
        <v>2</v>
      </c>
    </row>
    <row r="19" spans="1:14" ht="19.8" x14ac:dyDescent="0.4">
      <c r="A19" s="167" t="s">
        <v>120</v>
      </c>
      <c r="B19" s="146">
        <v>22</v>
      </c>
      <c r="C19" s="137">
        <v>1168</v>
      </c>
      <c r="D19" s="137">
        <v>1283</v>
      </c>
      <c r="E19" s="137">
        <v>1405</v>
      </c>
      <c r="F19" s="35">
        <f t="shared" si="0"/>
        <v>2688</v>
      </c>
      <c r="G19" s="133">
        <v>13</v>
      </c>
      <c r="H19" s="133">
        <v>12</v>
      </c>
      <c r="I19" s="133">
        <v>1</v>
      </c>
      <c r="J19" s="133">
        <v>2</v>
      </c>
      <c r="K19" s="133">
        <v>1</v>
      </c>
      <c r="L19" s="133">
        <v>4</v>
      </c>
      <c r="M19" s="134">
        <v>1</v>
      </c>
      <c r="N19" s="135">
        <v>0</v>
      </c>
    </row>
    <row r="20" spans="1:14" ht="19.8" x14ac:dyDescent="0.4">
      <c r="A20" s="167" t="s">
        <v>121</v>
      </c>
      <c r="B20" s="146">
        <v>19</v>
      </c>
      <c r="C20" s="137">
        <v>794</v>
      </c>
      <c r="D20" s="137">
        <v>829</v>
      </c>
      <c r="E20" s="137">
        <v>994</v>
      </c>
      <c r="F20" s="35">
        <f t="shared" si="0"/>
        <v>1823</v>
      </c>
      <c r="G20" s="133">
        <v>6</v>
      </c>
      <c r="H20" s="133">
        <v>4</v>
      </c>
      <c r="I20" s="133">
        <v>5</v>
      </c>
      <c r="J20" s="133">
        <v>4</v>
      </c>
      <c r="K20" s="133">
        <v>0</v>
      </c>
      <c r="L20" s="133">
        <v>0</v>
      </c>
      <c r="M20" s="134">
        <v>0</v>
      </c>
      <c r="N20" s="135">
        <v>1</v>
      </c>
    </row>
    <row r="21" spans="1:14" ht="19.8" x14ac:dyDescent="0.4">
      <c r="A21" s="167" t="s">
        <v>122</v>
      </c>
      <c r="B21" s="146">
        <v>21</v>
      </c>
      <c r="C21" s="137">
        <v>1810</v>
      </c>
      <c r="D21" s="137">
        <v>1963</v>
      </c>
      <c r="E21" s="137">
        <v>2220</v>
      </c>
      <c r="F21" s="35">
        <f t="shared" si="0"/>
        <v>4183</v>
      </c>
      <c r="G21" s="133">
        <v>14</v>
      </c>
      <c r="H21" s="133">
        <v>13</v>
      </c>
      <c r="I21" s="133">
        <v>0</v>
      </c>
      <c r="J21" s="133">
        <v>2</v>
      </c>
      <c r="K21" s="133">
        <v>1</v>
      </c>
      <c r="L21" s="133">
        <v>4</v>
      </c>
      <c r="M21" s="134">
        <v>1</v>
      </c>
      <c r="N21" s="135">
        <v>0</v>
      </c>
    </row>
    <row r="22" spans="1:14" ht="19.8" x14ac:dyDescent="0.4">
      <c r="A22" s="167" t="s">
        <v>123</v>
      </c>
      <c r="B22" s="146">
        <v>11</v>
      </c>
      <c r="C22" s="137">
        <v>795</v>
      </c>
      <c r="D22" s="137">
        <v>670</v>
      </c>
      <c r="E22" s="137">
        <v>758</v>
      </c>
      <c r="F22" s="35">
        <f t="shared" si="0"/>
        <v>1428</v>
      </c>
      <c r="G22" s="132">
        <v>10</v>
      </c>
      <c r="H22" s="133">
        <v>7</v>
      </c>
      <c r="I22" s="133">
        <v>1</v>
      </c>
      <c r="J22" s="133">
        <v>1</v>
      </c>
      <c r="K22" s="133">
        <v>0</v>
      </c>
      <c r="L22" s="133">
        <v>2</v>
      </c>
      <c r="M22" s="134">
        <v>0</v>
      </c>
      <c r="N22" s="135">
        <v>0</v>
      </c>
    </row>
    <row r="23" spans="1:14" ht="19.8" x14ac:dyDescent="0.4">
      <c r="A23" s="167" t="s">
        <v>124</v>
      </c>
      <c r="B23" s="146">
        <v>12</v>
      </c>
      <c r="C23" s="137">
        <v>618</v>
      </c>
      <c r="D23" s="137">
        <v>526</v>
      </c>
      <c r="E23" s="137">
        <v>591</v>
      </c>
      <c r="F23" s="35">
        <f t="shared" si="0"/>
        <v>1117</v>
      </c>
      <c r="G23" s="132">
        <v>8</v>
      </c>
      <c r="H23" s="133">
        <v>1</v>
      </c>
      <c r="I23" s="133">
        <v>1</v>
      </c>
      <c r="J23" s="133">
        <v>1</v>
      </c>
      <c r="K23" s="133">
        <v>0</v>
      </c>
      <c r="L23" s="133">
        <v>2</v>
      </c>
      <c r="M23" s="134">
        <v>0</v>
      </c>
      <c r="N23" s="135">
        <v>0</v>
      </c>
    </row>
    <row r="24" spans="1:14" ht="19.8" x14ac:dyDescent="0.4">
      <c r="A24" s="167" t="s">
        <v>125</v>
      </c>
      <c r="B24" s="146">
        <v>12</v>
      </c>
      <c r="C24" s="137">
        <v>461</v>
      </c>
      <c r="D24" s="137">
        <v>438</v>
      </c>
      <c r="E24" s="137">
        <v>407</v>
      </c>
      <c r="F24" s="35">
        <f t="shared" si="0"/>
        <v>845</v>
      </c>
      <c r="G24" s="132">
        <v>1</v>
      </c>
      <c r="H24" s="133">
        <v>6</v>
      </c>
      <c r="I24" s="133">
        <v>3</v>
      </c>
      <c r="J24" s="133">
        <v>2</v>
      </c>
      <c r="K24" s="133">
        <v>0</v>
      </c>
      <c r="L24" s="133">
        <v>0</v>
      </c>
      <c r="M24" s="134">
        <v>0</v>
      </c>
      <c r="N24" s="135">
        <v>0</v>
      </c>
    </row>
    <row r="25" spans="1:14" ht="19.8" x14ac:dyDescent="0.4">
      <c r="A25" s="167" t="s">
        <v>126</v>
      </c>
      <c r="B25" s="146">
        <v>12</v>
      </c>
      <c r="C25" s="137">
        <v>571</v>
      </c>
      <c r="D25" s="137">
        <v>501</v>
      </c>
      <c r="E25" s="137">
        <v>533</v>
      </c>
      <c r="F25" s="35">
        <f t="shared" si="0"/>
        <v>1034</v>
      </c>
      <c r="G25" s="132">
        <v>1</v>
      </c>
      <c r="H25" s="133">
        <v>4</v>
      </c>
      <c r="I25" s="133">
        <v>0</v>
      </c>
      <c r="J25" s="133">
        <v>1</v>
      </c>
      <c r="K25" s="133">
        <v>1</v>
      </c>
      <c r="L25" s="133">
        <v>1</v>
      </c>
      <c r="M25" s="134">
        <v>1</v>
      </c>
      <c r="N25" s="135">
        <v>0</v>
      </c>
    </row>
    <row r="26" spans="1:14" ht="19.8" x14ac:dyDescent="0.4">
      <c r="A26" s="167" t="s">
        <v>127</v>
      </c>
      <c r="B26" s="146">
        <v>22</v>
      </c>
      <c r="C26" s="137">
        <v>1052</v>
      </c>
      <c r="D26" s="137">
        <v>1018</v>
      </c>
      <c r="E26" s="137">
        <v>1062</v>
      </c>
      <c r="F26" s="35">
        <f t="shared" si="0"/>
        <v>2080</v>
      </c>
      <c r="G26" s="132">
        <v>10</v>
      </c>
      <c r="H26" s="133">
        <v>3</v>
      </c>
      <c r="I26" s="133">
        <v>4</v>
      </c>
      <c r="J26" s="133">
        <v>4</v>
      </c>
      <c r="K26" s="133">
        <v>0</v>
      </c>
      <c r="L26" s="133">
        <v>1</v>
      </c>
      <c r="M26" s="134">
        <v>1</v>
      </c>
      <c r="N26" s="135">
        <v>0</v>
      </c>
    </row>
    <row r="27" spans="1:14" ht="19.8" x14ac:dyDescent="0.4">
      <c r="A27" s="167" t="s">
        <v>128</v>
      </c>
      <c r="B27" s="146">
        <v>24</v>
      </c>
      <c r="C27" s="137">
        <v>1660</v>
      </c>
      <c r="D27" s="137">
        <v>1530</v>
      </c>
      <c r="E27" s="137">
        <v>1608</v>
      </c>
      <c r="F27" s="35">
        <f>D27+E27</f>
        <v>3138</v>
      </c>
      <c r="G27" s="132">
        <v>6</v>
      </c>
      <c r="H27" s="133">
        <v>12</v>
      </c>
      <c r="I27" s="133">
        <v>11</v>
      </c>
      <c r="J27" s="133">
        <v>10</v>
      </c>
      <c r="K27" s="133">
        <v>0</v>
      </c>
      <c r="L27" s="133">
        <v>2</v>
      </c>
      <c r="M27" s="134">
        <v>3</v>
      </c>
      <c r="N27" s="135">
        <v>1</v>
      </c>
    </row>
    <row r="28" spans="1:14" ht="19.8" x14ac:dyDescent="0.4">
      <c r="A28" s="167" t="s">
        <v>129</v>
      </c>
      <c r="B28" s="146">
        <v>10</v>
      </c>
      <c r="C28" s="137">
        <v>353</v>
      </c>
      <c r="D28" s="137">
        <v>326</v>
      </c>
      <c r="E28" s="137">
        <v>342</v>
      </c>
      <c r="F28" s="35">
        <f t="shared" ref="F28:F36" si="1">SUM(D28:E28)</f>
        <v>668</v>
      </c>
      <c r="G28" s="132">
        <v>1</v>
      </c>
      <c r="H28" s="133">
        <v>3</v>
      </c>
      <c r="I28" s="133">
        <v>3</v>
      </c>
      <c r="J28" s="133">
        <v>2</v>
      </c>
      <c r="K28" s="133">
        <v>0</v>
      </c>
      <c r="L28" s="133">
        <v>0</v>
      </c>
      <c r="M28" s="134">
        <v>1</v>
      </c>
      <c r="N28" s="135">
        <v>0</v>
      </c>
    </row>
    <row r="29" spans="1:14" ht="19.8" x14ac:dyDescent="0.4">
      <c r="A29" s="167" t="s">
        <v>130</v>
      </c>
      <c r="B29" s="146">
        <v>13</v>
      </c>
      <c r="C29" s="137">
        <v>605</v>
      </c>
      <c r="D29" s="137">
        <v>507</v>
      </c>
      <c r="E29" s="137">
        <v>595</v>
      </c>
      <c r="F29" s="35">
        <f t="shared" si="1"/>
        <v>1102</v>
      </c>
      <c r="G29" s="132">
        <v>9</v>
      </c>
      <c r="H29" s="133">
        <v>5</v>
      </c>
      <c r="I29" s="133">
        <v>1</v>
      </c>
      <c r="J29" s="133">
        <v>3</v>
      </c>
      <c r="K29" s="133">
        <v>0</v>
      </c>
      <c r="L29" s="133">
        <v>1</v>
      </c>
      <c r="M29" s="134">
        <v>0</v>
      </c>
      <c r="N29" s="135">
        <v>0</v>
      </c>
    </row>
    <row r="30" spans="1:14" ht="19.8" x14ac:dyDescent="0.4">
      <c r="A30" s="167" t="s">
        <v>131</v>
      </c>
      <c r="B30" s="146">
        <v>10</v>
      </c>
      <c r="C30" s="137">
        <v>661</v>
      </c>
      <c r="D30" s="137">
        <v>509</v>
      </c>
      <c r="E30" s="137">
        <v>562</v>
      </c>
      <c r="F30" s="35">
        <f t="shared" si="1"/>
        <v>1071</v>
      </c>
      <c r="G30" s="132">
        <v>1</v>
      </c>
      <c r="H30" s="133">
        <v>7</v>
      </c>
      <c r="I30" s="133">
        <v>0</v>
      </c>
      <c r="J30" s="133">
        <v>0</v>
      </c>
      <c r="K30" s="133">
        <v>0</v>
      </c>
      <c r="L30" s="133">
        <v>0</v>
      </c>
      <c r="M30" s="134">
        <v>0</v>
      </c>
      <c r="N30" s="135">
        <v>0</v>
      </c>
    </row>
    <row r="31" spans="1:14" ht="19.8" x14ac:dyDescent="0.4">
      <c r="A31" s="167" t="s">
        <v>132</v>
      </c>
      <c r="B31" s="146">
        <v>10</v>
      </c>
      <c r="C31" s="137">
        <v>560</v>
      </c>
      <c r="D31" s="137">
        <v>469</v>
      </c>
      <c r="E31" s="137">
        <v>505</v>
      </c>
      <c r="F31" s="35">
        <f t="shared" si="1"/>
        <v>974</v>
      </c>
      <c r="G31" s="132">
        <v>5</v>
      </c>
      <c r="H31" s="133">
        <v>1</v>
      </c>
      <c r="I31" s="133">
        <v>0</v>
      </c>
      <c r="J31" s="133">
        <v>0</v>
      </c>
      <c r="K31" s="133">
        <v>0</v>
      </c>
      <c r="L31" s="133">
        <v>1</v>
      </c>
      <c r="M31" s="134">
        <v>0</v>
      </c>
      <c r="N31" s="135">
        <v>0</v>
      </c>
    </row>
    <row r="32" spans="1:14" ht="19.8" x14ac:dyDescent="0.4">
      <c r="A32" s="167" t="s">
        <v>133</v>
      </c>
      <c r="B32" s="146">
        <v>11</v>
      </c>
      <c r="C32" s="137">
        <v>556</v>
      </c>
      <c r="D32" s="137">
        <v>487</v>
      </c>
      <c r="E32" s="137">
        <v>510</v>
      </c>
      <c r="F32" s="35">
        <f t="shared" si="1"/>
        <v>997</v>
      </c>
      <c r="G32" s="132">
        <v>5</v>
      </c>
      <c r="H32" s="133">
        <v>4</v>
      </c>
      <c r="I32" s="133">
        <v>0</v>
      </c>
      <c r="J32" s="133">
        <v>2</v>
      </c>
      <c r="K32" s="133">
        <v>0</v>
      </c>
      <c r="L32" s="133">
        <v>1</v>
      </c>
      <c r="M32" s="134">
        <v>0</v>
      </c>
      <c r="N32" s="135">
        <v>0</v>
      </c>
    </row>
    <row r="33" spans="1:14" ht="19.8" x14ac:dyDescent="0.4">
      <c r="A33" s="167" t="s">
        <v>134</v>
      </c>
      <c r="B33" s="146">
        <v>12</v>
      </c>
      <c r="C33" s="137">
        <v>534</v>
      </c>
      <c r="D33" s="137">
        <v>437</v>
      </c>
      <c r="E33" s="137">
        <v>464</v>
      </c>
      <c r="F33" s="35">
        <f t="shared" si="1"/>
        <v>901</v>
      </c>
      <c r="G33" s="132">
        <v>3</v>
      </c>
      <c r="H33" s="133">
        <v>3</v>
      </c>
      <c r="I33" s="133">
        <v>2</v>
      </c>
      <c r="J33" s="133">
        <v>0</v>
      </c>
      <c r="K33" s="133">
        <v>0</v>
      </c>
      <c r="L33" s="133">
        <v>1</v>
      </c>
      <c r="M33" s="134">
        <v>0</v>
      </c>
      <c r="N33" s="135">
        <v>1</v>
      </c>
    </row>
    <row r="34" spans="1:14" ht="19.8" x14ac:dyDescent="0.4">
      <c r="A34" s="167" t="s">
        <v>135</v>
      </c>
      <c r="B34" s="146">
        <v>11</v>
      </c>
      <c r="C34" s="137">
        <v>395</v>
      </c>
      <c r="D34" s="137">
        <v>360</v>
      </c>
      <c r="E34" s="137">
        <v>414</v>
      </c>
      <c r="F34" s="35">
        <f t="shared" si="1"/>
        <v>774</v>
      </c>
      <c r="G34" s="132">
        <v>0</v>
      </c>
      <c r="H34" s="133">
        <v>0</v>
      </c>
      <c r="I34" s="133">
        <v>0</v>
      </c>
      <c r="J34" s="133">
        <v>0</v>
      </c>
      <c r="K34" s="133">
        <v>1</v>
      </c>
      <c r="L34" s="133">
        <v>0</v>
      </c>
      <c r="M34" s="134">
        <v>0</v>
      </c>
      <c r="N34" s="135">
        <v>0</v>
      </c>
    </row>
    <row r="35" spans="1:14" ht="19.8" x14ac:dyDescent="0.4">
      <c r="A35" s="167" t="s">
        <v>136</v>
      </c>
      <c r="B35" s="146">
        <v>6</v>
      </c>
      <c r="C35" s="137">
        <v>361</v>
      </c>
      <c r="D35" s="137">
        <v>334</v>
      </c>
      <c r="E35" s="137">
        <v>380</v>
      </c>
      <c r="F35" s="35">
        <f t="shared" si="1"/>
        <v>714</v>
      </c>
      <c r="G35" s="132">
        <v>4</v>
      </c>
      <c r="H35" s="133">
        <v>3</v>
      </c>
      <c r="I35" s="133">
        <v>0</v>
      </c>
      <c r="J35" s="133">
        <v>1</v>
      </c>
      <c r="K35" s="133">
        <v>0</v>
      </c>
      <c r="L35" s="133">
        <v>1</v>
      </c>
      <c r="M35" s="134">
        <v>0</v>
      </c>
      <c r="N35" s="135">
        <v>0</v>
      </c>
    </row>
    <row r="36" spans="1:14" ht="19.8" x14ac:dyDescent="0.4">
      <c r="A36" s="167" t="s">
        <v>137</v>
      </c>
      <c r="B36" s="146">
        <v>16</v>
      </c>
      <c r="C36" s="137">
        <v>630</v>
      </c>
      <c r="D36" s="137">
        <v>581</v>
      </c>
      <c r="E36" s="137">
        <v>590</v>
      </c>
      <c r="F36" s="35">
        <f t="shared" si="1"/>
        <v>1171</v>
      </c>
      <c r="G36" s="132">
        <v>9</v>
      </c>
      <c r="H36" s="133">
        <v>4</v>
      </c>
      <c r="I36" s="133">
        <v>1</v>
      </c>
      <c r="J36" s="133">
        <v>3</v>
      </c>
      <c r="K36" s="133">
        <v>1</v>
      </c>
      <c r="L36" s="133">
        <v>2</v>
      </c>
      <c r="M36" s="134">
        <v>0</v>
      </c>
      <c r="N36" s="135">
        <v>0</v>
      </c>
    </row>
    <row r="37" spans="1:14" ht="19.8" x14ac:dyDescent="0.4">
      <c r="A37" s="166" t="s">
        <v>138</v>
      </c>
      <c r="B37" s="35">
        <f t="shared" ref="B37:N37" si="2">SUM(B5:B36)</f>
        <v>447</v>
      </c>
      <c r="C37" s="35">
        <f t="shared" si="2"/>
        <v>25081</v>
      </c>
      <c r="D37" s="35">
        <f t="shared" si="2"/>
        <v>23398</v>
      </c>
      <c r="E37" s="35">
        <f t="shared" si="2"/>
        <v>25923</v>
      </c>
      <c r="F37" s="35">
        <f t="shared" si="2"/>
        <v>49321</v>
      </c>
      <c r="G37" s="133">
        <f t="shared" si="2"/>
        <v>206</v>
      </c>
      <c r="H37" s="133">
        <f t="shared" si="2"/>
        <v>177</v>
      </c>
      <c r="I37" s="133">
        <f t="shared" si="2"/>
        <v>58</v>
      </c>
      <c r="J37" s="133">
        <f t="shared" si="2"/>
        <v>58</v>
      </c>
      <c r="K37" s="133">
        <f t="shared" si="2"/>
        <v>16</v>
      </c>
      <c r="L37" s="133">
        <f t="shared" si="2"/>
        <v>46</v>
      </c>
      <c r="M37" s="134">
        <f t="shared" si="2"/>
        <v>18</v>
      </c>
      <c r="N37" s="135">
        <f t="shared" si="2"/>
        <v>8</v>
      </c>
    </row>
    <row r="38" spans="1:14" s="2" customFormat="1" ht="26.25" customHeight="1" x14ac:dyDescent="0.4">
      <c r="A38" s="212" t="s">
        <v>73</v>
      </c>
      <c r="B38" s="213"/>
      <c r="C38" s="76">
        <f>C37</f>
        <v>25081</v>
      </c>
      <c r="D38" s="76" t="s">
        <v>74</v>
      </c>
      <c r="E38" s="76" t="s">
        <v>75</v>
      </c>
      <c r="F38" s="76"/>
      <c r="G38" s="76">
        <f>F37</f>
        <v>49321</v>
      </c>
      <c r="H38" s="76" t="s">
        <v>76</v>
      </c>
      <c r="I38" s="76"/>
      <c r="J38" s="76"/>
      <c r="K38" s="76" t="s">
        <v>101</v>
      </c>
      <c r="L38" s="76"/>
      <c r="M38" s="77"/>
      <c r="N38" s="78"/>
    </row>
    <row r="39" spans="1:14" s="2" customFormat="1" ht="26.25" customHeight="1" x14ac:dyDescent="0.4">
      <c r="A39" s="176" t="s">
        <v>104</v>
      </c>
      <c r="B39" s="177"/>
      <c r="C39" s="46" t="str">
        <f ca="1">INDIRECT(H39,TRUE)</f>
        <v>開平</v>
      </c>
      <c r="D39" s="124" t="s">
        <v>91</v>
      </c>
      <c r="E39" s="125">
        <f>MAX(C5:C36)</f>
        <v>1810</v>
      </c>
      <c r="F39" s="126">
        <f>MAX(F5:F36)</f>
        <v>4183</v>
      </c>
      <c r="G39" s="71"/>
      <c r="H39" s="129" t="str">
        <f>ADDRESS(MATCH(MAX(F5:F36),F5:F36,0)+4,1)</f>
        <v>$A$21</v>
      </c>
      <c r="I39" s="71"/>
      <c r="J39" s="71"/>
      <c r="K39" s="71"/>
      <c r="L39" s="71"/>
      <c r="M39" s="122"/>
      <c r="N39" s="123"/>
    </row>
    <row r="40" spans="1:14" s="2" customFormat="1" ht="26.25" customHeight="1" x14ac:dyDescent="0.4">
      <c r="A40" s="176" t="s">
        <v>105</v>
      </c>
      <c r="B40" s="177"/>
      <c r="C40" s="130" t="str">
        <f ca="1">INDIRECT(H40,TRUE)</f>
        <v>德政</v>
      </c>
      <c r="D40" s="131" t="s">
        <v>91</v>
      </c>
      <c r="E40" s="127">
        <f>MIN(C5:C36)</f>
        <v>346</v>
      </c>
      <c r="F40" s="128">
        <f>MIN(F5:F36)</f>
        <v>654</v>
      </c>
      <c r="G40" s="71"/>
      <c r="H40" s="129" t="str">
        <f>ADDRESS(MATCH(MIN(F5:F36),F5:F36,0)+4,1)</f>
        <v>$A$10</v>
      </c>
      <c r="I40" s="71"/>
      <c r="J40" s="71"/>
      <c r="K40" s="71"/>
      <c r="L40" s="71"/>
      <c r="M40" s="122"/>
      <c r="N40" s="123"/>
    </row>
    <row r="41" spans="1:14" s="3" customFormat="1" ht="24.9" customHeight="1" x14ac:dyDescent="0.4">
      <c r="A41" s="221" t="s">
        <v>11</v>
      </c>
      <c r="B41" s="222"/>
      <c r="C41" s="225">
        <f>SUM(G41,G42)</f>
        <v>295</v>
      </c>
      <c r="D41" s="227" t="s">
        <v>10</v>
      </c>
      <c r="E41" s="63" t="s">
        <v>12</v>
      </c>
      <c r="F41" s="63"/>
      <c r="G41" s="63">
        <v>135</v>
      </c>
      <c r="H41" s="63" t="s">
        <v>10</v>
      </c>
      <c r="I41" s="63"/>
      <c r="J41" s="63"/>
      <c r="K41" s="64"/>
      <c r="L41" s="64"/>
      <c r="M41" s="65"/>
      <c r="N41" s="66"/>
    </row>
    <row r="42" spans="1:14" s="4" customFormat="1" ht="24.9" customHeight="1" x14ac:dyDescent="0.4">
      <c r="A42" s="223"/>
      <c r="B42" s="224"/>
      <c r="C42" s="226"/>
      <c r="D42" s="228"/>
      <c r="E42" s="67" t="s">
        <v>13</v>
      </c>
      <c r="F42" s="67"/>
      <c r="G42" s="67">
        <v>160</v>
      </c>
      <c r="H42" s="67" t="s">
        <v>10</v>
      </c>
      <c r="I42" s="67"/>
      <c r="J42" s="67"/>
      <c r="K42" s="68"/>
      <c r="L42" s="68"/>
      <c r="M42" s="69"/>
      <c r="N42" s="70"/>
    </row>
    <row r="43" spans="1:14" s="4" customFormat="1" ht="24.9" customHeight="1" x14ac:dyDescent="0.4">
      <c r="A43" s="184" t="s">
        <v>17</v>
      </c>
      <c r="B43" s="188"/>
      <c r="C43" s="191">
        <f>K37</f>
        <v>16</v>
      </c>
      <c r="D43" s="191" t="s">
        <v>10</v>
      </c>
      <c r="E43" s="152" t="s">
        <v>142</v>
      </c>
      <c r="F43" s="63"/>
      <c r="G43" s="63"/>
      <c r="H43" s="63"/>
      <c r="I43" s="63"/>
      <c r="J43" s="63"/>
      <c r="K43" s="156"/>
      <c r="L43" s="156"/>
      <c r="M43" s="157"/>
      <c r="N43" s="158"/>
    </row>
    <row r="44" spans="1:14" s="5" customFormat="1" ht="24.9" customHeight="1" x14ac:dyDescent="0.4">
      <c r="A44" s="189"/>
      <c r="B44" s="190"/>
      <c r="C44" s="205"/>
      <c r="D44" s="205"/>
      <c r="E44" s="152" t="s">
        <v>180</v>
      </c>
      <c r="F44" s="159"/>
      <c r="G44" s="159"/>
      <c r="H44" s="159"/>
      <c r="I44" s="159"/>
      <c r="J44" s="159"/>
      <c r="K44" s="159"/>
      <c r="L44" s="159"/>
      <c r="M44" s="159"/>
      <c r="N44" s="160"/>
    </row>
    <row r="45" spans="1:14" s="6" customFormat="1" ht="26.25" customHeight="1" x14ac:dyDescent="0.4">
      <c r="A45" s="243" t="s">
        <v>77</v>
      </c>
      <c r="B45" s="244"/>
      <c r="C45" s="76">
        <f>L37</f>
        <v>46</v>
      </c>
      <c r="D45" s="76" t="s">
        <v>76</v>
      </c>
      <c r="E45" s="76"/>
      <c r="F45" s="76"/>
      <c r="G45" s="86"/>
      <c r="H45" s="76"/>
      <c r="I45" s="76"/>
      <c r="J45" s="76"/>
      <c r="K45" s="87"/>
      <c r="L45" s="87"/>
      <c r="M45" s="88"/>
      <c r="N45" s="89"/>
    </row>
    <row r="46" spans="1:14" s="7" customFormat="1" ht="26.25" customHeight="1" x14ac:dyDescent="0.4">
      <c r="A46" s="212" t="s">
        <v>14</v>
      </c>
      <c r="B46" s="213"/>
      <c r="C46" s="76">
        <f>M37</f>
        <v>18</v>
      </c>
      <c r="D46" s="76" t="s">
        <v>78</v>
      </c>
      <c r="E46" s="76" t="s">
        <v>178</v>
      </c>
      <c r="F46" s="76"/>
      <c r="G46" s="76"/>
      <c r="H46" s="76"/>
      <c r="I46" s="76"/>
      <c r="J46" s="76"/>
      <c r="K46" s="87"/>
      <c r="L46" s="87"/>
      <c r="M46" s="88"/>
      <c r="N46" s="89"/>
    </row>
    <row r="47" spans="1:14" s="8" customFormat="1" ht="26.25" customHeight="1" x14ac:dyDescent="0.4">
      <c r="A47" s="210" t="s">
        <v>149</v>
      </c>
      <c r="B47" s="211"/>
      <c r="C47" s="76">
        <f>N37</f>
        <v>8</v>
      </c>
      <c r="D47" s="76" t="s">
        <v>78</v>
      </c>
      <c r="E47" s="76" t="s">
        <v>167</v>
      </c>
      <c r="F47" s="76"/>
      <c r="G47" s="76"/>
      <c r="H47" s="76"/>
      <c r="I47" s="76"/>
      <c r="J47" s="76"/>
      <c r="K47" s="87"/>
      <c r="L47" s="87"/>
      <c r="M47" s="88"/>
      <c r="N47" s="89"/>
    </row>
    <row r="48" spans="1:14" s="6" customFormat="1" ht="26.25" customHeight="1" x14ac:dyDescent="0.4">
      <c r="A48" s="176" t="s">
        <v>103</v>
      </c>
      <c r="B48" s="177"/>
      <c r="C48" s="76">
        <f>G37</f>
        <v>206</v>
      </c>
      <c r="D48" s="76" t="s">
        <v>76</v>
      </c>
      <c r="E48" s="76" t="s">
        <v>79</v>
      </c>
      <c r="F48" s="76"/>
      <c r="G48" s="76">
        <f>H37</f>
        <v>177</v>
      </c>
      <c r="H48" s="76" t="s">
        <v>76</v>
      </c>
      <c r="I48" s="76"/>
      <c r="J48" s="76"/>
      <c r="K48" s="87"/>
      <c r="L48" s="87"/>
      <c r="M48" s="88"/>
      <c r="N48" s="89"/>
    </row>
    <row r="49" spans="1:14" s="9" customFormat="1" ht="26.25" customHeight="1" thickBot="1" x14ac:dyDescent="0.45">
      <c r="A49" s="206" t="str">
        <f>IF(C49&gt;0," 本月戶數增加","本月戶數減少")</f>
        <v xml:space="preserve"> 本月戶數增加</v>
      </c>
      <c r="B49" s="207"/>
      <c r="C49" s="90">
        <f>C37-'11410'!C37</f>
        <v>11</v>
      </c>
      <c r="D49" s="91" t="str">
        <f>IF(E49&gt;0,"男增加","男減少")</f>
        <v>男增加</v>
      </c>
      <c r="E49" s="92">
        <f>D37-'11410'!D37</f>
        <v>5</v>
      </c>
      <c r="F49" s="91" t="str">
        <f>IF(G49&gt;0,"女增加","女減少")</f>
        <v>女減少</v>
      </c>
      <c r="G49" s="92">
        <f>E37-'11410'!E37</f>
        <v>-6</v>
      </c>
      <c r="H49" s="93"/>
      <c r="I49" s="207" t="str">
        <f>IF(K49&gt;0,"總人口數增加","總人口數減少")</f>
        <v>總人口數減少</v>
      </c>
      <c r="J49" s="207"/>
      <c r="K49" s="92">
        <f>F37-'11410'!F37</f>
        <v>-1</v>
      </c>
      <c r="L49" s="93"/>
      <c r="M49" s="94"/>
      <c r="N49" s="95"/>
    </row>
    <row r="50" spans="1:14" x14ac:dyDescent="0.3">
      <c r="K50" s="10"/>
      <c r="M50" s="12"/>
    </row>
  </sheetData>
  <mergeCells count="28">
    <mergeCell ref="M3:M4"/>
    <mergeCell ref="N3:N4"/>
    <mergeCell ref="K2:N2"/>
    <mergeCell ref="C41:C42"/>
    <mergeCell ref="D41:D42"/>
    <mergeCell ref="J3:J4"/>
    <mergeCell ref="A49:B49"/>
    <mergeCell ref="I49:J49"/>
    <mergeCell ref="I3:I4"/>
    <mergeCell ref="B3:B4"/>
    <mergeCell ref="C3:C4"/>
    <mergeCell ref="G3:G4"/>
    <mergeCell ref="H3:H4"/>
    <mergeCell ref="A47:B47"/>
    <mergeCell ref="A45:B45"/>
    <mergeCell ref="A46:B46"/>
    <mergeCell ref="A39:B39"/>
    <mergeCell ref="A40:B40"/>
    <mergeCell ref="A38:B38"/>
    <mergeCell ref="A3:A4"/>
    <mergeCell ref="A41:B42"/>
    <mergeCell ref="A43:B44"/>
    <mergeCell ref="C43:C44"/>
    <mergeCell ref="D43:D44"/>
    <mergeCell ref="A48:B48"/>
    <mergeCell ref="A1:L1"/>
    <mergeCell ref="K3:K4"/>
    <mergeCell ref="L3:L4"/>
  </mergeCells>
  <phoneticPr fontId="1" type="noConversion"/>
  <printOptions horizontalCentered="1"/>
  <pageMargins left="0.59055118110236227" right="0.39370078740157483" top="0.98425196850393704" bottom="0.98425196850393704" header="0" footer="0"/>
  <pageSetup paperSize="8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N50"/>
  <sheetViews>
    <sheetView tabSelected="1" workbookViewId="0">
      <pane ySplit="4" topLeftCell="A5" activePane="bottomLeft" state="frozen"/>
      <selection pane="bottomLeft" sqref="A1:L1"/>
    </sheetView>
  </sheetViews>
  <sheetFormatPr defaultRowHeight="16.2" x14ac:dyDescent="0.3"/>
  <cols>
    <col min="1" max="1" width="11.33203125" style="1" customWidth="1"/>
    <col min="2" max="2" width="12.44140625" customWidth="1"/>
    <col min="3" max="3" width="11.33203125" customWidth="1"/>
    <col min="4" max="6" width="9.6640625" customWidth="1"/>
    <col min="7" max="10" width="8.6640625" customWidth="1"/>
    <col min="11" max="12" width="7.6640625" customWidth="1"/>
    <col min="13" max="14" width="7.6640625" style="11" customWidth="1"/>
  </cols>
  <sheetData>
    <row r="1" spans="1:14" ht="44.25" customHeight="1" x14ac:dyDescent="0.3">
      <c r="A1" s="168" t="s">
        <v>98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36"/>
      <c r="N1" s="136"/>
    </row>
    <row r="2" spans="1:14" ht="28.5" customHeight="1" thickBot="1" x14ac:dyDescent="0.35">
      <c r="A2" s="33"/>
      <c r="B2" s="32"/>
      <c r="C2" s="32"/>
      <c r="D2" s="32"/>
      <c r="E2" s="32"/>
      <c r="F2" s="32"/>
      <c r="G2" s="32"/>
      <c r="H2" s="32"/>
      <c r="I2" s="32"/>
      <c r="J2" s="37"/>
      <c r="K2" s="214" t="s">
        <v>164</v>
      </c>
      <c r="L2" s="214"/>
      <c r="M2" s="214"/>
      <c r="N2" s="214"/>
    </row>
    <row r="3" spans="1:14" ht="19.8" x14ac:dyDescent="0.4">
      <c r="A3" s="215" t="s">
        <v>19</v>
      </c>
      <c r="B3" s="208" t="s">
        <v>20</v>
      </c>
      <c r="C3" s="208" t="s">
        <v>21</v>
      </c>
      <c r="D3" s="142" t="s">
        <v>10</v>
      </c>
      <c r="E3" s="143" t="s">
        <v>95</v>
      </c>
      <c r="F3" s="144" t="s">
        <v>96</v>
      </c>
      <c r="G3" s="208" t="s">
        <v>5</v>
      </c>
      <c r="H3" s="208" t="s">
        <v>4</v>
      </c>
      <c r="I3" s="208" t="s">
        <v>6</v>
      </c>
      <c r="J3" s="208" t="s">
        <v>7</v>
      </c>
      <c r="K3" s="208" t="s">
        <v>22</v>
      </c>
      <c r="L3" s="208" t="s">
        <v>23</v>
      </c>
      <c r="M3" s="217" t="s">
        <v>145</v>
      </c>
      <c r="N3" s="219" t="s">
        <v>147</v>
      </c>
    </row>
    <row r="4" spans="1:14" s="1" customFormat="1" ht="19.8" x14ac:dyDescent="0.4">
      <c r="A4" s="216"/>
      <c r="B4" s="209"/>
      <c r="C4" s="209"/>
      <c r="D4" s="34" t="s">
        <v>1</v>
      </c>
      <c r="E4" s="34" t="s">
        <v>2</v>
      </c>
      <c r="F4" s="34" t="s">
        <v>88</v>
      </c>
      <c r="G4" s="209"/>
      <c r="H4" s="209"/>
      <c r="I4" s="209"/>
      <c r="J4" s="209"/>
      <c r="K4" s="209"/>
      <c r="L4" s="209"/>
      <c r="M4" s="218"/>
      <c r="N4" s="220"/>
    </row>
    <row r="5" spans="1:14" ht="19.8" x14ac:dyDescent="0.4">
      <c r="A5" s="167" t="s">
        <v>106</v>
      </c>
      <c r="B5" s="145">
        <v>15</v>
      </c>
      <c r="C5" s="137">
        <v>954</v>
      </c>
      <c r="D5" s="137">
        <v>850</v>
      </c>
      <c r="E5" s="137">
        <v>943</v>
      </c>
      <c r="F5" s="35">
        <f t="shared" ref="F5:F26" si="0">SUM(D5:E5)</f>
        <v>1793</v>
      </c>
      <c r="G5" s="132">
        <v>12</v>
      </c>
      <c r="H5" s="133">
        <v>7</v>
      </c>
      <c r="I5" s="133">
        <v>2</v>
      </c>
      <c r="J5" s="133">
        <v>1</v>
      </c>
      <c r="K5" s="133">
        <v>0</v>
      </c>
      <c r="L5" s="133">
        <v>3</v>
      </c>
      <c r="M5" s="134">
        <v>1</v>
      </c>
      <c r="N5" s="135">
        <v>1</v>
      </c>
    </row>
    <row r="6" spans="1:14" ht="19.8" x14ac:dyDescent="0.4">
      <c r="A6" s="167" t="s">
        <v>107</v>
      </c>
      <c r="B6" s="146">
        <v>11</v>
      </c>
      <c r="C6" s="137">
        <v>563</v>
      </c>
      <c r="D6" s="137">
        <v>467</v>
      </c>
      <c r="E6" s="137">
        <v>528</v>
      </c>
      <c r="F6" s="35">
        <f t="shared" si="0"/>
        <v>995</v>
      </c>
      <c r="G6" s="132">
        <v>5</v>
      </c>
      <c r="H6" s="133">
        <v>5</v>
      </c>
      <c r="I6" s="133">
        <v>0</v>
      </c>
      <c r="J6" s="133">
        <v>1</v>
      </c>
      <c r="K6" s="133">
        <v>0</v>
      </c>
      <c r="L6" s="133">
        <v>1</v>
      </c>
      <c r="M6" s="134">
        <v>0</v>
      </c>
      <c r="N6" s="135">
        <v>1</v>
      </c>
    </row>
    <row r="7" spans="1:14" ht="19.8" x14ac:dyDescent="0.4">
      <c r="A7" s="167" t="s">
        <v>108</v>
      </c>
      <c r="B7" s="146">
        <v>17</v>
      </c>
      <c r="C7" s="137">
        <v>1568</v>
      </c>
      <c r="D7" s="137">
        <v>1431</v>
      </c>
      <c r="E7" s="137">
        <v>1773</v>
      </c>
      <c r="F7" s="35">
        <f t="shared" si="0"/>
        <v>3204</v>
      </c>
      <c r="G7" s="132">
        <v>29</v>
      </c>
      <c r="H7" s="133">
        <v>5</v>
      </c>
      <c r="I7" s="133">
        <v>4</v>
      </c>
      <c r="J7" s="133">
        <v>5</v>
      </c>
      <c r="K7" s="133">
        <v>1</v>
      </c>
      <c r="L7" s="133">
        <v>2</v>
      </c>
      <c r="M7" s="134">
        <v>3</v>
      </c>
      <c r="N7" s="135">
        <v>0</v>
      </c>
    </row>
    <row r="8" spans="1:14" ht="19.8" x14ac:dyDescent="0.4">
      <c r="A8" s="167" t="s">
        <v>109</v>
      </c>
      <c r="B8" s="146">
        <v>15</v>
      </c>
      <c r="C8" s="137">
        <v>545</v>
      </c>
      <c r="D8" s="137">
        <v>507</v>
      </c>
      <c r="E8" s="137">
        <v>533</v>
      </c>
      <c r="F8" s="35">
        <f t="shared" si="0"/>
        <v>1040</v>
      </c>
      <c r="G8" s="132">
        <v>5</v>
      </c>
      <c r="H8" s="133">
        <v>3</v>
      </c>
      <c r="I8" s="133">
        <v>0</v>
      </c>
      <c r="J8" s="133">
        <v>1</v>
      </c>
      <c r="K8" s="133">
        <v>1</v>
      </c>
      <c r="L8" s="133">
        <v>1</v>
      </c>
      <c r="M8" s="134">
        <v>0</v>
      </c>
      <c r="N8" s="135">
        <v>0</v>
      </c>
    </row>
    <row r="9" spans="1:14" ht="19.8" x14ac:dyDescent="0.4">
      <c r="A9" s="167" t="s">
        <v>110</v>
      </c>
      <c r="B9" s="146">
        <v>17</v>
      </c>
      <c r="C9" s="137">
        <v>693</v>
      </c>
      <c r="D9" s="137">
        <v>621</v>
      </c>
      <c r="E9" s="137">
        <v>703</v>
      </c>
      <c r="F9" s="35">
        <f t="shared" si="0"/>
        <v>1324</v>
      </c>
      <c r="G9" s="132">
        <v>3</v>
      </c>
      <c r="H9" s="133">
        <v>6</v>
      </c>
      <c r="I9" s="133">
        <v>1</v>
      </c>
      <c r="J9" s="133">
        <v>2</v>
      </c>
      <c r="K9" s="133">
        <v>0</v>
      </c>
      <c r="L9" s="133">
        <v>1</v>
      </c>
      <c r="M9" s="134">
        <v>0</v>
      </c>
      <c r="N9" s="135">
        <v>0</v>
      </c>
    </row>
    <row r="10" spans="1:14" ht="19.8" x14ac:dyDescent="0.4">
      <c r="A10" s="167" t="s">
        <v>111</v>
      </c>
      <c r="B10" s="146">
        <v>7</v>
      </c>
      <c r="C10" s="137">
        <v>347</v>
      </c>
      <c r="D10" s="137">
        <v>298</v>
      </c>
      <c r="E10" s="137">
        <v>358</v>
      </c>
      <c r="F10" s="35">
        <f t="shared" si="0"/>
        <v>656</v>
      </c>
      <c r="G10" s="132">
        <v>3</v>
      </c>
      <c r="H10" s="133">
        <v>1</v>
      </c>
      <c r="I10" s="133">
        <v>0</v>
      </c>
      <c r="J10" s="133">
        <v>0</v>
      </c>
      <c r="K10" s="133">
        <v>0</v>
      </c>
      <c r="L10" s="133">
        <v>0</v>
      </c>
      <c r="M10" s="134">
        <v>0</v>
      </c>
      <c r="N10" s="135">
        <v>1</v>
      </c>
    </row>
    <row r="11" spans="1:14" ht="19.8" x14ac:dyDescent="0.4">
      <c r="A11" s="167" t="s">
        <v>112</v>
      </c>
      <c r="B11" s="146">
        <v>7</v>
      </c>
      <c r="C11" s="137">
        <v>697</v>
      </c>
      <c r="D11" s="137">
        <v>507</v>
      </c>
      <c r="E11" s="137">
        <v>662</v>
      </c>
      <c r="F11" s="35">
        <f t="shared" si="0"/>
        <v>1169</v>
      </c>
      <c r="G11" s="132">
        <v>18</v>
      </c>
      <c r="H11" s="133">
        <v>3</v>
      </c>
      <c r="I11" s="133">
        <v>1</v>
      </c>
      <c r="J11" s="133">
        <v>1</v>
      </c>
      <c r="K11" s="133">
        <v>0</v>
      </c>
      <c r="L11" s="133">
        <v>1</v>
      </c>
      <c r="M11" s="134">
        <v>1</v>
      </c>
      <c r="N11" s="135">
        <v>0</v>
      </c>
    </row>
    <row r="12" spans="1:14" ht="19.8" x14ac:dyDescent="0.4">
      <c r="A12" s="167" t="s">
        <v>113</v>
      </c>
      <c r="B12" s="146">
        <v>15</v>
      </c>
      <c r="C12" s="137">
        <v>977</v>
      </c>
      <c r="D12" s="137">
        <v>922</v>
      </c>
      <c r="E12" s="137">
        <v>997</v>
      </c>
      <c r="F12" s="35">
        <f t="shared" si="0"/>
        <v>1919</v>
      </c>
      <c r="G12" s="132">
        <v>11</v>
      </c>
      <c r="H12" s="133">
        <v>8</v>
      </c>
      <c r="I12" s="133">
        <v>3</v>
      </c>
      <c r="J12" s="133">
        <v>3</v>
      </c>
      <c r="K12" s="133">
        <v>1</v>
      </c>
      <c r="L12" s="133">
        <v>2</v>
      </c>
      <c r="M12" s="134">
        <v>2</v>
      </c>
      <c r="N12" s="135">
        <v>2</v>
      </c>
    </row>
    <row r="13" spans="1:14" ht="19.8" x14ac:dyDescent="0.4">
      <c r="A13" s="167" t="s">
        <v>114</v>
      </c>
      <c r="B13" s="146">
        <v>12</v>
      </c>
      <c r="C13" s="137">
        <v>483</v>
      </c>
      <c r="D13" s="137">
        <v>452</v>
      </c>
      <c r="E13" s="137">
        <v>475</v>
      </c>
      <c r="F13" s="35">
        <f t="shared" si="0"/>
        <v>927</v>
      </c>
      <c r="G13" s="133">
        <v>2</v>
      </c>
      <c r="H13" s="133">
        <v>2</v>
      </c>
      <c r="I13" s="133">
        <v>0</v>
      </c>
      <c r="J13" s="133">
        <v>0</v>
      </c>
      <c r="K13" s="133">
        <v>0</v>
      </c>
      <c r="L13" s="133">
        <v>1</v>
      </c>
      <c r="M13" s="134">
        <v>1</v>
      </c>
      <c r="N13" s="135">
        <v>0</v>
      </c>
    </row>
    <row r="14" spans="1:14" ht="19.8" x14ac:dyDescent="0.4">
      <c r="A14" s="167" t="s">
        <v>115</v>
      </c>
      <c r="B14" s="146">
        <v>8</v>
      </c>
      <c r="C14" s="137">
        <v>352</v>
      </c>
      <c r="D14" s="137">
        <v>370</v>
      </c>
      <c r="E14" s="137">
        <v>355</v>
      </c>
      <c r="F14" s="35">
        <f t="shared" si="0"/>
        <v>725</v>
      </c>
      <c r="G14" s="133">
        <v>2</v>
      </c>
      <c r="H14" s="133">
        <v>2</v>
      </c>
      <c r="I14" s="133">
        <v>0</v>
      </c>
      <c r="J14" s="133">
        <v>3</v>
      </c>
      <c r="K14" s="133">
        <v>0</v>
      </c>
      <c r="L14" s="133">
        <v>0</v>
      </c>
      <c r="M14" s="134">
        <v>1</v>
      </c>
      <c r="N14" s="135">
        <v>0</v>
      </c>
    </row>
    <row r="15" spans="1:14" ht="19.8" x14ac:dyDescent="0.4">
      <c r="A15" s="167" t="s">
        <v>116</v>
      </c>
      <c r="B15" s="146">
        <v>17</v>
      </c>
      <c r="C15" s="137">
        <v>772</v>
      </c>
      <c r="D15" s="137">
        <v>683</v>
      </c>
      <c r="E15" s="137">
        <v>774</v>
      </c>
      <c r="F15" s="35">
        <f t="shared" si="0"/>
        <v>1457</v>
      </c>
      <c r="G15" s="133">
        <v>6</v>
      </c>
      <c r="H15" s="133">
        <v>8</v>
      </c>
      <c r="I15" s="133">
        <v>2</v>
      </c>
      <c r="J15" s="133">
        <v>3</v>
      </c>
      <c r="K15" s="133">
        <v>0</v>
      </c>
      <c r="L15" s="133">
        <v>0</v>
      </c>
      <c r="M15" s="134">
        <v>0</v>
      </c>
      <c r="N15" s="135">
        <v>0</v>
      </c>
    </row>
    <row r="16" spans="1:14" ht="19.8" x14ac:dyDescent="0.4">
      <c r="A16" s="167" t="s">
        <v>117</v>
      </c>
      <c r="B16" s="146">
        <v>11</v>
      </c>
      <c r="C16" s="137">
        <v>614</v>
      </c>
      <c r="D16" s="137">
        <v>474</v>
      </c>
      <c r="E16" s="137">
        <v>475</v>
      </c>
      <c r="F16" s="35">
        <f t="shared" si="0"/>
        <v>949</v>
      </c>
      <c r="G16" s="133">
        <v>12</v>
      </c>
      <c r="H16" s="133">
        <v>10</v>
      </c>
      <c r="I16" s="133">
        <v>2</v>
      </c>
      <c r="J16" s="133">
        <v>0</v>
      </c>
      <c r="K16" s="133">
        <v>0</v>
      </c>
      <c r="L16" s="133">
        <v>0</v>
      </c>
      <c r="M16" s="134">
        <v>2</v>
      </c>
      <c r="N16" s="135">
        <v>1</v>
      </c>
    </row>
    <row r="17" spans="1:14" ht="19.8" x14ac:dyDescent="0.4">
      <c r="A17" s="167" t="s">
        <v>118</v>
      </c>
      <c r="B17" s="146">
        <v>22</v>
      </c>
      <c r="C17" s="137">
        <v>1313</v>
      </c>
      <c r="D17" s="137">
        <v>1322</v>
      </c>
      <c r="E17" s="137">
        <v>1470</v>
      </c>
      <c r="F17" s="35">
        <f t="shared" si="0"/>
        <v>2792</v>
      </c>
      <c r="G17" s="133">
        <v>16</v>
      </c>
      <c r="H17" s="133">
        <v>13</v>
      </c>
      <c r="I17" s="133">
        <v>2</v>
      </c>
      <c r="J17" s="133">
        <v>4</v>
      </c>
      <c r="K17" s="133">
        <v>1</v>
      </c>
      <c r="L17" s="133">
        <v>2</v>
      </c>
      <c r="M17" s="134">
        <v>0</v>
      </c>
      <c r="N17" s="135">
        <v>0</v>
      </c>
    </row>
    <row r="18" spans="1:14" ht="19.8" x14ac:dyDescent="0.4">
      <c r="A18" s="167" t="s">
        <v>119</v>
      </c>
      <c r="B18" s="146">
        <v>19</v>
      </c>
      <c r="C18" s="137">
        <v>1630</v>
      </c>
      <c r="D18" s="137">
        <v>1739</v>
      </c>
      <c r="E18" s="137">
        <v>1969</v>
      </c>
      <c r="F18" s="35">
        <f t="shared" si="0"/>
        <v>3708</v>
      </c>
      <c r="G18" s="133">
        <v>26</v>
      </c>
      <c r="H18" s="133">
        <v>17</v>
      </c>
      <c r="I18" s="133">
        <v>3</v>
      </c>
      <c r="J18" s="133">
        <v>2</v>
      </c>
      <c r="K18" s="133">
        <v>1</v>
      </c>
      <c r="L18" s="133">
        <v>0</v>
      </c>
      <c r="M18" s="134">
        <v>2</v>
      </c>
      <c r="N18" s="135">
        <v>0</v>
      </c>
    </row>
    <row r="19" spans="1:14" ht="19.8" x14ac:dyDescent="0.4">
      <c r="A19" s="167" t="s">
        <v>120</v>
      </c>
      <c r="B19" s="146">
        <v>22</v>
      </c>
      <c r="C19" s="137">
        <v>1165</v>
      </c>
      <c r="D19" s="137">
        <v>1282</v>
      </c>
      <c r="E19" s="137">
        <v>1405</v>
      </c>
      <c r="F19" s="35">
        <f t="shared" si="0"/>
        <v>2687</v>
      </c>
      <c r="G19" s="133">
        <v>17</v>
      </c>
      <c r="H19" s="133">
        <v>18</v>
      </c>
      <c r="I19" s="133">
        <v>4</v>
      </c>
      <c r="J19" s="133">
        <v>3</v>
      </c>
      <c r="K19" s="133">
        <v>0</v>
      </c>
      <c r="L19" s="133">
        <v>1</v>
      </c>
      <c r="M19" s="134">
        <v>0</v>
      </c>
      <c r="N19" s="135">
        <v>1</v>
      </c>
    </row>
    <row r="20" spans="1:14" ht="19.8" x14ac:dyDescent="0.4">
      <c r="A20" s="167" t="s">
        <v>121</v>
      </c>
      <c r="B20" s="146">
        <v>19</v>
      </c>
      <c r="C20" s="137">
        <v>791</v>
      </c>
      <c r="D20" s="137">
        <v>823</v>
      </c>
      <c r="E20" s="137">
        <v>993</v>
      </c>
      <c r="F20" s="35">
        <f t="shared" si="0"/>
        <v>1816</v>
      </c>
      <c r="G20" s="133">
        <v>7</v>
      </c>
      <c r="H20" s="133">
        <v>14</v>
      </c>
      <c r="I20" s="133">
        <v>2</v>
      </c>
      <c r="J20" s="133">
        <v>2</v>
      </c>
      <c r="K20" s="133">
        <v>0</v>
      </c>
      <c r="L20" s="133">
        <v>0</v>
      </c>
      <c r="M20" s="134">
        <v>0</v>
      </c>
      <c r="N20" s="135">
        <v>0</v>
      </c>
    </row>
    <row r="21" spans="1:14" ht="19.8" x14ac:dyDescent="0.4">
      <c r="A21" s="167" t="s">
        <v>122</v>
      </c>
      <c r="B21" s="146">
        <v>21</v>
      </c>
      <c r="C21" s="137">
        <v>1811</v>
      </c>
      <c r="D21" s="137">
        <v>1963</v>
      </c>
      <c r="E21" s="137">
        <v>2223</v>
      </c>
      <c r="F21" s="35">
        <f t="shared" si="0"/>
        <v>4186</v>
      </c>
      <c r="G21" s="133">
        <v>22</v>
      </c>
      <c r="H21" s="133">
        <v>15</v>
      </c>
      <c r="I21" s="133">
        <v>4</v>
      </c>
      <c r="J21" s="133">
        <v>6</v>
      </c>
      <c r="K21" s="133">
        <v>1</v>
      </c>
      <c r="L21" s="133">
        <v>3</v>
      </c>
      <c r="M21" s="134">
        <v>1</v>
      </c>
      <c r="N21" s="135">
        <v>0</v>
      </c>
    </row>
    <row r="22" spans="1:14" ht="19.8" x14ac:dyDescent="0.4">
      <c r="A22" s="167" t="s">
        <v>123</v>
      </c>
      <c r="B22" s="146">
        <v>11</v>
      </c>
      <c r="C22" s="137">
        <v>797</v>
      </c>
      <c r="D22" s="137">
        <v>671</v>
      </c>
      <c r="E22" s="137">
        <v>759</v>
      </c>
      <c r="F22" s="35">
        <f t="shared" si="0"/>
        <v>1430</v>
      </c>
      <c r="G22" s="132">
        <v>5</v>
      </c>
      <c r="H22" s="133">
        <v>2</v>
      </c>
      <c r="I22" s="133">
        <v>2</v>
      </c>
      <c r="J22" s="133">
        <v>1</v>
      </c>
      <c r="K22" s="133">
        <v>0</v>
      </c>
      <c r="L22" s="133">
        <v>2</v>
      </c>
      <c r="M22" s="134">
        <v>0</v>
      </c>
      <c r="N22" s="135">
        <v>0</v>
      </c>
    </row>
    <row r="23" spans="1:14" ht="19.8" x14ac:dyDescent="0.4">
      <c r="A23" s="167" t="s">
        <v>124</v>
      </c>
      <c r="B23" s="146">
        <v>12</v>
      </c>
      <c r="C23" s="137">
        <v>615</v>
      </c>
      <c r="D23" s="137">
        <v>525</v>
      </c>
      <c r="E23" s="137">
        <v>582</v>
      </c>
      <c r="F23" s="35">
        <f t="shared" si="0"/>
        <v>1107</v>
      </c>
      <c r="G23" s="132">
        <v>1</v>
      </c>
      <c r="H23" s="133">
        <v>7</v>
      </c>
      <c r="I23" s="133">
        <v>0</v>
      </c>
      <c r="J23" s="133">
        <v>5</v>
      </c>
      <c r="K23" s="133">
        <v>1</v>
      </c>
      <c r="L23" s="133">
        <v>0</v>
      </c>
      <c r="M23" s="134">
        <v>0</v>
      </c>
      <c r="N23" s="135">
        <v>0</v>
      </c>
    </row>
    <row r="24" spans="1:14" ht="19.8" x14ac:dyDescent="0.4">
      <c r="A24" s="167" t="s">
        <v>125</v>
      </c>
      <c r="B24" s="146">
        <v>12</v>
      </c>
      <c r="C24" s="137">
        <v>458</v>
      </c>
      <c r="D24" s="137">
        <v>437</v>
      </c>
      <c r="E24" s="137">
        <v>403</v>
      </c>
      <c r="F24" s="35">
        <f t="shared" si="0"/>
        <v>840</v>
      </c>
      <c r="G24" s="132">
        <v>3</v>
      </c>
      <c r="H24" s="133">
        <v>8</v>
      </c>
      <c r="I24" s="133">
        <v>4</v>
      </c>
      <c r="J24" s="133">
        <v>2</v>
      </c>
      <c r="K24" s="133">
        <v>0</v>
      </c>
      <c r="L24" s="133">
        <v>2</v>
      </c>
      <c r="M24" s="134">
        <v>1</v>
      </c>
      <c r="N24" s="135">
        <v>0</v>
      </c>
    </row>
    <row r="25" spans="1:14" ht="19.8" x14ac:dyDescent="0.4">
      <c r="A25" s="167" t="s">
        <v>126</v>
      </c>
      <c r="B25" s="146">
        <v>12</v>
      </c>
      <c r="C25" s="137">
        <v>570</v>
      </c>
      <c r="D25" s="137">
        <v>500</v>
      </c>
      <c r="E25" s="137">
        <v>534</v>
      </c>
      <c r="F25" s="35">
        <f t="shared" si="0"/>
        <v>1034</v>
      </c>
      <c r="G25" s="132">
        <v>4</v>
      </c>
      <c r="H25" s="133">
        <v>2</v>
      </c>
      <c r="I25" s="133">
        <v>0</v>
      </c>
      <c r="J25" s="133">
        <v>1</v>
      </c>
      <c r="K25" s="133">
        <v>0</v>
      </c>
      <c r="L25" s="133">
        <v>1</v>
      </c>
      <c r="M25" s="134">
        <v>0</v>
      </c>
      <c r="N25" s="135">
        <v>0</v>
      </c>
    </row>
    <row r="26" spans="1:14" ht="19.8" x14ac:dyDescent="0.4">
      <c r="A26" s="167" t="s">
        <v>127</v>
      </c>
      <c r="B26" s="146">
        <v>22</v>
      </c>
      <c r="C26" s="137">
        <v>1056</v>
      </c>
      <c r="D26" s="137">
        <v>1022</v>
      </c>
      <c r="E26" s="137">
        <v>1064</v>
      </c>
      <c r="F26" s="35">
        <f t="shared" si="0"/>
        <v>2086</v>
      </c>
      <c r="G26" s="132">
        <v>8</v>
      </c>
      <c r="H26" s="133">
        <v>6</v>
      </c>
      <c r="I26" s="133">
        <v>8</v>
      </c>
      <c r="J26" s="133">
        <v>2</v>
      </c>
      <c r="K26" s="133">
        <v>1</v>
      </c>
      <c r="L26" s="133">
        <v>3</v>
      </c>
      <c r="M26" s="134">
        <v>3</v>
      </c>
      <c r="N26" s="135">
        <v>0</v>
      </c>
    </row>
    <row r="27" spans="1:14" ht="19.8" x14ac:dyDescent="0.4">
      <c r="A27" s="167" t="s">
        <v>128</v>
      </c>
      <c r="B27" s="146">
        <v>24</v>
      </c>
      <c r="C27" s="137">
        <v>1665</v>
      </c>
      <c r="D27" s="137">
        <v>1540</v>
      </c>
      <c r="E27" s="137">
        <v>1609</v>
      </c>
      <c r="F27" s="35">
        <f>D27+E27</f>
        <v>3149</v>
      </c>
      <c r="G27" s="132">
        <v>18</v>
      </c>
      <c r="H27" s="133">
        <v>10</v>
      </c>
      <c r="I27" s="133">
        <v>7</v>
      </c>
      <c r="J27" s="133">
        <v>4</v>
      </c>
      <c r="K27" s="133">
        <v>0</v>
      </c>
      <c r="L27" s="133">
        <v>0</v>
      </c>
      <c r="M27" s="134">
        <v>6</v>
      </c>
      <c r="N27" s="135">
        <v>1</v>
      </c>
    </row>
    <row r="28" spans="1:14" ht="19.8" x14ac:dyDescent="0.4">
      <c r="A28" s="167" t="s">
        <v>129</v>
      </c>
      <c r="B28" s="146">
        <v>10</v>
      </c>
      <c r="C28" s="137">
        <v>359</v>
      </c>
      <c r="D28" s="137">
        <v>327</v>
      </c>
      <c r="E28" s="137">
        <v>347</v>
      </c>
      <c r="F28" s="35">
        <f t="shared" ref="F28:F36" si="1">SUM(D28:E28)</f>
        <v>674</v>
      </c>
      <c r="G28" s="132">
        <v>7</v>
      </c>
      <c r="H28" s="133">
        <v>1</v>
      </c>
      <c r="I28" s="133">
        <v>2</v>
      </c>
      <c r="J28" s="133">
        <v>2</v>
      </c>
      <c r="K28" s="133">
        <v>0</v>
      </c>
      <c r="L28" s="133">
        <v>0</v>
      </c>
      <c r="M28" s="134">
        <v>1</v>
      </c>
      <c r="N28" s="135">
        <v>0</v>
      </c>
    </row>
    <row r="29" spans="1:14" ht="19.8" x14ac:dyDescent="0.4">
      <c r="A29" s="167" t="s">
        <v>130</v>
      </c>
      <c r="B29" s="146">
        <v>13</v>
      </c>
      <c r="C29" s="137">
        <v>606</v>
      </c>
      <c r="D29" s="137">
        <v>509</v>
      </c>
      <c r="E29" s="137">
        <v>601</v>
      </c>
      <c r="F29" s="35">
        <f t="shared" si="1"/>
        <v>1110</v>
      </c>
      <c r="G29" s="132">
        <v>12</v>
      </c>
      <c r="H29" s="133">
        <v>2</v>
      </c>
      <c r="I29" s="133">
        <v>5</v>
      </c>
      <c r="J29" s="133">
        <v>6</v>
      </c>
      <c r="K29" s="133">
        <v>0</v>
      </c>
      <c r="L29" s="133">
        <v>1</v>
      </c>
      <c r="M29" s="134">
        <v>0</v>
      </c>
      <c r="N29" s="135">
        <v>0</v>
      </c>
    </row>
    <row r="30" spans="1:14" ht="19.8" x14ac:dyDescent="0.4">
      <c r="A30" s="167" t="s">
        <v>131</v>
      </c>
      <c r="B30" s="146">
        <v>10</v>
      </c>
      <c r="C30" s="137">
        <v>665</v>
      </c>
      <c r="D30" s="137">
        <v>510</v>
      </c>
      <c r="E30" s="137">
        <v>567</v>
      </c>
      <c r="F30" s="35">
        <f t="shared" si="1"/>
        <v>1077</v>
      </c>
      <c r="G30" s="132">
        <v>9</v>
      </c>
      <c r="H30" s="133">
        <v>3</v>
      </c>
      <c r="I30" s="133">
        <v>2</v>
      </c>
      <c r="J30" s="133">
        <v>2</v>
      </c>
      <c r="K30" s="133">
        <v>0</v>
      </c>
      <c r="L30" s="133">
        <v>0</v>
      </c>
      <c r="M30" s="134">
        <v>1</v>
      </c>
      <c r="N30" s="135">
        <v>1</v>
      </c>
    </row>
    <row r="31" spans="1:14" ht="19.8" x14ac:dyDescent="0.4">
      <c r="A31" s="167" t="s">
        <v>132</v>
      </c>
      <c r="B31" s="146">
        <v>10</v>
      </c>
      <c r="C31" s="137">
        <v>556</v>
      </c>
      <c r="D31" s="137">
        <v>467</v>
      </c>
      <c r="E31" s="137">
        <v>502</v>
      </c>
      <c r="F31" s="35">
        <f t="shared" si="1"/>
        <v>969</v>
      </c>
      <c r="G31" s="132">
        <v>4</v>
      </c>
      <c r="H31" s="133">
        <v>7</v>
      </c>
      <c r="I31" s="133">
        <v>2</v>
      </c>
      <c r="J31" s="133">
        <v>1</v>
      </c>
      <c r="K31" s="133">
        <v>0</v>
      </c>
      <c r="L31" s="133">
        <v>3</v>
      </c>
      <c r="M31" s="134">
        <v>1</v>
      </c>
      <c r="N31" s="135">
        <v>1</v>
      </c>
    </row>
    <row r="32" spans="1:14" ht="19.8" x14ac:dyDescent="0.4">
      <c r="A32" s="167" t="s">
        <v>133</v>
      </c>
      <c r="B32" s="146">
        <v>11</v>
      </c>
      <c r="C32" s="137">
        <v>565</v>
      </c>
      <c r="D32" s="137">
        <v>487</v>
      </c>
      <c r="E32" s="137">
        <v>516</v>
      </c>
      <c r="F32" s="35">
        <f t="shared" si="1"/>
        <v>1003</v>
      </c>
      <c r="G32" s="132">
        <v>13</v>
      </c>
      <c r="H32" s="133">
        <v>5</v>
      </c>
      <c r="I32" s="133">
        <v>1</v>
      </c>
      <c r="J32" s="133">
        <v>1</v>
      </c>
      <c r="K32" s="133">
        <v>0</v>
      </c>
      <c r="L32" s="133">
        <v>2</v>
      </c>
      <c r="M32" s="134">
        <v>0</v>
      </c>
      <c r="N32" s="135">
        <v>0</v>
      </c>
    </row>
    <row r="33" spans="1:14" ht="19.8" x14ac:dyDescent="0.4">
      <c r="A33" s="167" t="s">
        <v>134</v>
      </c>
      <c r="B33" s="146">
        <v>12</v>
      </c>
      <c r="C33" s="137">
        <v>535</v>
      </c>
      <c r="D33" s="137">
        <v>440</v>
      </c>
      <c r="E33" s="137">
        <v>466</v>
      </c>
      <c r="F33" s="35">
        <f t="shared" si="1"/>
        <v>906</v>
      </c>
      <c r="G33" s="132">
        <v>5</v>
      </c>
      <c r="H33" s="133">
        <v>1</v>
      </c>
      <c r="I33" s="133">
        <v>3</v>
      </c>
      <c r="J33" s="133">
        <v>2</v>
      </c>
      <c r="K33" s="133">
        <v>1</v>
      </c>
      <c r="L33" s="133">
        <v>1</v>
      </c>
      <c r="M33" s="134">
        <v>1</v>
      </c>
      <c r="N33" s="135">
        <v>1</v>
      </c>
    </row>
    <row r="34" spans="1:14" ht="19.8" x14ac:dyDescent="0.4">
      <c r="A34" s="167" t="s">
        <v>135</v>
      </c>
      <c r="B34" s="146">
        <v>11</v>
      </c>
      <c r="C34" s="137">
        <v>395</v>
      </c>
      <c r="D34" s="137">
        <v>363</v>
      </c>
      <c r="E34" s="137">
        <v>411</v>
      </c>
      <c r="F34" s="35">
        <f t="shared" si="1"/>
        <v>774</v>
      </c>
      <c r="G34" s="132">
        <v>3</v>
      </c>
      <c r="H34" s="133">
        <v>2</v>
      </c>
      <c r="I34" s="133">
        <v>0</v>
      </c>
      <c r="J34" s="133">
        <v>1</v>
      </c>
      <c r="K34" s="133">
        <v>1</v>
      </c>
      <c r="L34" s="133">
        <v>1</v>
      </c>
      <c r="M34" s="134">
        <v>0</v>
      </c>
      <c r="N34" s="135">
        <v>0</v>
      </c>
    </row>
    <row r="35" spans="1:14" ht="19.8" x14ac:dyDescent="0.4">
      <c r="A35" s="167" t="s">
        <v>136</v>
      </c>
      <c r="B35" s="146">
        <v>6</v>
      </c>
      <c r="C35" s="137">
        <v>363</v>
      </c>
      <c r="D35" s="137">
        <v>334</v>
      </c>
      <c r="E35" s="137">
        <v>380</v>
      </c>
      <c r="F35" s="35">
        <f t="shared" si="1"/>
        <v>714</v>
      </c>
      <c r="G35" s="132">
        <v>3</v>
      </c>
      <c r="H35" s="133">
        <v>1</v>
      </c>
      <c r="I35" s="133">
        <v>0</v>
      </c>
      <c r="J35" s="133">
        <v>1</v>
      </c>
      <c r="K35" s="133">
        <v>0</v>
      </c>
      <c r="L35" s="133">
        <v>1</v>
      </c>
      <c r="M35" s="134">
        <v>1</v>
      </c>
      <c r="N35" s="135">
        <v>1</v>
      </c>
    </row>
    <row r="36" spans="1:14" ht="19.8" x14ac:dyDescent="0.4">
      <c r="A36" s="167" t="s">
        <v>137</v>
      </c>
      <c r="B36" s="146">
        <v>16</v>
      </c>
      <c r="C36" s="137">
        <v>629</v>
      </c>
      <c r="D36" s="137">
        <v>574</v>
      </c>
      <c r="E36" s="137">
        <v>586</v>
      </c>
      <c r="F36" s="35">
        <f t="shared" si="1"/>
        <v>1160</v>
      </c>
      <c r="G36" s="132">
        <v>1</v>
      </c>
      <c r="H36" s="133">
        <v>13</v>
      </c>
      <c r="I36" s="133">
        <v>2</v>
      </c>
      <c r="J36" s="133">
        <v>0</v>
      </c>
      <c r="K36" s="133">
        <v>0</v>
      </c>
      <c r="L36" s="133">
        <v>1</v>
      </c>
      <c r="M36" s="134">
        <v>0</v>
      </c>
      <c r="N36" s="135">
        <v>0</v>
      </c>
    </row>
    <row r="37" spans="1:14" ht="19.8" x14ac:dyDescent="0.4">
      <c r="A37" s="166" t="s">
        <v>138</v>
      </c>
      <c r="B37" s="35">
        <f t="shared" ref="B37:N37" si="2">SUM(B5:B36)</f>
        <v>447</v>
      </c>
      <c r="C37" s="35">
        <f t="shared" si="2"/>
        <v>25109</v>
      </c>
      <c r="D37" s="35">
        <f t="shared" si="2"/>
        <v>23417</v>
      </c>
      <c r="E37" s="35">
        <f t="shared" si="2"/>
        <v>25963</v>
      </c>
      <c r="F37" s="35">
        <f t="shared" si="2"/>
        <v>49380</v>
      </c>
      <c r="G37" s="133">
        <f t="shared" si="2"/>
        <v>292</v>
      </c>
      <c r="H37" s="133">
        <f t="shared" si="2"/>
        <v>207</v>
      </c>
      <c r="I37" s="133">
        <f t="shared" si="2"/>
        <v>68</v>
      </c>
      <c r="J37" s="133">
        <f t="shared" si="2"/>
        <v>68</v>
      </c>
      <c r="K37" s="133">
        <f t="shared" si="2"/>
        <v>10</v>
      </c>
      <c r="L37" s="133">
        <f t="shared" si="2"/>
        <v>36</v>
      </c>
      <c r="M37" s="134">
        <f t="shared" si="2"/>
        <v>29</v>
      </c>
      <c r="N37" s="135">
        <f t="shared" si="2"/>
        <v>12</v>
      </c>
    </row>
    <row r="38" spans="1:14" s="2" customFormat="1" ht="26.25" customHeight="1" x14ac:dyDescent="0.4">
      <c r="A38" s="212" t="s">
        <v>8</v>
      </c>
      <c r="B38" s="213"/>
      <c r="C38" s="76">
        <f>C37</f>
        <v>25109</v>
      </c>
      <c r="D38" s="76" t="s">
        <v>0</v>
      </c>
      <c r="E38" s="76" t="s">
        <v>9</v>
      </c>
      <c r="F38" s="76"/>
      <c r="G38" s="76">
        <f>F37</f>
        <v>49380</v>
      </c>
      <c r="H38" s="76" t="s">
        <v>10</v>
      </c>
      <c r="I38" s="76"/>
      <c r="J38" s="76"/>
      <c r="K38" s="76" t="s">
        <v>92</v>
      </c>
      <c r="L38" s="76"/>
      <c r="M38" s="77"/>
      <c r="N38" s="78"/>
    </row>
    <row r="39" spans="1:14" s="2" customFormat="1" ht="26.25" customHeight="1" x14ac:dyDescent="0.4">
      <c r="A39" s="176" t="s">
        <v>104</v>
      </c>
      <c r="B39" s="177"/>
      <c r="C39" s="46" t="str">
        <f ca="1">INDIRECT(H39,TRUE)</f>
        <v>開平</v>
      </c>
      <c r="D39" s="124" t="s">
        <v>91</v>
      </c>
      <c r="E39" s="125">
        <f>MAX(C5:C36)</f>
        <v>1811</v>
      </c>
      <c r="F39" s="126">
        <f>MAX(F5:F36)</f>
        <v>4186</v>
      </c>
      <c r="G39" s="71"/>
      <c r="H39" s="129" t="str">
        <f>ADDRESS(MATCH(MAX(F5:F36),F5:F36,0)+4,1)</f>
        <v>$A$21</v>
      </c>
      <c r="I39" s="71"/>
      <c r="J39" s="71"/>
      <c r="K39" s="71"/>
      <c r="L39" s="71"/>
      <c r="M39" s="122"/>
      <c r="N39" s="123"/>
    </row>
    <row r="40" spans="1:14" s="2" customFormat="1" ht="26.25" customHeight="1" x14ac:dyDescent="0.4">
      <c r="A40" s="176" t="s">
        <v>105</v>
      </c>
      <c r="B40" s="177"/>
      <c r="C40" s="130" t="str">
        <f ca="1">INDIRECT(H40,TRUE)</f>
        <v>德政</v>
      </c>
      <c r="D40" s="131" t="s">
        <v>91</v>
      </c>
      <c r="E40" s="127">
        <f>MIN(C5:C36)</f>
        <v>347</v>
      </c>
      <c r="F40" s="128">
        <f>MIN(F5:F36)</f>
        <v>656</v>
      </c>
      <c r="G40" s="71"/>
      <c r="H40" s="129" t="str">
        <f>ADDRESS(MATCH(MIN(F5:F36),F5:F36,0)+4,1)</f>
        <v>$A$10</v>
      </c>
      <c r="I40" s="71"/>
      <c r="J40" s="71"/>
      <c r="K40" s="71"/>
      <c r="L40" s="71"/>
      <c r="M40" s="122"/>
      <c r="N40" s="123"/>
    </row>
    <row r="41" spans="1:14" s="3" customFormat="1" ht="24.9" customHeight="1" x14ac:dyDescent="0.4">
      <c r="A41" s="221" t="s">
        <v>11</v>
      </c>
      <c r="B41" s="222"/>
      <c r="C41" s="225">
        <f>SUM(G41,G42)</f>
        <v>310</v>
      </c>
      <c r="D41" s="227" t="s">
        <v>10</v>
      </c>
      <c r="E41" s="63" t="s">
        <v>12</v>
      </c>
      <c r="F41" s="63"/>
      <c r="G41" s="63">
        <v>142</v>
      </c>
      <c r="H41" s="63" t="s">
        <v>10</v>
      </c>
      <c r="I41" s="63"/>
      <c r="J41" s="63"/>
      <c r="K41" s="64"/>
      <c r="L41" s="64"/>
      <c r="M41" s="65"/>
      <c r="N41" s="66"/>
    </row>
    <row r="42" spans="1:14" s="4" customFormat="1" ht="24.9" customHeight="1" x14ac:dyDescent="0.4">
      <c r="A42" s="223"/>
      <c r="B42" s="224"/>
      <c r="C42" s="226"/>
      <c r="D42" s="228"/>
      <c r="E42" s="67" t="s">
        <v>13</v>
      </c>
      <c r="F42" s="67"/>
      <c r="G42" s="67">
        <v>168</v>
      </c>
      <c r="H42" s="67" t="s">
        <v>10</v>
      </c>
      <c r="I42" s="67"/>
      <c r="J42" s="67"/>
      <c r="K42" s="68"/>
      <c r="L42" s="68"/>
      <c r="M42" s="69"/>
      <c r="N42" s="70"/>
    </row>
    <row r="43" spans="1:14" s="4" customFormat="1" ht="24.9" customHeight="1" x14ac:dyDescent="0.4">
      <c r="A43" s="184" t="s">
        <v>17</v>
      </c>
      <c r="B43" s="188"/>
      <c r="C43" s="191">
        <f>K37</f>
        <v>10</v>
      </c>
      <c r="D43" s="191" t="s">
        <v>10</v>
      </c>
      <c r="E43" s="152" t="s">
        <v>188</v>
      </c>
      <c r="F43" s="63"/>
      <c r="G43" s="63"/>
      <c r="H43" s="63"/>
      <c r="I43" s="63"/>
      <c r="J43" s="63"/>
      <c r="K43" s="156"/>
      <c r="L43" s="156"/>
      <c r="M43" s="157"/>
      <c r="N43" s="158"/>
    </row>
    <row r="44" spans="1:14" s="5" customFormat="1" ht="24.9" customHeight="1" x14ac:dyDescent="0.4">
      <c r="A44" s="189"/>
      <c r="B44" s="190"/>
      <c r="C44" s="205"/>
      <c r="D44" s="205"/>
      <c r="E44" s="152" t="s">
        <v>144</v>
      </c>
      <c r="F44" s="159"/>
      <c r="G44" s="159"/>
      <c r="H44" s="159"/>
      <c r="I44" s="159"/>
      <c r="J44" s="159"/>
      <c r="K44" s="159"/>
      <c r="L44" s="159"/>
      <c r="M44" s="159"/>
      <c r="N44" s="160"/>
    </row>
    <row r="45" spans="1:14" s="6" customFormat="1" ht="26.25" customHeight="1" x14ac:dyDescent="0.4">
      <c r="A45" s="243" t="s">
        <v>15</v>
      </c>
      <c r="B45" s="244"/>
      <c r="C45" s="76">
        <f>L37</f>
        <v>36</v>
      </c>
      <c r="D45" s="76" t="s">
        <v>10</v>
      </c>
      <c r="E45" s="76"/>
      <c r="F45" s="76"/>
      <c r="G45" s="86"/>
      <c r="H45" s="76"/>
      <c r="I45" s="76"/>
      <c r="J45" s="76"/>
      <c r="K45" s="87"/>
      <c r="L45" s="87"/>
      <c r="M45" s="88"/>
      <c r="N45" s="89"/>
    </row>
    <row r="46" spans="1:14" s="7" customFormat="1" ht="26.25" customHeight="1" x14ac:dyDescent="0.4">
      <c r="A46" s="212" t="s">
        <v>14</v>
      </c>
      <c r="B46" s="213"/>
      <c r="C46" s="76">
        <f>M37</f>
        <v>29</v>
      </c>
      <c r="D46" s="76" t="s">
        <v>24</v>
      </c>
      <c r="E46" s="76" t="s">
        <v>189</v>
      </c>
      <c r="F46" s="76"/>
      <c r="G46" s="76"/>
      <c r="H46" s="76"/>
      <c r="I46" s="76"/>
      <c r="J46" s="76"/>
      <c r="K46" s="87"/>
      <c r="L46" s="87"/>
      <c r="M46" s="88"/>
      <c r="N46" s="89"/>
    </row>
    <row r="47" spans="1:14" s="8" customFormat="1" ht="26.25" customHeight="1" x14ac:dyDescent="0.4">
      <c r="A47" s="210" t="s">
        <v>149</v>
      </c>
      <c r="B47" s="211"/>
      <c r="C47" s="76">
        <f>N37</f>
        <v>12</v>
      </c>
      <c r="D47" s="76" t="s">
        <v>24</v>
      </c>
      <c r="E47" s="76" t="s">
        <v>190</v>
      </c>
      <c r="F47" s="76"/>
      <c r="G47" s="76"/>
      <c r="H47" s="76"/>
      <c r="I47" s="76"/>
      <c r="J47" s="76"/>
      <c r="K47" s="87"/>
      <c r="L47" s="87"/>
      <c r="M47" s="88"/>
      <c r="N47" s="89"/>
    </row>
    <row r="48" spans="1:14" s="6" customFormat="1" ht="26.25" customHeight="1" x14ac:dyDescent="0.4">
      <c r="A48" s="176" t="s">
        <v>103</v>
      </c>
      <c r="B48" s="177"/>
      <c r="C48" s="76">
        <f>G37</f>
        <v>292</v>
      </c>
      <c r="D48" s="76" t="s">
        <v>10</v>
      </c>
      <c r="E48" s="76" t="s">
        <v>16</v>
      </c>
      <c r="F48" s="76"/>
      <c r="G48" s="76">
        <f>H37</f>
        <v>207</v>
      </c>
      <c r="H48" s="76" t="s">
        <v>10</v>
      </c>
      <c r="I48" s="76"/>
      <c r="J48" s="76"/>
      <c r="K48" s="87"/>
      <c r="L48" s="87"/>
      <c r="M48" s="88"/>
      <c r="N48" s="89"/>
    </row>
    <row r="49" spans="1:14" s="9" customFormat="1" ht="26.25" customHeight="1" thickBot="1" x14ac:dyDescent="0.45">
      <c r="A49" s="206" t="str">
        <f>IF(C49&gt;0," 本月戶數增加","本月戶數減少")</f>
        <v xml:space="preserve"> 本月戶數增加</v>
      </c>
      <c r="B49" s="207"/>
      <c r="C49" s="90">
        <f>C37-'11411'!C37</f>
        <v>28</v>
      </c>
      <c r="D49" s="91" t="str">
        <f>IF(E49&gt;0,"男增加","男減少")</f>
        <v>男增加</v>
      </c>
      <c r="E49" s="92">
        <f>D37-'11411'!D37</f>
        <v>19</v>
      </c>
      <c r="F49" s="91" t="str">
        <f>IF(G49&gt;0,"女增加","女減少")</f>
        <v>女增加</v>
      </c>
      <c r="G49" s="92">
        <f>E37-'11411'!E37</f>
        <v>40</v>
      </c>
      <c r="H49" s="93"/>
      <c r="I49" s="207" t="str">
        <f>IF(K49&gt;0,"總人口數增加","總人口數減少")</f>
        <v>總人口數增加</v>
      </c>
      <c r="J49" s="207"/>
      <c r="K49" s="92">
        <f>F37-'11411'!F37</f>
        <v>59</v>
      </c>
      <c r="L49" s="93"/>
      <c r="M49" s="94"/>
      <c r="N49" s="95"/>
    </row>
    <row r="50" spans="1:14" x14ac:dyDescent="0.3">
      <c r="K50" s="10"/>
      <c r="M50" s="12"/>
    </row>
  </sheetData>
  <mergeCells count="28">
    <mergeCell ref="A40:B40"/>
    <mergeCell ref="A1:L1"/>
    <mergeCell ref="K2:N2"/>
    <mergeCell ref="A3:A4"/>
    <mergeCell ref="B3:B4"/>
    <mergeCell ref="C3:C4"/>
    <mergeCell ref="G3:G4"/>
    <mergeCell ref="H3:H4"/>
    <mergeCell ref="I3:I4"/>
    <mergeCell ref="J3:J4"/>
    <mergeCell ref="K3:K4"/>
    <mergeCell ref="L3:L4"/>
    <mergeCell ref="M3:M4"/>
    <mergeCell ref="N3:N4"/>
    <mergeCell ref="A38:B38"/>
    <mergeCell ref="A39:B39"/>
    <mergeCell ref="I49:J49"/>
    <mergeCell ref="A41:B42"/>
    <mergeCell ref="C41:C42"/>
    <mergeCell ref="D41:D42"/>
    <mergeCell ref="A43:B44"/>
    <mergeCell ref="C43:C44"/>
    <mergeCell ref="D43:D44"/>
    <mergeCell ref="A45:B45"/>
    <mergeCell ref="A46:B46"/>
    <mergeCell ref="A47:B47"/>
    <mergeCell ref="A48:B48"/>
    <mergeCell ref="A49:B49"/>
  </mergeCells>
  <phoneticPr fontId="7" type="noConversion"/>
  <printOptions horizontalCentered="1"/>
  <pageMargins left="0.59055118110236227" right="0.39370078740157483" top="0.98425196850393704" bottom="0.98425196850393704" header="0" footer="0"/>
  <pageSetup paperSize="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12</vt:i4>
      </vt:variant>
      <vt:variant>
        <vt:lpstr>具名範圍</vt:lpstr>
      </vt:variant>
      <vt:variant>
        <vt:i4>12</vt:i4>
      </vt:variant>
    </vt:vector>
  </HeadingPairs>
  <TitlesOfParts>
    <vt:vector size="24" baseType="lpstr">
      <vt:lpstr>11401</vt:lpstr>
      <vt:lpstr>11402</vt:lpstr>
      <vt:lpstr>11403</vt:lpstr>
      <vt:lpstr>11404</vt:lpstr>
      <vt:lpstr>11405</vt:lpstr>
      <vt:lpstr>11406</vt:lpstr>
      <vt:lpstr>11407</vt:lpstr>
      <vt:lpstr>11408</vt:lpstr>
      <vt:lpstr>11409</vt:lpstr>
      <vt:lpstr>11410</vt:lpstr>
      <vt:lpstr>11411</vt:lpstr>
      <vt:lpstr>11412</vt:lpstr>
      <vt:lpstr>'11401'!Print_Titles</vt:lpstr>
      <vt:lpstr>'11402'!Print_Titles</vt:lpstr>
      <vt:lpstr>'11403'!Print_Titles</vt:lpstr>
      <vt:lpstr>'11404'!Print_Titles</vt:lpstr>
      <vt:lpstr>'11405'!Print_Titles</vt:lpstr>
      <vt:lpstr>'11406'!Print_Titles</vt:lpstr>
      <vt:lpstr>'11407'!Print_Titles</vt:lpstr>
      <vt:lpstr>'11408'!Print_Titles</vt:lpstr>
      <vt:lpstr>'11409'!Print_Titles</vt:lpstr>
      <vt:lpstr>'11410'!Print_Titles</vt:lpstr>
      <vt:lpstr>'11411'!Print_Titles</vt:lpstr>
      <vt:lpstr>'11412'!Print_Titles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高雄市新興戶政事務所</cp:lastModifiedBy>
  <cp:lastPrinted>2025-12-31T12:46:18Z</cp:lastPrinted>
  <dcterms:created xsi:type="dcterms:W3CDTF">1999-11-05T01:57:00Z</dcterms:created>
  <dcterms:modified xsi:type="dcterms:W3CDTF">2025-12-31T12:46:45Z</dcterms:modified>
</cp:coreProperties>
</file>