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A0491E-1234-4584-A08C-1E0DDA3727AE}" xr6:coauthVersionLast="47" xr6:coauthVersionMax="47" xr10:uidLastSave="{00000000-0000-0000-0000-000000000000}"/>
  <bookViews>
    <workbookView xWindow="-108" yWindow="-108" windowWidth="23256" windowHeight="12576" firstSheet="1" activeTab="11" xr2:uid="{00000000-000D-0000-FFFF-FFFF00000000}"/>
  </bookViews>
  <sheets>
    <sheet name="11401" sheetId="6" r:id="rId1"/>
    <sheet name="11402" sheetId="28" r:id="rId2"/>
    <sheet name="11403" sheetId="29" r:id="rId3"/>
    <sheet name="11404" sheetId="11" r:id="rId4"/>
    <sheet name="11405" sheetId="12" r:id="rId5"/>
    <sheet name="11406" sheetId="13" r:id="rId6"/>
    <sheet name="11407" sheetId="15" r:id="rId7"/>
    <sheet name="11408" sheetId="16" r:id="rId8"/>
    <sheet name="11409" sheetId="17" r:id="rId9"/>
    <sheet name="11410" sheetId="21" r:id="rId10"/>
    <sheet name="11411" sheetId="24" r:id="rId11"/>
    <sheet name="11412" sheetId="30" r:id="rId12"/>
  </sheets>
  <definedNames>
    <definedName name="_xlnm.Print_Titles" localSheetId="0">'11401'!$1:$4</definedName>
    <definedName name="_xlnm.Print_Titles" localSheetId="1">'11402'!$1:$4</definedName>
    <definedName name="_xlnm.Print_Titles" localSheetId="2">'11403'!$1:$4</definedName>
    <definedName name="_xlnm.Print_Titles" localSheetId="3">'11404'!$1:$4</definedName>
    <definedName name="_xlnm.Print_Titles" localSheetId="4">'11405'!$1:$4</definedName>
    <definedName name="_xlnm.Print_Titles" localSheetId="5">'11406'!$1:$4</definedName>
    <definedName name="_xlnm.Print_Titles" localSheetId="6">'11407'!$1:$4</definedName>
    <definedName name="_xlnm.Print_Titles" localSheetId="7">'11408'!$1:$4</definedName>
    <definedName name="_xlnm.Print_Titles" localSheetId="8">'11409'!$1:$4</definedName>
    <definedName name="_xlnm.Print_Titles" localSheetId="9">'11410'!$1:$4</definedName>
    <definedName name="_xlnm.Print_Titles" localSheetId="10">'11411'!$1:$4</definedName>
    <definedName name="_xlnm.Print_Titles" localSheetId="11">'11412'!$1:$4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30" l="1"/>
  <c r="C29" i="24" l="1"/>
  <c r="G25" i="17" l="1"/>
  <c r="L25" i="28"/>
  <c r="F5" i="6" l="1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E28" i="16" l="1"/>
  <c r="E28" i="15"/>
  <c r="E28" i="13"/>
  <c r="E28" i="12"/>
  <c r="E28" i="11"/>
  <c r="E28" i="29"/>
  <c r="E28" i="28"/>
  <c r="E28" i="6" l="1"/>
  <c r="E28" i="17"/>
  <c r="C29" i="16" l="1"/>
  <c r="C29" i="15" l="1"/>
  <c r="C29" i="28" l="1"/>
  <c r="C29" i="30" l="1"/>
  <c r="E28" i="30"/>
  <c r="E27" i="30"/>
  <c r="N25" i="30"/>
  <c r="C35" i="30" s="1"/>
  <c r="M25" i="30"/>
  <c r="C34" i="30" s="1"/>
  <c r="L25" i="30"/>
  <c r="C33" i="30" s="1"/>
  <c r="K25" i="30"/>
  <c r="C31" i="30" s="1"/>
  <c r="G36" i="30"/>
  <c r="G25" i="30"/>
  <c r="C36" i="30" s="1"/>
  <c r="C25" i="30"/>
  <c r="B25" i="30"/>
  <c r="F24" i="30"/>
  <c r="F23" i="30"/>
  <c r="F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C26" i="30" l="1"/>
  <c r="F28" i="30"/>
  <c r="H28" i="30"/>
  <c r="F27" i="30"/>
  <c r="H27" i="30"/>
  <c r="F25" i="30"/>
  <c r="C29" i="29"/>
  <c r="E27" i="29"/>
  <c r="N25" i="29"/>
  <c r="C35" i="29" s="1"/>
  <c r="M25" i="29"/>
  <c r="C34" i="29" s="1"/>
  <c r="L25" i="29"/>
  <c r="C33" i="29" s="1"/>
  <c r="K25" i="29"/>
  <c r="C31" i="29" s="1"/>
  <c r="J25" i="29"/>
  <c r="I25" i="29"/>
  <c r="H25" i="29"/>
  <c r="G36" i="29" s="1"/>
  <c r="G25" i="29"/>
  <c r="C36" i="29" s="1"/>
  <c r="E25" i="29"/>
  <c r="D25" i="29"/>
  <c r="C25" i="29"/>
  <c r="B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E27" i="28"/>
  <c r="N25" i="28"/>
  <c r="C35" i="28" s="1"/>
  <c r="M25" i="28"/>
  <c r="C34" i="28" s="1"/>
  <c r="C33" i="28"/>
  <c r="K25" i="28"/>
  <c r="C31" i="28" s="1"/>
  <c r="J25" i="28"/>
  <c r="I25" i="28"/>
  <c r="H25" i="28"/>
  <c r="G36" i="28" s="1"/>
  <c r="G25" i="28"/>
  <c r="C36" i="28" s="1"/>
  <c r="E25" i="28"/>
  <c r="D25" i="28"/>
  <c r="C25" i="28"/>
  <c r="B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5" i="28"/>
  <c r="C29" i="13"/>
  <c r="C28" i="30"/>
  <c r="C27" i="30"/>
  <c r="G26" i="30" l="1"/>
  <c r="E37" i="29"/>
  <c r="D37" i="29" s="1"/>
  <c r="C37" i="29"/>
  <c r="A37" i="29" s="1"/>
  <c r="G37" i="29"/>
  <c r="F37" i="29" s="1"/>
  <c r="F28" i="29"/>
  <c r="H28" i="29"/>
  <c r="H27" i="29"/>
  <c r="F27" i="29"/>
  <c r="C26" i="29"/>
  <c r="F25" i="29"/>
  <c r="F28" i="28"/>
  <c r="H28" i="28"/>
  <c r="H27" i="28"/>
  <c r="F27" i="28"/>
  <c r="C26" i="28"/>
  <c r="F25" i="28"/>
  <c r="C29" i="17"/>
  <c r="C27" i="28"/>
  <c r="C27" i="29"/>
  <c r="C28" i="29"/>
  <c r="C28" i="28"/>
  <c r="K37" i="29" l="1"/>
  <c r="I37" i="29" s="1"/>
  <c r="G26" i="29"/>
  <c r="G26" i="28"/>
  <c r="F12" i="16"/>
  <c r="F13" i="16"/>
  <c r="F20" i="15" l="1"/>
  <c r="E27" i="6" l="1"/>
  <c r="C29" i="6"/>
  <c r="B25" i="24" l="1"/>
  <c r="B25" i="21"/>
  <c r="C29" i="21" l="1"/>
  <c r="I25" i="16" l="1"/>
  <c r="J25" i="16"/>
  <c r="K25" i="16"/>
  <c r="L25" i="16"/>
  <c r="M25" i="16"/>
  <c r="N25" i="16"/>
  <c r="F16" i="16" l="1"/>
  <c r="F17" i="16"/>
  <c r="F18" i="16"/>
  <c r="F19" i="16"/>
  <c r="F20" i="16"/>
  <c r="F21" i="16"/>
  <c r="F22" i="16"/>
  <c r="F23" i="16"/>
  <c r="F24" i="16"/>
  <c r="F6" i="15" l="1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1" i="15"/>
  <c r="F22" i="15"/>
  <c r="F23" i="15"/>
  <c r="F24" i="15"/>
  <c r="F5" i="15"/>
  <c r="C29" i="11" l="1"/>
  <c r="E28" i="24" l="1"/>
  <c r="E27" i="24"/>
  <c r="E28" i="21"/>
  <c r="E27" i="21"/>
  <c r="E27" i="17"/>
  <c r="E27" i="16"/>
  <c r="H28" i="15"/>
  <c r="F28" i="15"/>
  <c r="H27" i="15"/>
  <c r="F27" i="15"/>
  <c r="E27" i="15"/>
  <c r="E27" i="11"/>
  <c r="E27" i="13"/>
  <c r="C27" i="15"/>
  <c r="C28" i="15"/>
  <c r="E27" i="12" l="1"/>
  <c r="C29" i="12"/>
  <c r="F15" i="16" l="1"/>
  <c r="C25" i="15"/>
  <c r="C26" i="15" s="1"/>
  <c r="D25" i="15"/>
  <c r="E25" i="15"/>
  <c r="G25" i="15"/>
  <c r="C36" i="15" s="1"/>
  <c r="H25" i="15"/>
  <c r="G36" i="15" s="1"/>
  <c r="I25" i="15"/>
  <c r="J25" i="15"/>
  <c r="K25" i="15"/>
  <c r="C31" i="15" s="1"/>
  <c r="L25" i="15"/>
  <c r="C33" i="15" s="1"/>
  <c r="M25" i="15"/>
  <c r="C34" i="15" s="1"/>
  <c r="N25" i="15"/>
  <c r="C35" i="15" s="1"/>
  <c r="H25" i="13"/>
  <c r="G36" i="13" s="1"/>
  <c r="N25" i="6"/>
  <c r="C35" i="6" s="1"/>
  <c r="M25" i="6"/>
  <c r="C34" i="6" s="1"/>
  <c r="E25" i="6"/>
  <c r="G37" i="28" s="1"/>
  <c r="F37" i="28" s="1"/>
  <c r="F5" i="24"/>
  <c r="F6" i="24"/>
  <c r="F7" i="24"/>
  <c r="F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E25" i="24"/>
  <c r="G37" i="30" s="1"/>
  <c r="F37" i="30" s="1"/>
  <c r="D25" i="24"/>
  <c r="E37" i="30" s="1"/>
  <c r="D37" i="30" s="1"/>
  <c r="C25" i="24"/>
  <c r="C37" i="30" s="1"/>
  <c r="A37" i="30" s="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E25" i="21"/>
  <c r="D25" i="21"/>
  <c r="C25" i="21"/>
  <c r="C26" i="21" s="1"/>
  <c r="G25" i="24"/>
  <c r="C36" i="24" s="1"/>
  <c r="H25" i="24"/>
  <c r="G36" i="24" s="1"/>
  <c r="J25" i="24"/>
  <c r="K25" i="24"/>
  <c r="C31" i="24" s="1"/>
  <c r="L25" i="24"/>
  <c r="C33" i="24" s="1"/>
  <c r="M25" i="24"/>
  <c r="C34" i="24" s="1"/>
  <c r="N25" i="24"/>
  <c r="C35" i="24" s="1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E25" i="17"/>
  <c r="D25" i="17"/>
  <c r="C25" i="17"/>
  <c r="N25" i="21"/>
  <c r="C35" i="21" s="1"/>
  <c r="M25" i="21"/>
  <c r="C34" i="21" s="1"/>
  <c r="C25" i="16"/>
  <c r="D25" i="16"/>
  <c r="E25" i="16"/>
  <c r="F5" i="16"/>
  <c r="F6" i="16"/>
  <c r="F7" i="16"/>
  <c r="F8" i="16"/>
  <c r="F9" i="16"/>
  <c r="F10" i="16"/>
  <c r="F11" i="16"/>
  <c r="F14" i="16"/>
  <c r="G25" i="21"/>
  <c r="C36" i="21" s="1"/>
  <c r="H25" i="21"/>
  <c r="G36" i="21" s="1"/>
  <c r="I25" i="21"/>
  <c r="J25" i="21"/>
  <c r="K25" i="21"/>
  <c r="C31" i="21" s="1"/>
  <c r="L25" i="21"/>
  <c r="C33" i="21" s="1"/>
  <c r="C35" i="16"/>
  <c r="C34" i="16"/>
  <c r="N25" i="13"/>
  <c r="C35" i="13" s="1"/>
  <c r="M25" i="13"/>
  <c r="C34" i="13" s="1"/>
  <c r="N25" i="12"/>
  <c r="C35" i="12" s="1"/>
  <c r="M25" i="12"/>
  <c r="C34" i="12" s="1"/>
  <c r="N25" i="11"/>
  <c r="C35" i="11" s="1"/>
  <c r="M25" i="11"/>
  <c r="C34" i="11" s="1"/>
  <c r="N25" i="17"/>
  <c r="C35" i="17" s="1"/>
  <c r="M25" i="17"/>
  <c r="C34" i="17" s="1"/>
  <c r="F20" i="13"/>
  <c r="F8" i="12"/>
  <c r="H25" i="17"/>
  <c r="G36" i="17" s="1"/>
  <c r="C36" i="17"/>
  <c r="L25" i="17"/>
  <c r="C33" i="17" s="1"/>
  <c r="K25" i="17"/>
  <c r="C31" i="17" s="1"/>
  <c r="H25" i="16"/>
  <c r="G36" i="16" s="1"/>
  <c r="G25" i="16"/>
  <c r="C36" i="16" s="1"/>
  <c r="C33" i="16"/>
  <c r="G25" i="13"/>
  <c r="C36" i="13" s="1"/>
  <c r="L25" i="13"/>
  <c r="C33" i="13" s="1"/>
  <c r="K25" i="13"/>
  <c r="C31" i="13" s="1"/>
  <c r="H25" i="12"/>
  <c r="G36" i="12" s="1"/>
  <c r="G25" i="12"/>
  <c r="C36" i="12" s="1"/>
  <c r="L25" i="12"/>
  <c r="C33" i="12" s="1"/>
  <c r="K25" i="12"/>
  <c r="C31" i="12" s="1"/>
  <c r="H25" i="11"/>
  <c r="G36" i="11" s="1"/>
  <c r="G25" i="11"/>
  <c r="C36" i="11" s="1"/>
  <c r="L25" i="11"/>
  <c r="C33" i="11" s="1"/>
  <c r="K25" i="11"/>
  <c r="C31" i="11" s="1"/>
  <c r="H25" i="6"/>
  <c r="G36" i="6" s="1"/>
  <c r="G25" i="6"/>
  <c r="C36" i="6" s="1"/>
  <c r="L25" i="6"/>
  <c r="C33" i="6" s="1"/>
  <c r="K25" i="6"/>
  <c r="C31" i="6" s="1"/>
  <c r="B25" i="17"/>
  <c r="I25" i="17"/>
  <c r="J25" i="17"/>
  <c r="F25" i="15"/>
  <c r="B25" i="16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1" i="13"/>
  <c r="F22" i="13"/>
  <c r="F23" i="13"/>
  <c r="F24" i="13"/>
  <c r="E25" i="13"/>
  <c r="D25" i="13"/>
  <c r="C25" i="13"/>
  <c r="B25" i="15"/>
  <c r="F5" i="12"/>
  <c r="F6" i="12"/>
  <c r="F7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E25" i="12"/>
  <c r="D25" i="12"/>
  <c r="C25" i="12"/>
  <c r="B25" i="13"/>
  <c r="I25" i="13"/>
  <c r="J25" i="13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E25" i="11"/>
  <c r="G37" i="11" s="1"/>
  <c r="F37" i="11" s="1"/>
  <c r="D25" i="11"/>
  <c r="E37" i="11" s="1"/>
  <c r="D37" i="11" s="1"/>
  <c r="C25" i="11"/>
  <c r="C37" i="11" s="1"/>
  <c r="A37" i="11" s="1"/>
  <c r="B25" i="12"/>
  <c r="I25" i="12"/>
  <c r="J25" i="12"/>
  <c r="B25" i="11"/>
  <c r="I25" i="11"/>
  <c r="J25" i="11"/>
  <c r="C25" i="6"/>
  <c r="D25" i="6"/>
  <c r="E37" i="28" s="1"/>
  <c r="D37" i="28" s="1"/>
  <c r="I25" i="6"/>
  <c r="J25" i="6"/>
  <c r="B25" i="6"/>
  <c r="C26" i="6" l="1"/>
  <c r="C37" i="28"/>
  <c r="A37" i="28" s="1"/>
  <c r="G37" i="24"/>
  <c r="F37" i="24" s="1"/>
  <c r="C37" i="13"/>
  <c r="A37" i="13" s="1"/>
  <c r="G37" i="13"/>
  <c r="F37" i="13" s="1"/>
  <c r="C26" i="12"/>
  <c r="H27" i="6"/>
  <c r="H28" i="6"/>
  <c r="F27" i="6"/>
  <c r="F28" i="6"/>
  <c r="E37" i="17"/>
  <c r="D37" i="17" s="1"/>
  <c r="G37" i="17"/>
  <c r="F37" i="17" s="1"/>
  <c r="F25" i="6"/>
  <c r="F25" i="24"/>
  <c r="K37" i="30" s="1"/>
  <c r="I37" i="30" s="1"/>
  <c r="H28" i="24"/>
  <c r="H27" i="24"/>
  <c r="F27" i="24"/>
  <c r="F28" i="24"/>
  <c r="C37" i="24"/>
  <c r="A37" i="24" s="1"/>
  <c r="F25" i="21"/>
  <c r="F28" i="21"/>
  <c r="H27" i="21"/>
  <c r="H28" i="21"/>
  <c r="F27" i="21"/>
  <c r="E37" i="21"/>
  <c r="D37" i="21" s="1"/>
  <c r="E37" i="24"/>
  <c r="D37" i="24" s="1"/>
  <c r="C37" i="21"/>
  <c r="A37" i="21" s="1"/>
  <c r="F25" i="17"/>
  <c r="C37" i="17"/>
  <c r="A37" i="17" s="1"/>
  <c r="G37" i="21"/>
  <c r="F37" i="21" s="1"/>
  <c r="H27" i="17"/>
  <c r="H28" i="17"/>
  <c r="F27" i="17"/>
  <c r="F28" i="17"/>
  <c r="C26" i="17"/>
  <c r="G37" i="16"/>
  <c r="F37" i="16" s="1"/>
  <c r="E37" i="16"/>
  <c r="D37" i="16" s="1"/>
  <c r="G37" i="15"/>
  <c r="F37" i="15" s="1"/>
  <c r="E37" i="15"/>
  <c r="D37" i="15" s="1"/>
  <c r="C37" i="15"/>
  <c r="A37" i="15" s="1"/>
  <c r="C26" i="13"/>
  <c r="E37" i="13"/>
  <c r="D37" i="13" s="1"/>
  <c r="H28" i="16"/>
  <c r="F27" i="16"/>
  <c r="F28" i="16"/>
  <c r="H27" i="16"/>
  <c r="F25" i="16"/>
  <c r="C37" i="16"/>
  <c r="A37" i="16" s="1"/>
  <c r="F25" i="13"/>
  <c r="G26" i="13" s="1"/>
  <c r="H27" i="13"/>
  <c r="H28" i="13"/>
  <c r="F27" i="13"/>
  <c r="F28" i="13"/>
  <c r="F25" i="12"/>
  <c r="G26" i="12" s="1"/>
  <c r="H27" i="12"/>
  <c r="H28" i="12"/>
  <c r="F28" i="12"/>
  <c r="F27" i="12"/>
  <c r="G37" i="12"/>
  <c r="F37" i="12" s="1"/>
  <c r="C26" i="11"/>
  <c r="C37" i="12"/>
  <c r="A37" i="12" s="1"/>
  <c r="H27" i="11"/>
  <c r="F28" i="11"/>
  <c r="F27" i="11"/>
  <c r="H28" i="11"/>
  <c r="E37" i="12"/>
  <c r="D37" i="12" s="1"/>
  <c r="F25" i="11"/>
  <c r="K37" i="11" s="1"/>
  <c r="I37" i="11" s="1"/>
  <c r="G26" i="15"/>
  <c r="C26" i="16"/>
  <c r="C26" i="24"/>
  <c r="C28" i="11"/>
  <c r="C28" i="16"/>
  <c r="C27" i="6"/>
  <c r="C27" i="11"/>
  <c r="C28" i="21"/>
  <c r="C28" i="6"/>
  <c r="C28" i="17"/>
  <c r="C28" i="12"/>
  <c r="C27" i="17"/>
  <c r="C27" i="13"/>
  <c r="C27" i="12"/>
  <c r="C28" i="24"/>
  <c r="C27" i="21"/>
  <c r="C27" i="24"/>
  <c r="C28" i="13"/>
  <c r="C27" i="16"/>
  <c r="G26" i="6" l="1"/>
  <c r="K37" i="28"/>
  <c r="I37" i="28" s="1"/>
  <c r="K37" i="24"/>
  <c r="I37" i="24" s="1"/>
  <c r="K37" i="21"/>
  <c r="I37" i="21" s="1"/>
  <c r="G26" i="17"/>
  <c r="G26" i="24"/>
  <c r="G26" i="21"/>
  <c r="K37" i="17"/>
  <c r="I37" i="17" s="1"/>
  <c r="K37" i="15"/>
  <c r="I37" i="15" s="1"/>
  <c r="K37" i="16"/>
  <c r="I37" i="16" s="1"/>
  <c r="G26" i="16"/>
  <c r="K37" i="13"/>
  <c r="I37" i="13" s="1"/>
  <c r="K37" i="12"/>
  <c r="I37" i="12" s="1"/>
  <c r="G26" i="11"/>
  <c r="C31" i="16"/>
</calcChain>
</file>

<file path=xl/sharedStrings.xml><?xml version="1.0" encoding="utf-8"?>
<sst xmlns="http://schemas.openxmlformats.org/spreadsheetml/2006/main" count="856" uniqueCount="184">
  <si>
    <t>戶</t>
    <phoneticPr fontId="1" type="noConversion"/>
  </si>
  <si>
    <t>男</t>
    <phoneticPr fontId="1" type="noConversion"/>
  </si>
  <si>
    <t>女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</si>
  <si>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</si>
  <si>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遷出數</t>
    <phoneticPr fontId="1" type="noConversion"/>
  </si>
  <si>
    <t>遷入數</t>
    <phoneticPr fontId="1" type="noConversion"/>
  </si>
  <si>
    <t>住變入</t>
    <phoneticPr fontId="1" type="noConversion"/>
  </si>
  <si>
    <t>住變出</t>
    <phoneticPr fontId="1" type="noConversion"/>
  </si>
  <si>
    <t>全區總戶數：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</si>
  <si>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</si>
  <si>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</si>
  <si>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</si>
  <si>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</si>
  <si>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</si>
  <si>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結婚對數：</t>
  </si>
  <si>
    <t>死亡人數：</t>
    <phoneticPr fontId="1" type="noConversion"/>
  </si>
  <si>
    <t>遷出本區人數：</t>
    <phoneticPr fontId="1" type="noConversion"/>
  </si>
  <si>
    <t>出生人數：</t>
  </si>
  <si>
    <t>人</t>
    <phoneticPr fontId="1" type="noConversion"/>
  </si>
  <si>
    <t>里別</t>
    <phoneticPr fontId="1" type="noConversion"/>
  </si>
  <si>
    <t>鄰數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</si>
  <si>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</si>
  <si>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</si>
  <si>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</si>
  <si>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</si>
  <si>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</si>
  <si>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</si>
  <si>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</si>
  <si>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</si>
  <si>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</si>
  <si>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</si>
  <si>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</si>
  <si>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</si>
  <si>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</si>
  <si>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</si>
  <si>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</si>
  <si>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</si>
  <si>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</si>
  <si>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</si>
  <si>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</si>
  <si>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</si>
  <si>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</si>
  <si>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</si>
  <si>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</si>
  <si>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</si>
  <si>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</si>
  <si>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</si>
  <si>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</si>
  <si>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</si>
  <si>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</si>
  <si>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</si>
  <si>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</si>
  <si>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</si>
  <si>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</si>
  <si>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</si>
  <si>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</si>
  <si>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</si>
  <si>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</si>
  <si>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</si>
  <si>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</si>
  <si>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</si>
  <si>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</si>
  <si>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</si>
  <si>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</si>
  <si>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</si>
  <si>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</si>
  <si>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</si>
  <si>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</si>
  <si>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</si>
  <si>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</si>
  <si>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</si>
  <si>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</si>
  <si>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</si>
  <si>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</si>
  <si>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</si>
  <si>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</si>
  <si>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</si>
  <si>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</si>
  <si>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</si>
  <si>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</si>
  <si>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女減少</t>
    <phoneticPr fontId="1" type="noConversion"/>
  </si>
  <si>
    <t>總人口數減少</t>
    <phoneticPr fontId="1" type="noConversion"/>
  </si>
  <si>
    <t>里別</t>
    <phoneticPr fontId="1" type="noConversion"/>
  </si>
  <si>
    <t>鄰數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</si>
  <si>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</si>
  <si>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</si>
  <si>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</si>
  <si>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</si>
  <si>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</si>
  <si>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</si>
  <si>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t>里</t>
    <phoneticPr fontId="1" type="noConversion"/>
  </si>
  <si>
    <t>人</t>
    <phoneticPr fontId="1" type="noConversion"/>
  </si>
  <si>
    <t>口</t>
    <phoneticPr fontId="1" type="noConversion"/>
  </si>
  <si>
    <t>數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</si>
  <si>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</si>
  <si>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</si>
  <si>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本月遷入本區人數：</t>
    <phoneticPr fontId="1" type="noConversion"/>
  </si>
  <si>
    <t>本區最大里：</t>
    <phoneticPr fontId="1" type="noConversion"/>
  </si>
  <si>
    <t>本區最小里：</t>
    <phoneticPr fontId="1" type="noConversion"/>
  </si>
  <si>
    <t>總計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</si>
  <si>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</si>
  <si>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（配偶國籍：大陸港澳地區0人；外國籍0人）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</si>
  <si>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</si>
  <si>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（配偶國籍：大陸港澳地區0人；外國籍0人）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</si>
  <si>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</si>
  <si>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高雄市前金區各里人口異動概況</t>
    <phoneticPr fontId="1" type="noConversion"/>
  </si>
  <si>
    <t>共20里</t>
    <phoneticPr fontId="1" type="noConversion"/>
  </si>
  <si>
    <t>結婚對數(含相同性別)</t>
  </si>
  <si>
    <t>離婚/
終止結婚
對數</t>
  </si>
  <si>
    <t>離婚/終止結婚對數：</t>
  </si>
  <si>
    <t>三川</t>
  </si>
  <si>
    <t>草江</t>
  </si>
  <si>
    <t>長城</t>
  </si>
  <si>
    <t>北金</t>
  </si>
  <si>
    <t>東金</t>
  </si>
  <si>
    <t>新生</t>
  </si>
  <si>
    <t>後金</t>
  </si>
  <si>
    <t>長興</t>
  </si>
  <si>
    <t>青山</t>
  </si>
  <si>
    <t>民生</t>
  </si>
  <si>
    <t>復元</t>
  </si>
  <si>
    <t>林投</t>
  </si>
  <si>
    <t>國民</t>
  </si>
  <si>
    <t>社東</t>
  </si>
  <si>
    <t>社西</t>
  </si>
  <si>
    <t>博孝</t>
  </si>
  <si>
    <t>長生</t>
  </si>
  <si>
    <t>榮復</t>
  </si>
  <si>
    <t>文西</t>
  </si>
  <si>
    <t>文東</t>
  </si>
  <si>
    <t>共20里</t>
    <phoneticPr fontId="1" type="noConversion"/>
  </si>
  <si>
    <t>共20里</t>
    <phoneticPr fontId="1" type="noConversion"/>
  </si>
  <si>
    <t>共20里</t>
    <phoneticPr fontId="1" type="noConversion"/>
  </si>
  <si>
    <t>（配偶國籍：大陸港澳地區1人；外國籍0人）</t>
    <phoneticPr fontId="1" type="noConversion"/>
  </si>
  <si>
    <t>（配偶國籍：大陸港澳地區2人；外國籍1人）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</si>
  <si>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</si>
  <si>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共20里</t>
    <phoneticPr fontId="1" type="noConversion"/>
  </si>
  <si>
    <t>（配偶國籍：大陸港澳地區1人；外國籍0人）</t>
    <phoneticPr fontId="1" type="noConversion"/>
  </si>
  <si>
    <t>共20里</t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</si>
  <si>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</si>
  <si>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（配偶國籍：大陸港澳地區1人；外國籍1人）</t>
    <phoneticPr fontId="1" type="noConversion"/>
  </si>
  <si>
    <t>共20里</t>
    <phoneticPr fontId="1" type="noConversion"/>
  </si>
  <si>
    <t>共20里</t>
    <phoneticPr fontId="1" type="noConversion"/>
  </si>
  <si>
    <t>共20里</t>
    <phoneticPr fontId="1" type="noConversion"/>
  </si>
  <si>
    <t>共20里</t>
    <phoneticPr fontId="1" type="noConversion"/>
  </si>
  <si>
    <t>（配偶國籍：大陸港澳地區1人；外國籍2人）</t>
    <phoneticPr fontId="1" type="noConversion"/>
  </si>
  <si>
    <t>共20里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</si>
  <si>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大陸港澳地區0人；外國籍1人</t>
    </r>
    <r>
      <rPr>
        <sz val="14"/>
        <rFont val="新細明體"/>
        <family val="1"/>
        <charset val="136"/>
      </rPr>
      <t>）</t>
    </r>
    <phoneticPr fontId="1" type="noConversion"/>
  </si>
  <si>
    <t xml:space="preserve"> 本月戶數增加</t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</si>
  <si>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</si>
  <si>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</si>
  <si>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</si>
  <si>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</si>
  <si>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</si>
  <si>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7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</si>
  <si>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8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</si>
  <si>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9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</si>
  <si>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10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</si>
  <si>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11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</si>
  <si>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</si>
  <si>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月份</t>
    </r>
    <phoneticPr fontId="1" type="noConversion"/>
  </si>
  <si>
    <t>男增加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</si>
  <si>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大陸港澳地區0人；外國籍1人</t>
    </r>
    <r>
      <rPr>
        <sz val="14"/>
        <rFont val="新細明體"/>
        <family val="1"/>
        <charset val="136"/>
      </rPr>
      <t>）</t>
    </r>
    <phoneticPr fontId="7" type="noConversion"/>
  </si>
  <si>
    <t>（配偶國籍：大陸港澳地區1人；外國籍3人）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</si>
  <si>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7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</si>
  <si>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1" type="noConversion"/>
  </si>
  <si>
    <r>
      <t>（生母國籍：大陸港澳地區0人；外國籍2人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</si>
  <si>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（配偶國籍：大陸港澳地區2人；外國籍4人）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</si>
  <si>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</si>
  <si>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（配偶國籍：大陸港澳地區0人；外國籍2人）</t>
    <phoneticPr fontId="1" type="noConversion"/>
  </si>
  <si>
    <r>
      <t>（生母國籍：大陸港澳地區1人；外國籍1人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</si>
  <si>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（配偶國籍：大陸港澳地區0人；外國籍3人）</t>
    <phoneticPr fontId="1" type="noConversion"/>
  </si>
  <si>
    <t>（配偶國籍：大陸港澳地區0人；外國籍0人）</t>
    <phoneticPr fontId="1" type="noConversion"/>
  </si>
  <si>
    <r>
      <t>（生父國籍：大陸港澳地區1人；外國籍0人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</si>
  <si>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</si>
  <si>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</si>
  <si>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</si>
  <si>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（配偶國籍：大陸港澳地區1人；外國籍4人）</t>
    <phoneticPr fontId="1" type="noConversion"/>
  </si>
  <si>
    <t>（配偶國籍：大陸港澳地區1人；外國籍1人）</t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</si>
  <si>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</si>
  <si>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（配偶國籍：大陸港澳地區1人；外國籍2人）</t>
    <phoneticPr fontId="1" type="noConversion"/>
  </si>
  <si>
    <t>（配偶國籍：大陸港澳地區0人；外國籍0人）</t>
    <phoneticPr fontId="1" type="noConversion"/>
  </si>
  <si>
    <r>
      <t>（生母國籍：大陸港澳地區1人；外國籍1人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</si>
  <si>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（配偶國籍：大陸港澳地區0人；外國籍0人）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</si>
</sst>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人&quot;"/>
    <numFmt numFmtId="177" formatCode="0&quot;戶&quot;"/>
    <numFmt numFmtId="178" formatCode="0&quot;戶&quot;;0&quot;戶&quot;"/>
    <numFmt numFmtId="179" formatCode="0&quot;人&quot;;0&quot;人&quot;"/>
    <numFmt numFmtId="180" formatCode="#,##0;&quot;–&quot;#,##0;&quot;—&quot;"/>
  </numFmts>
  <fonts count="29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4"/>
      <color indexed="53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14"/>
      <color indexed="12"/>
      <name val="新細明體"/>
      <family val="1"/>
      <charset val="136"/>
    </font>
    <font>
      <b/>
      <sz val="14"/>
      <color indexed="17"/>
      <name val="新細明體"/>
      <family val="1"/>
      <charset val="136"/>
    </font>
    <font>
      <b/>
      <sz val="14"/>
      <color indexed="20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4"/>
      <color theme="0"/>
      <name val="標楷體"/>
      <family val="4"/>
      <charset val="136"/>
    </font>
    <font>
      <sz val="22"/>
      <name val="標楷體"/>
      <family val="4"/>
      <charset val="136"/>
    </font>
    <font>
      <sz val="28"/>
      <name val="標楷體"/>
      <family val="4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79" fontId="0" fillId="0" borderId="0" xfId="0" applyNumberFormat="1"/>
    <xf numFmtId="0" fontId="0" fillId="0" borderId="0" xfId="0" applyAlignment="1">
      <alignment wrapText="1"/>
    </xf>
    <xf numFmtId="179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/>
    <xf numFmtId="0" fontId="2" fillId="0" borderId="6" xfId="0" applyFont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2" fillId="0" borderId="0" xfId="0" applyFont="1"/>
    <xf numFmtId="0" fontId="14" fillId="0" borderId="0" xfId="0" applyFont="1"/>
    <xf numFmtId="180" fontId="2" fillId="0" borderId="1" xfId="0" applyNumberFormat="1" applyFont="1" applyBorder="1" applyAlignment="1">
      <alignment horizontal="right"/>
    </xf>
    <xf numFmtId="180" fontId="2" fillId="0" borderId="1" xfId="0" applyNumberFormat="1" applyFont="1" applyBorder="1"/>
    <xf numFmtId="180" fontId="2" fillId="0" borderId="1" xfId="0" applyNumberFormat="1" applyFont="1" applyBorder="1" applyAlignment="1">
      <alignment wrapText="1"/>
    </xf>
    <xf numFmtId="180" fontId="2" fillId="0" borderId="4" xfId="0" applyNumberFormat="1" applyFont="1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19" xfId="0" applyFont="1" applyBorder="1"/>
    <xf numFmtId="0" fontId="17" fillId="0" borderId="19" xfId="0" applyFont="1" applyBorder="1" applyAlignment="1">
      <alignment wrapText="1"/>
    </xf>
    <xf numFmtId="0" fontId="17" fillId="0" borderId="0" xfId="0" applyFont="1" applyAlignment="1">
      <alignment horizontal="right" vertical="center"/>
    </xf>
    <xf numFmtId="0" fontId="17" fillId="0" borderId="21" xfId="0" applyFont="1" applyBorder="1" applyAlignment="1">
      <alignment wrapText="1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80" fontId="2" fillId="0" borderId="19" xfId="0" applyNumberFormat="1" applyFont="1" applyBorder="1" applyAlignment="1">
      <alignment horizontal="right"/>
    </xf>
    <xf numFmtId="180" fontId="2" fillId="0" borderId="19" xfId="0" applyNumberFormat="1" applyFont="1" applyBorder="1"/>
    <xf numFmtId="180" fontId="2" fillId="0" borderId="19" xfId="0" applyNumberFormat="1" applyFont="1" applyBorder="1" applyAlignment="1">
      <alignment wrapText="1"/>
    </xf>
    <xf numFmtId="180" fontId="2" fillId="0" borderId="21" xfId="0" applyNumberFormat="1" applyFont="1" applyBorder="1" applyAlignment="1">
      <alignment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8" fontId="2" fillId="0" borderId="11" xfId="0" applyNumberFormat="1" applyFont="1" applyBorder="1" applyAlignment="1">
      <alignment horizontal="left" vertical="center"/>
    </xf>
    <xf numFmtId="179" fontId="2" fillId="0" borderId="11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left" vertical="center"/>
    </xf>
    <xf numFmtId="179" fontId="2" fillId="0" borderId="11" xfId="0" applyNumberFormat="1" applyFont="1" applyBorder="1" applyAlignment="1">
      <alignment horizontal="left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7" fillId="0" borderId="28" xfId="0" applyFont="1" applyBorder="1" applyAlignment="1">
      <alignment vertical="center"/>
    </xf>
    <xf numFmtId="0" fontId="17" fillId="0" borderId="28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17" fillId="0" borderId="25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9" fillId="0" borderId="25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7" fillId="0" borderId="26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17" fillId="0" borderId="28" xfId="0" applyFont="1" applyBorder="1" applyAlignment="1">
      <alignment horizontal="right" vertical="center"/>
    </xf>
    <xf numFmtId="0" fontId="19" fillId="0" borderId="28" xfId="0" applyFont="1" applyBorder="1" applyAlignment="1">
      <alignment vertical="center"/>
    </xf>
    <xf numFmtId="0" fontId="19" fillId="0" borderId="28" xfId="0" applyFont="1" applyBorder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178" fontId="17" fillId="0" borderId="32" xfId="0" applyNumberFormat="1" applyFont="1" applyBorder="1" applyAlignment="1">
      <alignment horizontal="left" vertical="center"/>
    </xf>
    <xf numFmtId="0" fontId="17" fillId="0" borderId="32" xfId="0" applyFont="1" applyBorder="1" applyAlignment="1">
      <alignment horizontal="right" vertical="center"/>
    </xf>
    <xf numFmtId="179" fontId="17" fillId="0" borderId="32" xfId="0" applyNumberFormat="1" applyFont="1" applyBorder="1" applyAlignment="1">
      <alignment horizontal="left" vertical="center"/>
    </xf>
    <xf numFmtId="176" fontId="17" fillId="0" borderId="32" xfId="0" applyNumberFormat="1" applyFont="1" applyBorder="1" applyAlignment="1">
      <alignment horizontal="left" vertical="center"/>
    </xf>
    <xf numFmtId="179" fontId="17" fillId="0" borderId="32" xfId="0" applyNumberFormat="1" applyFont="1" applyBorder="1" applyAlignment="1">
      <alignment horizontal="left" vertical="center" wrapText="1"/>
    </xf>
    <xf numFmtId="176" fontId="17" fillId="0" borderId="33" xfId="0" applyNumberFormat="1" applyFont="1" applyBorder="1" applyAlignment="1">
      <alignment horizontal="left" vertical="center" wrapText="1"/>
    </xf>
    <xf numFmtId="0" fontId="13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13" fillId="0" borderId="25" xfId="0" applyFont="1" applyBorder="1" applyAlignment="1">
      <alignment vertical="center"/>
    </xf>
    <xf numFmtId="0" fontId="13" fillId="0" borderId="28" xfId="0" applyFont="1" applyBorder="1" applyAlignment="1">
      <alignment horizontal="right" vertical="center"/>
    </xf>
    <xf numFmtId="0" fontId="9" fillId="0" borderId="28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10" fillId="0" borderId="28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1" fillId="0" borderId="28" xfId="0" applyFont="1" applyBorder="1" applyAlignment="1">
      <alignment vertical="center"/>
    </xf>
    <xf numFmtId="0" fontId="11" fillId="0" borderId="28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177" fontId="13" fillId="0" borderId="32" xfId="0" applyNumberFormat="1" applyFont="1" applyBorder="1" applyAlignment="1">
      <alignment horizontal="left" vertical="center"/>
    </xf>
    <xf numFmtId="179" fontId="13" fillId="0" borderId="32" xfId="0" applyNumberFormat="1" applyFont="1" applyBorder="1" applyAlignment="1">
      <alignment horizontal="left" vertical="center"/>
    </xf>
    <xf numFmtId="0" fontId="13" fillId="0" borderId="32" xfId="0" applyFont="1" applyBorder="1" applyAlignment="1">
      <alignment horizontal="right" vertical="center"/>
    </xf>
    <xf numFmtId="176" fontId="13" fillId="0" borderId="32" xfId="0" applyNumberFormat="1" applyFont="1" applyBorder="1" applyAlignment="1">
      <alignment horizontal="left" vertical="center"/>
    </xf>
    <xf numFmtId="176" fontId="2" fillId="0" borderId="32" xfId="0" applyNumberFormat="1" applyFont="1" applyBorder="1" applyAlignment="1">
      <alignment horizontal="left" vertical="center"/>
    </xf>
    <xf numFmtId="179" fontId="13" fillId="0" borderId="32" xfId="0" applyNumberFormat="1" applyFont="1" applyBorder="1" applyAlignment="1">
      <alignment horizontal="left" vertical="center" wrapText="1"/>
    </xf>
    <xf numFmtId="176" fontId="2" fillId="0" borderId="33" xfId="0" applyNumberFormat="1" applyFont="1" applyBorder="1" applyAlignment="1">
      <alignment horizontal="left" vertical="center" wrapText="1"/>
    </xf>
    <xf numFmtId="177" fontId="17" fillId="0" borderId="3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178" fontId="2" fillId="0" borderId="8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80" fontId="17" fillId="0" borderId="19" xfId="0" applyNumberFormat="1" applyFont="1" applyBorder="1" applyAlignment="1">
      <alignment horizontal="right"/>
    </xf>
    <xf numFmtId="180" fontId="17" fillId="0" borderId="19" xfId="0" applyNumberFormat="1" applyFont="1" applyBorder="1"/>
    <xf numFmtId="180" fontId="17" fillId="0" borderId="19" xfId="0" applyNumberFormat="1" applyFont="1" applyBorder="1" applyAlignment="1">
      <alignment wrapText="1"/>
    </xf>
    <xf numFmtId="180" fontId="17" fillId="0" borderId="21" xfId="0" applyNumberFormat="1" applyFont="1" applyBorder="1" applyAlignment="1">
      <alignment wrapText="1"/>
    </xf>
    <xf numFmtId="0" fontId="18" fillId="0" borderId="0" xfId="0" applyFont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6" xfId="0" applyBorder="1"/>
    <xf numFmtId="0" fontId="2" fillId="0" borderId="36" xfId="0" applyFont="1" applyBorder="1" applyAlignment="1">
      <alignment horizontal="right" vertical="center"/>
    </xf>
    <xf numFmtId="0" fontId="2" fillId="0" borderId="21" xfId="0" applyFont="1" applyBorder="1"/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20" fillId="0" borderId="4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3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4" fillId="0" borderId="10" xfId="0" applyFont="1" applyBorder="1" applyAlignment="1">
      <alignment horizontal="distributed" vertical="center"/>
    </xf>
    <xf numFmtId="0" fontId="24" fillId="0" borderId="8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5" fillId="0" borderId="38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0" fillId="0" borderId="43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26" xfId="0" applyBorder="1" applyAlignment="1">
      <alignment vertical="center"/>
    </xf>
    <xf numFmtId="0" fontId="17" fillId="0" borderId="31" xfId="0" applyFont="1" applyBorder="1" applyAlignment="1">
      <alignment horizontal="right" vertical="center"/>
    </xf>
    <xf numFmtId="0" fontId="17" fillId="0" borderId="32" xfId="0" applyFont="1" applyBorder="1" applyAlignment="1">
      <alignment horizontal="right" vertical="center"/>
    </xf>
    <xf numFmtId="0" fontId="17" fillId="0" borderId="2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7" fillId="0" borderId="27" xfId="0" applyFont="1" applyBorder="1" applyAlignment="1">
      <alignment horizontal="distributed" vertical="center"/>
    </xf>
    <xf numFmtId="0" fontId="27" fillId="0" borderId="28" xfId="0" applyFont="1" applyBorder="1" applyAlignment="1">
      <alignment horizontal="distributed" vertical="center"/>
    </xf>
    <xf numFmtId="0" fontId="17" fillId="0" borderId="27" xfId="0" applyFont="1" applyBorder="1" applyAlignment="1">
      <alignment horizontal="distributed" vertical="center"/>
    </xf>
    <xf numFmtId="0" fontId="17" fillId="0" borderId="28" xfId="0" applyFont="1" applyBorder="1" applyAlignment="1">
      <alignment horizontal="distributed" vertical="center"/>
    </xf>
    <xf numFmtId="0" fontId="17" fillId="0" borderId="0" xfId="0" applyFont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distributed" vertical="center"/>
    </xf>
    <xf numFmtId="0" fontId="13" fillId="0" borderId="2" xfId="0" applyFont="1" applyBorder="1" applyAlignment="1">
      <alignment horizontal="distributed" vertical="center"/>
    </xf>
    <xf numFmtId="0" fontId="13" fillId="0" borderId="15" xfId="0" applyFont="1" applyBorder="1" applyAlignment="1">
      <alignment horizontal="distributed" vertical="center"/>
    </xf>
    <xf numFmtId="0" fontId="13" fillId="0" borderId="6" xfId="0" applyFont="1" applyBorder="1" applyAlignment="1">
      <alignment horizontal="distributed" vertical="center"/>
    </xf>
    <xf numFmtId="0" fontId="13" fillId="0" borderId="2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31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28" fillId="0" borderId="27" xfId="0" applyFont="1" applyBorder="1" applyAlignment="1">
      <alignment horizontal="distributed" vertical="center"/>
    </xf>
    <xf numFmtId="0" fontId="28" fillId="0" borderId="28" xfId="0" applyFont="1" applyBorder="1" applyAlignment="1">
      <alignment horizontal="distributed" vertical="center"/>
    </xf>
    <xf numFmtId="0" fontId="13" fillId="0" borderId="27" xfId="0" applyFont="1" applyBorder="1" applyAlignment="1">
      <alignment horizontal="distributed" vertical="center"/>
    </xf>
    <xf numFmtId="0" fontId="13" fillId="0" borderId="28" xfId="0" applyFont="1" applyBorder="1" applyAlignment="1">
      <alignment horizontal="distributed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distributed" vertical="center"/>
    </xf>
    <xf numFmtId="0" fontId="17" fillId="0" borderId="35" xfId="0" applyFont="1" applyBorder="1" applyAlignment="1">
      <alignment horizontal="distributed" vertical="center"/>
    </xf>
    <xf numFmtId="0" fontId="17" fillId="0" borderId="25" xfId="0" applyFont="1" applyBorder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7" fillId="0" borderId="2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14" xfId="0" applyFont="1" applyBorder="1" applyAlignment="1">
      <alignment horizontal="distributed" vertical="center"/>
    </xf>
    <xf numFmtId="0" fontId="17" fillId="0" borderId="2" xfId="0" applyFont="1" applyBorder="1" applyAlignment="1">
      <alignment horizontal="distributed" vertical="center"/>
    </xf>
    <xf numFmtId="0" fontId="17" fillId="0" borderId="1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4" ht="28.5" customHeight="1" thickBot="1" x14ac:dyDescent="0.35">
      <c r="A2" s="137"/>
      <c r="B2" s="138"/>
      <c r="C2" s="138"/>
      <c r="D2" s="138"/>
      <c r="E2" s="138"/>
      <c r="F2" s="138"/>
      <c r="G2" s="138"/>
      <c r="H2" s="138"/>
      <c r="I2" s="138"/>
      <c r="J2" s="139"/>
      <c r="K2" s="198" t="s">
        <v>160</v>
      </c>
      <c r="L2" s="198"/>
      <c r="M2" s="198"/>
      <c r="N2" s="198"/>
    </row>
    <row r="3" spans="1:14" ht="19.8" x14ac:dyDescent="0.4">
      <c r="A3" s="179" t="s">
        <v>19</v>
      </c>
      <c r="B3" s="171" t="s">
        <v>20</v>
      </c>
      <c r="C3" s="171" t="s">
        <v>21</v>
      </c>
      <c r="D3" s="141" t="s">
        <v>91</v>
      </c>
      <c r="E3" s="142" t="s">
        <v>92</v>
      </c>
      <c r="F3" s="143" t="s">
        <v>93</v>
      </c>
      <c r="G3" s="171" t="s">
        <v>5</v>
      </c>
      <c r="H3" s="171" t="s">
        <v>4</v>
      </c>
      <c r="I3" s="171" t="s">
        <v>6</v>
      </c>
      <c r="J3" s="171" t="s">
        <v>7</v>
      </c>
      <c r="K3" s="171" t="s">
        <v>22</v>
      </c>
      <c r="L3" s="171" t="s">
        <v>23</v>
      </c>
      <c r="M3" s="194" t="s">
        <v>107</v>
      </c>
      <c r="N3" s="196" t="s">
        <v>108</v>
      </c>
    </row>
    <row r="4" spans="1:14" s="1" customFormat="1" ht="19.8" x14ac:dyDescent="0.4">
      <c r="A4" s="180"/>
      <c r="B4" s="172"/>
      <c r="C4" s="172"/>
      <c r="D4" s="13" t="s">
        <v>1</v>
      </c>
      <c r="E4" s="13" t="s">
        <v>2</v>
      </c>
      <c r="F4" s="13" t="s">
        <v>95</v>
      </c>
      <c r="G4" s="172"/>
      <c r="H4" s="172"/>
      <c r="I4" s="172"/>
      <c r="J4" s="172"/>
      <c r="K4" s="172"/>
      <c r="L4" s="172"/>
      <c r="M4" s="195"/>
      <c r="N4" s="197"/>
    </row>
    <row r="5" spans="1:14" ht="19.8" x14ac:dyDescent="0.4">
      <c r="A5" s="166" t="s">
        <v>110</v>
      </c>
      <c r="B5" s="144">
        <v>9</v>
      </c>
      <c r="C5" s="144">
        <v>567</v>
      </c>
      <c r="D5" s="144">
        <v>475</v>
      </c>
      <c r="E5" s="144">
        <v>525</v>
      </c>
      <c r="F5" s="14">
        <f>SUM(D5:E5)</f>
        <v>1000</v>
      </c>
      <c r="G5" s="28">
        <v>6</v>
      </c>
      <c r="H5" s="29">
        <v>9</v>
      </c>
      <c r="I5" s="29">
        <v>3</v>
      </c>
      <c r="J5" s="29">
        <v>0</v>
      </c>
      <c r="K5" s="29">
        <v>1</v>
      </c>
      <c r="L5" s="29">
        <v>2</v>
      </c>
      <c r="M5" s="30">
        <v>0</v>
      </c>
      <c r="N5" s="31">
        <v>0</v>
      </c>
    </row>
    <row r="6" spans="1:14" ht="19.8" x14ac:dyDescent="0.4">
      <c r="A6" s="166" t="s">
        <v>111</v>
      </c>
      <c r="B6" s="145">
        <v>9</v>
      </c>
      <c r="C6" s="144">
        <v>839</v>
      </c>
      <c r="D6" s="144">
        <v>696</v>
      </c>
      <c r="E6" s="144">
        <v>824</v>
      </c>
      <c r="F6" s="14">
        <f t="shared" ref="F6:F24" si="0">SUM(D6:E6)</f>
        <v>1520</v>
      </c>
      <c r="G6" s="28">
        <v>10</v>
      </c>
      <c r="H6" s="29">
        <v>6</v>
      </c>
      <c r="I6" s="29">
        <v>0</v>
      </c>
      <c r="J6" s="29">
        <v>3</v>
      </c>
      <c r="K6" s="29">
        <v>0</v>
      </c>
      <c r="L6" s="29">
        <v>1</v>
      </c>
      <c r="M6" s="30">
        <v>0</v>
      </c>
      <c r="N6" s="31">
        <v>0</v>
      </c>
    </row>
    <row r="7" spans="1:14" ht="19.8" x14ac:dyDescent="0.4">
      <c r="A7" s="166" t="s">
        <v>112</v>
      </c>
      <c r="B7" s="145">
        <v>17</v>
      </c>
      <c r="C7" s="144">
        <v>712</v>
      </c>
      <c r="D7" s="144">
        <v>671</v>
      </c>
      <c r="E7" s="144">
        <v>743</v>
      </c>
      <c r="F7" s="14">
        <f t="shared" si="0"/>
        <v>1414</v>
      </c>
      <c r="G7" s="28">
        <v>8</v>
      </c>
      <c r="H7" s="29">
        <v>7</v>
      </c>
      <c r="I7" s="29">
        <v>3</v>
      </c>
      <c r="J7" s="29">
        <v>4</v>
      </c>
      <c r="K7" s="29">
        <v>0</v>
      </c>
      <c r="L7" s="29">
        <v>2</v>
      </c>
      <c r="M7" s="30">
        <v>2</v>
      </c>
      <c r="N7" s="31">
        <v>0</v>
      </c>
    </row>
    <row r="8" spans="1:14" ht="19.8" x14ac:dyDescent="0.4">
      <c r="A8" s="166" t="s">
        <v>113</v>
      </c>
      <c r="B8" s="145">
        <v>8</v>
      </c>
      <c r="C8" s="144">
        <v>438</v>
      </c>
      <c r="D8" s="144">
        <v>404</v>
      </c>
      <c r="E8" s="144">
        <v>448</v>
      </c>
      <c r="F8" s="14">
        <f t="shared" si="0"/>
        <v>852</v>
      </c>
      <c r="G8" s="28">
        <v>5</v>
      </c>
      <c r="H8" s="29">
        <v>7</v>
      </c>
      <c r="I8" s="29">
        <v>0</v>
      </c>
      <c r="J8" s="29">
        <v>1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6" t="s">
        <v>114</v>
      </c>
      <c r="B9" s="145">
        <v>12</v>
      </c>
      <c r="C9" s="144">
        <v>530</v>
      </c>
      <c r="D9" s="144">
        <v>468</v>
      </c>
      <c r="E9" s="144">
        <v>545</v>
      </c>
      <c r="F9" s="14">
        <f t="shared" si="0"/>
        <v>1013</v>
      </c>
      <c r="G9" s="28">
        <v>4</v>
      </c>
      <c r="H9" s="29">
        <v>2</v>
      </c>
      <c r="I9" s="29">
        <v>1</v>
      </c>
      <c r="J9" s="29">
        <v>1</v>
      </c>
      <c r="K9" s="29">
        <v>0</v>
      </c>
      <c r="L9" s="29">
        <v>0</v>
      </c>
      <c r="M9" s="30">
        <v>1</v>
      </c>
      <c r="N9" s="31">
        <v>0</v>
      </c>
    </row>
    <row r="10" spans="1:14" ht="19.8" x14ac:dyDescent="0.4">
      <c r="A10" s="166" t="s">
        <v>115</v>
      </c>
      <c r="B10" s="145">
        <v>28</v>
      </c>
      <c r="C10" s="144">
        <v>2018</v>
      </c>
      <c r="D10" s="144">
        <v>1843</v>
      </c>
      <c r="E10" s="144">
        <v>2128</v>
      </c>
      <c r="F10" s="14">
        <f t="shared" si="0"/>
        <v>3971</v>
      </c>
      <c r="G10" s="28">
        <v>16</v>
      </c>
      <c r="H10" s="29">
        <v>27</v>
      </c>
      <c r="I10" s="29">
        <v>1</v>
      </c>
      <c r="J10" s="29">
        <v>2</v>
      </c>
      <c r="K10" s="29">
        <v>0</v>
      </c>
      <c r="L10" s="29">
        <v>2</v>
      </c>
      <c r="M10" s="30">
        <v>1</v>
      </c>
      <c r="N10" s="31">
        <v>1</v>
      </c>
    </row>
    <row r="11" spans="1:14" ht="19.8" x14ac:dyDescent="0.4">
      <c r="A11" s="166" t="s">
        <v>116</v>
      </c>
      <c r="B11" s="145">
        <v>10</v>
      </c>
      <c r="C11" s="144">
        <v>294</v>
      </c>
      <c r="D11" s="144">
        <v>331</v>
      </c>
      <c r="E11" s="144">
        <v>308</v>
      </c>
      <c r="F11" s="14">
        <f t="shared" si="0"/>
        <v>639</v>
      </c>
      <c r="G11" s="28">
        <v>3</v>
      </c>
      <c r="H11" s="29">
        <v>4</v>
      </c>
      <c r="I11" s="29">
        <v>3</v>
      </c>
      <c r="J11" s="29">
        <v>4</v>
      </c>
      <c r="K11" s="29">
        <v>1</v>
      </c>
      <c r="L11" s="29">
        <v>1</v>
      </c>
      <c r="M11" s="30">
        <v>0</v>
      </c>
      <c r="N11" s="31">
        <v>0</v>
      </c>
    </row>
    <row r="12" spans="1:14" ht="19.8" x14ac:dyDescent="0.4">
      <c r="A12" s="166" t="s">
        <v>117</v>
      </c>
      <c r="B12" s="145">
        <v>11</v>
      </c>
      <c r="C12" s="144">
        <v>777</v>
      </c>
      <c r="D12" s="144">
        <v>618</v>
      </c>
      <c r="E12" s="144">
        <v>720</v>
      </c>
      <c r="F12" s="14">
        <f t="shared" si="0"/>
        <v>1338</v>
      </c>
      <c r="G12" s="28">
        <v>6</v>
      </c>
      <c r="H12" s="29">
        <v>11</v>
      </c>
      <c r="I12" s="29">
        <v>3</v>
      </c>
      <c r="J12" s="29">
        <v>3</v>
      </c>
      <c r="K12" s="29">
        <v>1</v>
      </c>
      <c r="L12" s="29">
        <v>2</v>
      </c>
      <c r="M12" s="30">
        <v>1</v>
      </c>
      <c r="N12" s="31">
        <v>0</v>
      </c>
    </row>
    <row r="13" spans="1:14" ht="19.8" x14ac:dyDescent="0.4">
      <c r="A13" s="166" t="s">
        <v>118</v>
      </c>
      <c r="B13" s="145">
        <v>13</v>
      </c>
      <c r="C13" s="144">
        <v>1215</v>
      </c>
      <c r="D13" s="144">
        <v>952</v>
      </c>
      <c r="E13" s="144">
        <v>1178</v>
      </c>
      <c r="F13" s="14">
        <f t="shared" si="0"/>
        <v>2130</v>
      </c>
      <c r="G13" s="28">
        <v>23</v>
      </c>
      <c r="H13" s="29">
        <v>20</v>
      </c>
      <c r="I13" s="29">
        <v>1</v>
      </c>
      <c r="J13" s="29">
        <v>2</v>
      </c>
      <c r="K13" s="29">
        <v>3</v>
      </c>
      <c r="L13" s="29">
        <v>1</v>
      </c>
      <c r="M13" s="30">
        <v>1</v>
      </c>
      <c r="N13" s="31">
        <v>1</v>
      </c>
    </row>
    <row r="14" spans="1:14" ht="19.8" x14ac:dyDescent="0.4">
      <c r="A14" s="166" t="s">
        <v>119</v>
      </c>
      <c r="B14" s="145">
        <v>9</v>
      </c>
      <c r="C14" s="144">
        <v>509</v>
      </c>
      <c r="D14" s="144">
        <v>402</v>
      </c>
      <c r="E14" s="144">
        <v>510</v>
      </c>
      <c r="F14" s="14">
        <f t="shared" si="0"/>
        <v>912</v>
      </c>
      <c r="G14" s="28">
        <v>0</v>
      </c>
      <c r="H14" s="29">
        <v>8</v>
      </c>
      <c r="I14" s="29">
        <v>0</v>
      </c>
      <c r="J14" s="29">
        <v>0</v>
      </c>
      <c r="K14" s="29">
        <v>0</v>
      </c>
      <c r="L14" s="29">
        <v>1</v>
      </c>
      <c r="M14" s="30">
        <v>0</v>
      </c>
      <c r="N14" s="31">
        <v>0</v>
      </c>
    </row>
    <row r="15" spans="1:14" ht="19.8" x14ac:dyDescent="0.4">
      <c r="A15" s="166" t="s">
        <v>120</v>
      </c>
      <c r="B15" s="145">
        <v>10</v>
      </c>
      <c r="C15" s="144">
        <v>563</v>
      </c>
      <c r="D15" s="144">
        <v>524</v>
      </c>
      <c r="E15" s="144">
        <v>620</v>
      </c>
      <c r="F15" s="14">
        <f t="shared" si="0"/>
        <v>1144</v>
      </c>
      <c r="G15" s="28">
        <v>10</v>
      </c>
      <c r="H15" s="29">
        <v>6</v>
      </c>
      <c r="I15" s="29">
        <v>0</v>
      </c>
      <c r="J15" s="29">
        <v>0</v>
      </c>
      <c r="K15" s="29">
        <v>0</v>
      </c>
      <c r="L15" s="29">
        <v>2</v>
      </c>
      <c r="M15" s="30">
        <v>0</v>
      </c>
      <c r="N15" s="31">
        <v>0</v>
      </c>
    </row>
    <row r="16" spans="1:14" ht="19.8" x14ac:dyDescent="0.4">
      <c r="A16" s="166" t="s">
        <v>121</v>
      </c>
      <c r="B16" s="145">
        <v>13</v>
      </c>
      <c r="C16" s="144">
        <v>631</v>
      </c>
      <c r="D16" s="144">
        <v>641</v>
      </c>
      <c r="E16" s="144">
        <v>503</v>
      </c>
      <c r="F16" s="14">
        <f t="shared" si="0"/>
        <v>1144</v>
      </c>
      <c r="G16" s="28">
        <v>1</v>
      </c>
      <c r="H16" s="29">
        <v>10</v>
      </c>
      <c r="I16" s="29">
        <v>4</v>
      </c>
      <c r="J16" s="29">
        <v>2</v>
      </c>
      <c r="K16" s="29">
        <v>1</v>
      </c>
      <c r="L16" s="29">
        <v>0</v>
      </c>
      <c r="M16" s="30">
        <v>1</v>
      </c>
      <c r="N16" s="31">
        <v>0</v>
      </c>
    </row>
    <row r="17" spans="1:14" ht="19.8" x14ac:dyDescent="0.4">
      <c r="A17" s="166" t="s">
        <v>122</v>
      </c>
      <c r="B17" s="145">
        <v>9</v>
      </c>
      <c r="C17" s="144">
        <v>517</v>
      </c>
      <c r="D17" s="144">
        <v>485</v>
      </c>
      <c r="E17" s="144">
        <v>511</v>
      </c>
      <c r="F17" s="14">
        <f t="shared" si="0"/>
        <v>996</v>
      </c>
      <c r="G17" s="28">
        <v>12</v>
      </c>
      <c r="H17" s="29">
        <v>10</v>
      </c>
      <c r="I17" s="29">
        <v>2</v>
      </c>
      <c r="J17" s="29">
        <v>3</v>
      </c>
      <c r="K17" s="29">
        <v>0</v>
      </c>
      <c r="L17" s="29">
        <v>1</v>
      </c>
      <c r="M17" s="30">
        <v>1</v>
      </c>
      <c r="N17" s="31">
        <v>0</v>
      </c>
    </row>
    <row r="18" spans="1:14" ht="19.8" x14ac:dyDescent="0.4">
      <c r="A18" s="166" t="s">
        <v>123</v>
      </c>
      <c r="B18" s="145">
        <v>18</v>
      </c>
      <c r="C18" s="144">
        <v>770</v>
      </c>
      <c r="D18" s="144">
        <v>685</v>
      </c>
      <c r="E18" s="144">
        <v>872</v>
      </c>
      <c r="F18" s="14">
        <f t="shared" si="0"/>
        <v>1557</v>
      </c>
      <c r="G18" s="28">
        <v>11</v>
      </c>
      <c r="H18" s="29">
        <v>4</v>
      </c>
      <c r="I18" s="29">
        <v>3</v>
      </c>
      <c r="J18" s="29">
        <v>3</v>
      </c>
      <c r="K18" s="29">
        <v>0</v>
      </c>
      <c r="L18" s="29">
        <v>4</v>
      </c>
      <c r="M18" s="30">
        <v>1</v>
      </c>
      <c r="N18" s="31">
        <v>1</v>
      </c>
    </row>
    <row r="19" spans="1:14" ht="19.8" x14ac:dyDescent="0.4">
      <c r="A19" s="166" t="s">
        <v>124</v>
      </c>
      <c r="B19" s="145">
        <v>11</v>
      </c>
      <c r="C19" s="144">
        <v>776</v>
      </c>
      <c r="D19" s="144">
        <v>599</v>
      </c>
      <c r="E19" s="144">
        <v>753</v>
      </c>
      <c r="F19" s="14">
        <f t="shared" si="0"/>
        <v>1352</v>
      </c>
      <c r="G19" s="28">
        <v>22</v>
      </c>
      <c r="H19" s="29">
        <v>8</v>
      </c>
      <c r="I19" s="29">
        <v>2</v>
      </c>
      <c r="J19" s="29">
        <v>1</v>
      </c>
      <c r="K19" s="29">
        <v>0</v>
      </c>
      <c r="L19" s="29">
        <v>1</v>
      </c>
      <c r="M19" s="30">
        <v>0</v>
      </c>
      <c r="N19" s="31">
        <v>0</v>
      </c>
    </row>
    <row r="20" spans="1:14" ht="19.8" x14ac:dyDescent="0.4">
      <c r="A20" s="166" t="s">
        <v>125</v>
      </c>
      <c r="B20" s="145">
        <v>9</v>
      </c>
      <c r="C20" s="144">
        <v>542</v>
      </c>
      <c r="D20" s="144">
        <v>505</v>
      </c>
      <c r="E20" s="144">
        <v>564</v>
      </c>
      <c r="F20" s="14">
        <f t="shared" si="0"/>
        <v>1069</v>
      </c>
      <c r="G20" s="28">
        <v>11</v>
      </c>
      <c r="H20" s="29">
        <v>13</v>
      </c>
      <c r="I20" s="29">
        <v>6</v>
      </c>
      <c r="J20" s="29">
        <v>1</v>
      </c>
      <c r="K20" s="29">
        <v>0</v>
      </c>
      <c r="L20" s="29">
        <v>1</v>
      </c>
      <c r="M20" s="30">
        <v>1</v>
      </c>
      <c r="N20" s="31">
        <v>1</v>
      </c>
    </row>
    <row r="21" spans="1:14" ht="19.8" x14ac:dyDescent="0.4">
      <c r="A21" s="166" t="s">
        <v>126</v>
      </c>
      <c r="B21" s="145">
        <v>19</v>
      </c>
      <c r="C21" s="144">
        <v>938</v>
      </c>
      <c r="D21" s="144">
        <v>836</v>
      </c>
      <c r="E21" s="144">
        <v>977</v>
      </c>
      <c r="F21" s="14">
        <f t="shared" si="0"/>
        <v>1813</v>
      </c>
      <c r="G21" s="28">
        <v>23</v>
      </c>
      <c r="H21" s="29">
        <v>14</v>
      </c>
      <c r="I21" s="29">
        <v>1</v>
      </c>
      <c r="J21" s="29">
        <v>2</v>
      </c>
      <c r="K21" s="29">
        <v>0</v>
      </c>
      <c r="L21" s="29">
        <v>1</v>
      </c>
      <c r="M21" s="30">
        <v>1</v>
      </c>
      <c r="N21" s="31">
        <v>0</v>
      </c>
    </row>
    <row r="22" spans="1:14" ht="19.8" x14ac:dyDescent="0.4">
      <c r="A22" s="166" t="s">
        <v>127</v>
      </c>
      <c r="B22" s="145">
        <v>13</v>
      </c>
      <c r="C22" s="144">
        <v>552</v>
      </c>
      <c r="D22" s="144">
        <v>505</v>
      </c>
      <c r="E22" s="144">
        <v>582</v>
      </c>
      <c r="F22" s="14">
        <f t="shared" si="0"/>
        <v>1087</v>
      </c>
      <c r="G22" s="28">
        <v>3</v>
      </c>
      <c r="H22" s="29">
        <v>6</v>
      </c>
      <c r="I22" s="29">
        <v>0</v>
      </c>
      <c r="J22" s="29">
        <v>0</v>
      </c>
      <c r="K22" s="29">
        <v>0</v>
      </c>
      <c r="L22" s="29">
        <v>1</v>
      </c>
      <c r="M22" s="30">
        <v>2</v>
      </c>
      <c r="N22" s="31">
        <v>0</v>
      </c>
    </row>
    <row r="23" spans="1:14" ht="19.8" x14ac:dyDescent="0.4">
      <c r="A23" s="166" t="s">
        <v>128</v>
      </c>
      <c r="B23" s="145">
        <v>14</v>
      </c>
      <c r="C23" s="144">
        <v>543</v>
      </c>
      <c r="D23" s="144">
        <v>475</v>
      </c>
      <c r="E23" s="144">
        <v>568</v>
      </c>
      <c r="F23" s="14">
        <f t="shared" si="0"/>
        <v>1043</v>
      </c>
      <c r="G23" s="28">
        <v>7</v>
      </c>
      <c r="H23" s="29">
        <v>7</v>
      </c>
      <c r="I23" s="29">
        <v>0</v>
      </c>
      <c r="J23" s="29">
        <v>0</v>
      </c>
      <c r="K23" s="29">
        <v>0</v>
      </c>
      <c r="L23" s="29">
        <v>1</v>
      </c>
      <c r="M23" s="30">
        <v>0</v>
      </c>
      <c r="N23" s="31">
        <v>1</v>
      </c>
    </row>
    <row r="24" spans="1:14" ht="19.8" x14ac:dyDescent="0.4">
      <c r="A24" s="166" t="s">
        <v>129</v>
      </c>
      <c r="B24" s="145">
        <v>16</v>
      </c>
      <c r="C24" s="144">
        <v>591</v>
      </c>
      <c r="D24" s="144">
        <v>550</v>
      </c>
      <c r="E24" s="144">
        <v>638</v>
      </c>
      <c r="F24" s="14">
        <f t="shared" si="0"/>
        <v>1188</v>
      </c>
      <c r="G24" s="28">
        <v>7</v>
      </c>
      <c r="H24" s="29">
        <v>8</v>
      </c>
      <c r="I24" s="29">
        <v>1</v>
      </c>
      <c r="J24" s="29">
        <v>2</v>
      </c>
      <c r="K24" s="29">
        <v>0</v>
      </c>
      <c r="L24" s="29">
        <v>1</v>
      </c>
      <c r="M24" s="30">
        <v>0</v>
      </c>
      <c r="N24" s="31">
        <v>0</v>
      </c>
    </row>
    <row r="25" spans="1:14" ht="19.8" x14ac:dyDescent="0.4">
      <c r="A25" s="165" t="s">
        <v>99</v>
      </c>
      <c r="B25" s="14">
        <f t="shared" ref="B25:N25" si="1">SUM(B5:B24)</f>
        <v>258</v>
      </c>
      <c r="C25" s="14">
        <f t="shared" si="1"/>
        <v>14322</v>
      </c>
      <c r="D25" s="14">
        <f t="shared" si="1"/>
        <v>12665</v>
      </c>
      <c r="E25" s="14">
        <f t="shared" si="1"/>
        <v>14517</v>
      </c>
      <c r="F25" s="14">
        <f t="shared" si="1"/>
        <v>27182</v>
      </c>
      <c r="G25" s="14">
        <f t="shared" si="1"/>
        <v>188</v>
      </c>
      <c r="H25" s="14">
        <f t="shared" si="1"/>
        <v>187</v>
      </c>
      <c r="I25" s="14">
        <f t="shared" si="1"/>
        <v>34</v>
      </c>
      <c r="J25" s="14">
        <f t="shared" si="1"/>
        <v>34</v>
      </c>
      <c r="K25" s="14">
        <f t="shared" si="1"/>
        <v>7</v>
      </c>
      <c r="L25" s="14">
        <f t="shared" si="1"/>
        <v>25</v>
      </c>
      <c r="M25" s="15">
        <f t="shared" si="1"/>
        <v>13</v>
      </c>
      <c r="N25" s="18">
        <f t="shared" si="1"/>
        <v>5</v>
      </c>
    </row>
    <row r="26" spans="1:14" s="54" customFormat="1" ht="26.25" customHeight="1" x14ac:dyDescent="0.3">
      <c r="A26" s="177" t="s">
        <v>8</v>
      </c>
      <c r="B26" s="178"/>
      <c r="C26" s="45">
        <f>C25</f>
        <v>14322</v>
      </c>
      <c r="D26" s="45" t="s">
        <v>0</v>
      </c>
      <c r="E26" s="45" t="s">
        <v>9</v>
      </c>
      <c r="F26" s="45"/>
      <c r="G26" s="45">
        <f>F25</f>
        <v>27182</v>
      </c>
      <c r="H26" s="45" t="s">
        <v>10</v>
      </c>
      <c r="I26" s="45"/>
      <c r="J26" s="45"/>
      <c r="K26" s="45" t="s">
        <v>106</v>
      </c>
      <c r="L26" s="45"/>
      <c r="M26" s="52"/>
      <c r="N26" s="53"/>
    </row>
    <row r="27" spans="1:14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2018</v>
      </c>
      <c r="F27" s="126">
        <f>MAX(F5:F24)</f>
        <v>3971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4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294</v>
      </c>
      <c r="F28" s="128">
        <f>MIN(F5:F24)</f>
        <v>639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4" s="3" customFormat="1" ht="24.9" customHeight="1" x14ac:dyDescent="0.4">
      <c r="A29" s="185" t="s">
        <v>11</v>
      </c>
      <c r="B29" s="186"/>
      <c r="C29" s="173">
        <f>SUM(G29:G30)</f>
        <v>149</v>
      </c>
      <c r="D29" s="175" t="s">
        <v>10</v>
      </c>
      <c r="E29" s="71" t="s">
        <v>12</v>
      </c>
      <c r="F29" s="71"/>
      <c r="G29" s="71">
        <v>79</v>
      </c>
      <c r="H29" s="71" t="s">
        <v>10</v>
      </c>
      <c r="I29" s="21"/>
      <c r="J29" s="21"/>
      <c r="K29" s="16"/>
      <c r="L29" s="16"/>
      <c r="M29" s="17"/>
      <c r="N29" s="19"/>
    </row>
    <row r="30" spans="1:14" s="4" customFormat="1" ht="24.9" customHeight="1" x14ac:dyDescent="0.4">
      <c r="A30" s="187"/>
      <c r="B30" s="188"/>
      <c r="C30" s="174"/>
      <c r="D30" s="176"/>
      <c r="E30" s="72" t="s">
        <v>13</v>
      </c>
      <c r="F30" s="72"/>
      <c r="G30" s="72">
        <v>70</v>
      </c>
      <c r="H30" s="72" t="s">
        <v>10</v>
      </c>
      <c r="I30" s="22"/>
      <c r="J30" s="22"/>
      <c r="K30" s="23"/>
      <c r="L30" s="23"/>
      <c r="M30" s="24"/>
      <c r="N30" s="25"/>
    </row>
    <row r="31" spans="1:14" s="4" customFormat="1" ht="24.9" customHeight="1" x14ac:dyDescent="0.4">
      <c r="A31" s="185" t="s">
        <v>17</v>
      </c>
      <c r="B31" s="189"/>
      <c r="C31" s="192">
        <f>K25</f>
        <v>7</v>
      </c>
      <c r="D31" s="192" t="s">
        <v>18</v>
      </c>
      <c r="E31" s="151" t="s">
        <v>139</v>
      </c>
      <c r="F31" s="71"/>
      <c r="G31" s="71"/>
      <c r="H31" s="71"/>
      <c r="I31" s="21"/>
      <c r="J31" s="21"/>
      <c r="K31" s="146"/>
      <c r="L31" s="146"/>
      <c r="M31" s="147"/>
      <c r="N31" s="148"/>
    </row>
    <row r="32" spans="1:14" s="5" customFormat="1" ht="24.9" customHeight="1" x14ac:dyDescent="0.4">
      <c r="A32" s="190"/>
      <c r="B32" s="191"/>
      <c r="C32" s="193"/>
      <c r="D32" s="193"/>
      <c r="E32" s="54" t="s">
        <v>147</v>
      </c>
      <c r="F32" s="149"/>
      <c r="G32" s="149"/>
      <c r="H32" s="149"/>
      <c r="I32" s="149"/>
      <c r="J32" s="149"/>
      <c r="K32" s="149"/>
      <c r="L32" s="149"/>
      <c r="M32" s="149"/>
      <c r="N32" s="150"/>
    </row>
    <row r="33" spans="1:14" s="50" customFormat="1" ht="26.25" customHeight="1" x14ac:dyDescent="0.3">
      <c r="A33" s="177" t="s">
        <v>15</v>
      </c>
      <c r="B33" s="178"/>
      <c r="C33" s="45">
        <f>L25</f>
        <v>25</v>
      </c>
      <c r="D33" s="45" t="s">
        <v>10</v>
      </c>
      <c r="E33" s="45"/>
      <c r="F33" s="45"/>
      <c r="G33" s="46"/>
      <c r="H33" s="45"/>
      <c r="I33" s="45"/>
      <c r="J33" s="45"/>
      <c r="K33" s="47"/>
      <c r="L33" s="47"/>
      <c r="M33" s="48"/>
      <c r="N33" s="49"/>
    </row>
    <row r="34" spans="1:14" s="51" customFormat="1" ht="26.25" customHeight="1" x14ac:dyDescent="0.3">
      <c r="A34" s="177" t="s">
        <v>14</v>
      </c>
      <c r="B34" s="178"/>
      <c r="C34" s="45">
        <f>M25</f>
        <v>13</v>
      </c>
      <c r="D34" s="45" t="s">
        <v>24</v>
      </c>
      <c r="E34" s="45" t="s">
        <v>145</v>
      </c>
      <c r="F34" s="45"/>
      <c r="G34" s="45"/>
      <c r="H34" s="45"/>
      <c r="I34" s="45"/>
      <c r="J34" s="45"/>
      <c r="K34" s="47"/>
      <c r="L34" s="47"/>
      <c r="M34" s="48"/>
      <c r="N34" s="49"/>
    </row>
    <row r="35" spans="1:14" s="55" customFormat="1" ht="26.25" customHeight="1" x14ac:dyDescent="0.3">
      <c r="A35" s="183" t="s">
        <v>109</v>
      </c>
      <c r="B35" s="184"/>
      <c r="C35" s="45">
        <f>N25</f>
        <v>5</v>
      </c>
      <c r="D35" s="45" t="s">
        <v>24</v>
      </c>
      <c r="E35" s="45" t="s">
        <v>101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50" customFormat="1" ht="26.25" customHeight="1" x14ac:dyDescent="0.3">
      <c r="A36" s="177" t="s">
        <v>96</v>
      </c>
      <c r="B36" s="178"/>
      <c r="C36" s="45">
        <f>G25</f>
        <v>188</v>
      </c>
      <c r="D36" s="45" t="s">
        <v>10</v>
      </c>
      <c r="E36" s="45" t="s">
        <v>16</v>
      </c>
      <c r="F36" s="45"/>
      <c r="G36" s="45">
        <f>H25</f>
        <v>187</v>
      </c>
      <c r="H36" s="45" t="s">
        <v>10</v>
      </c>
      <c r="I36" s="45"/>
      <c r="J36" s="45"/>
      <c r="K36" s="47"/>
      <c r="L36" s="47"/>
      <c r="M36" s="48"/>
      <c r="N36" s="49"/>
    </row>
    <row r="37" spans="1:14" s="62" customFormat="1" ht="26.25" customHeight="1" thickBot="1" x14ac:dyDescent="0.35">
      <c r="A37" s="181" t="s">
        <v>148</v>
      </c>
      <c r="B37" s="182"/>
      <c r="C37" s="56">
        <v>32</v>
      </c>
      <c r="D37" s="58" t="s">
        <v>161</v>
      </c>
      <c r="E37" s="57">
        <v>1</v>
      </c>
      <c r="F37" s="58" t="s">
        <v>80</v>
      </c>
      <c r="G37" s="57">
        <v>18</v>
      </c>
      <c r="H37" s="59"/>
      <c r="I37" s="182" t="s">
        <v>81</v>
      </c>
      <c r="J37" s="182"/>
      <c r="K37" s="57">
        <v>17</v>
      </c>
      <c r="L37" s="59"/>
      <c r="M37" s="60"/>
      <c r="N37" s="61"/>
    </row>
  </sheetData>
  <mergeCells count="28">
    <mergeCell ref="M3:M4"/>
    <mergeCell ref="N3:N4"/>
    <mergeCell ref="K2:N2"/>
    <mergeCell ref="J3:J4"/>
    <mergeCell ref="K3:K4"/>
    <mergeCell ref="L3:L4"/>
    <mergeCell ref="A37:B37"/>
    <mergeCell ref="I37:J37"/>
    <mergeCell ref="A35:B35"/>
    <mergeCell ref="A29:B30"/>
    <mergeCell ref="A33:B33"/>
    <mergeCell ref="A34:B34"/>
    <mergeCell ref="A31:B32"/>
    <mergeCell ref="C31:C32"/>
    <mergeCell ref="D31:D32"/>
    <mergeCell ref="A36:B36"/>
    <mergeCell ref="A1:L1"/>
    <mergeCell ref="I3:I4"/>
    <mergeCell ref="C29:C30"/>
    <mergeCell ref="D29:D30"/>
    <mergeCell ref="B3:B4"/>
    <mergeCell ref="C3:C4"/>
    <mergeCell ref="G3:G4"/>
    <mergeCell ref="H3:H4"/>
    <mergeCell ref="A26:B26"/>
    <mergeCell ref="A3:A4"/>
    <mergeCell ref="A27:B27"/>
    <mergeCell ref="A28:B28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4" ht="28.5" customHeight="1" thickBot="1" x14ac:dyDescent="0.35">
      <c r="J2" s="20"/>
      <c r="K2" s="199" t="s">
        <v>149</v>
      </c>
      <c r="L2" s="199"/>
      <c r="M2" s="199"/>
      <c r="N2" s="199"/>
    </row>
    <row r="3" spans="1:14" ht="19.8" x14ac:dyDescent="0.4">
      <c r="A3" s="200" t="s">
        <v>19</v>
      </c>
      <c r="B3" s="201" t="s">
        <v>20</v>
      </c>
      <c r="C3" s="201" t="s">
        <v>21</v>
      </c>
      <c r="D3" s="141" t="s">
        <v>10</v>
      </c>
      <c r="E3" s="142" t="s">
        <v>92</v>
      </c>
      <c r="F3" s="143" t="s">
        <v>93</v>
      </c>
      <c r="G3" s="201" t="s">
        <v>5</v>
      </c>
      <c r="H3" s="201" t="s">
        <v>4</v>
      </c>
      <c r="I3" s="201" t="s">
        <v>6</v>
      </c>
      <c r="J3" s="201" t="s">
        <v>7</v>
      </c>
      <c r="K3" s="201" t="s">
        <v>22</v>
      </c>
      <c r="L3" s="201" t="s">
        <v>23</v>
      </c>
      <c r="M3" s="202" t="s">
        <v>107</v>
      </c>
      <c r="N3" s="203" t="s">
        <v>108</v>
      </c>
    </row>
    <row r="4" spans="1:14" s="1" customFormat="1" ht="19.8" x14ac:dyDescent="0.4">
      <c r="A4" s="180"/>
      <c r="B4" s="172"/>
      <c r="C4" s="172"/>
      <c r="D4" s="13" t="s">
        <v>1</v>
      </c>
      <c r="E4" s="13" t="s">
        <v>2</v>
      </c>
      <c r="F4" s="13" t="s">
        <v>3</v>
      </c>
      <c r="G4" s="172"/>
      <c r="H4" s="172"/>
      <c r="I4" s="172"/>
      <c r="J4" s="172"/>
      <c r="K4" s="172"/>
      <c r="L4" s="172"/>
      <c r="M4" s="195"/>
      <c r="N4" s="197"/>
    </row>
    <row r="5" spans="1:14" ht="19.8" x14ac:dyDescent="0.4">
      <c r="A5" s="166" t="s">
        <v>110</v>
      </c>
      <c r="B5" s="144">
        <v>9</v>
      </c>
      <c r="C5" s="144">
        <v>580</v>
      </c>
      <c r="D5" s="144">
        <v>480</v>
      </c>
      <c r="E5" s="144">
        <v>529</v>
      </c>
      <c r="F5" s="14">
        <f t="shared" ref="F5:F24" si="0">SUM(D5:E5)</f>
        <v>1009</v>
      </c>
      <c r="G5" s="28">
        <v>12</v>
      </c>
      <c r="H5" s="29">
        <v>5</v>
      </c>
      <c r="I5" s="29">
        <v>3</v>
      </c>
      <c r="J5" s="29">
        <v>1</v>
      </c>
      <c r="K5" s="29">
        <v>0</v>
      </c>
      <c r="L5" s="29">
        <v>0</v>
      </c>
      <c r="M5" s="30">
        <v>1</v>
      </c>
      <c r="N5" s="31">
        <v>0</v>
      </c>
    </row>
    <row r="6" spans="1:14" ht="19.8" x14ac:dyDescent="0.4">
      <c r="A6" s="166" t="s">
        <v>111</v>
      </c>
      <c r="B6" s="145">
        <v>9</v>
      </c>
      <c r="C6" s="144">
        <v>852</v>
      </c>
      <c r="D6" s="144">
        <v>699</v>
      </c>
      <c r="E6" s="144">
        <v>826</v>
      </c>
      <c r="F6" s="14">
        <f t="shared" si="0"/>
        <v>1525</v>
      </c>
      <c r="G6" s="28">
        <v>20</v>
      </c>
      <c r="H6" s="29">
        <v>13</v>
      </c>
      <c r="I6" s="29">
        <v>6</v>
      </c>
      <c r="J6" s="29">
        <v>7</v>
      </c>
      <c r="K6" s="29">
        <v>2</v>
      </c>
      <c r="L6" s="29">
        <v>3</v>
      </c>
      <c r="M6" s="30">
        <v>2</v>
      </c>
      <c r="N6" s="31">
        <v>1</v>
      </c>
    </row>
    <row r="7" spans="1:14" ht="19.8" x14ac:dyDescent="0.4">
      <c r="A7" s="166" t="s">
        <v>112</v>
      </c>
      <c r="B7" s="145">
        <v>17</v>
      </c>
      <c r="C7" s="144">
        <v>718</v>
      </c>
      <c r="D7" s="144">
        <v>670</v>
      </c>
      <c r="E7" s="144">
        <v>744</v>
      </c>
      <c r="F7" s="14">
        <f t="shared" si="0"/>
        <v>1414</v>
      </c>
      <c r="G7" s="28">
        <v>8</v>
      </c>
      <c r="H7" s="29">
        <v>5</v>
      </c>
      <c r="I7" s="29">
        <v>4</v>
      </c>
      <c r="J7" s="29">
        <v>4</v>
      </c>
      <c r="K7" s="29">
        <v>0</v>
      </c>
      <c r="L7" s="29">
        <v>3</v>
      </c>
      <c r="M7" s="30">
        <v>0</v>
      </c>
      <c r="N7" s="31">
        <v>0</v>
      </c>
    </row>
    <row r="8" spans="1:14" ht="19.8" x14ac:dyDescent="0.4">
      <c r="A8" s="166" t="s">
        <v>113</v>
      </c>
      <c r="B8" s="145">
        <v>8</v>
      </c>
      <c r="C8" s="144">
        <v>434</v>
      </c>
      <c r="D8" s="144">
        <v>403</v>
      </c>
      <c r="E8" s="144">
        <v>445</v>
      </c>
      <c r="F8" s="14">
        <f t="shared" si="0"/>
        <v>848</v>
      </c>
      <c r="G8" s="28">
        <v>9</v>
      </c>
      <c r="H8" s="29">
        <v>11</v>
      </c>
      <c r="I8" s="29">
        <v>2</v>
      </c>
      <c r="J8" s="29">
        <v>2</v>
      </c>
      <c r="K8" s="29">
        <v>0</v>
      </c>
      <c r="L8" s="29">
        <v>2</v>
      </c>
      <c r="M8" s="30">
        <v>2</v>
      </c>
      <c r="N8" s="31">
        <v>0</v>
      </c>
    </row>
    <row r="9" spans="1:14" ht="19.8" x14ac:dyDescent="0.4">
      <c r="A9" s="166" t="s">
        <v>114</v>
      </c>
      <c r="B9" s="145">
        <v>12</v>
      </c>
      <c r="C9" s="144">
        <v>535</v>
      </c>
      <c r="D9" s="144">
        <v>463</v>
      </c>
      <c r="E9" s="144">
        <v>542</v>
      </c>
      <c r="F9" s="14">
        <f t="shared" si="0"/>
        <v>1005</v>
      </c>
      <c r="G9" s="28">
        <v>7</v>
      </c>
      <c r="H9" s="29">
        <v>12</v>
      </c>
      <c r="I9" s="29">
        <v>0</v>
      </c>
      <c r="J9" s="29">
        <v>3</v>
      </c>
      <c r="K9" s="29">
        <v>1</v>
      </c>
      <c r="L9" s="29">
        <v>1</v>
      </c>
      <c r="M9" s="30">
        <v>0</v>
      </c>
      <c r="N9" s="31">
        <v>0</v>
      </c>
    </row>
    <row r="10" spans="1:14" ht="19.8" x14ac:dyDescent="0.4">
      <c r="A10" s="166" t="s">
        <v>115</v>
      </c>
      <c r="B10" s="145">
        <v>28</v>
      </c>
      <c r="C10" s="144">
        <v>2029</v>
      </c>
      <c r="D10" s="144">
        <v>1839</v>
      </c>
      <c r="E10" s="144">
        <v>2123</v>
      </c>
      <c r="F10" s="14">
        <f t="shared" si="0"/>
        <v>3962</v>
      </c>
      <c r="G10" s="28">
        <v>23</v>
      </c>
      <c r="H10" s="29">
        <v>28</v>
      </c>
      <c r="I10" s="29">
        <v>7</v>
      </c>
      <c r="J10" s="29">
        <v>6</v>
      </c>
      <c r="K10" s="29">
        <v>1</v>
      </c>
      <c r="L10" s="29">
        <v>6</v>
      </c>
      <c r="M10" s="30">
        <v>1</v>
      </c>
      <c r="N10" s="31">
        <v>0</v>
      </c>
    </row>
    <row r="11" spans="1:14" ht="19.8" x14ac:dyDescent="0.4">
      <c r="A11" s="166" t="s">
        <v>116</v>
      </c>
      <c r="B11" s="145">
        <v>10</v>
      </c>
      <c r="C11" s="144">
        <v>293</v>
      </c>
      <c r="D11" s="144">
        <v>328</v>
      </c>
      <c r="E11" s="144">
        <v>306</v>
      </c>
      <c r="F11" s="14">
        <f t="shared" si="0"/>
        <v>634</v>
      </c>
      <c r="G11" s="28">
        <v>3</v>
      </c>
      <c r="H11" s="29">
        <v>6</v>
      </c>
      <c r="I11" s="29">
        <v>1</v>
      </c>
      <c r="J11" s="29">
        <v>1</v>
      </c>
      <c r="K11" s="29">
        <v>0</v>
      </c>
      <c r="L11" s="29">
        <v>2</v>
      </c>
      <c r="M11" s="30">
        <v>0</v>
      </c>
      <c r="N11" s="31">
        <v>0</v>
      </c>
    </row>
    <row r="12" spans="1:14" ht="19.8" x14ac:dyDescent="0.4">
      <c r="A12" s="166" t="s">
        <v>117</v>
      </c>
      <c r="B12" s="145">
        <v>11</v>
      </c>
      <c r="C12" s="144">
        <v>780</v>
      </c>
      <c r="D12" s="144">
        <v>623</v>
      </c>
      <c r="E12" s="144">
        <v>715</v>
      </c>
      <c r="F12" s="14">
        <f t="shared" si="0"/>
        <v>1338</v>
      </c>
      <c r="G12" s="28">
        <v>15</v>
      </c>
      <c r="H12" s="29">
        <v>11</v>
      </c>
      <c r="I12" s="29">
        <v>1</v>
      </c>
      <c r="J12" s="29">
        <v>1</v>
      </c>
      <c r="K12" s="29">
        <v>0</v>
      </c>
      <c r="L12" s="29">
        <v>4</v>
      </c>
      <c r="M12" s="30">
        <v>1</v>
      </c>
      <c r="N12" s="31">
        <v>0</v>
      </c>
    </row>
    <row r="13" spans="1:14" ht="19.8" x14ac:dyDescent="0.4">
      <c r="A13" s="166" t="s">
        <v>118</v>
      </c>
      <c r="B13" s="145">
        <v>13</v>
      </c>
      <c r="C13" s="144">
        <v>1233</v>
      </c>
      <c r="D13" s="144">
        <v>955</v>
      </c>
      <c r="E13" s="144">
        <v>1184</v>
      </c>
      <c r="F13" s="14">
        <f t="shared" si="0"/>
        <v>2139</v>
      </c>
      <c r="G13" s="28">
        <v>32</v>
      </c>
      <c r="H13" s="29">
        <v>20</v>
      </c>
      <c r="I13" s="29">
        <v>5</v>
      </c>
      <c r="J13" s="29">
        <v>7</v>
      </c>
      <c r="K13" s="29">
        <v>1</v>
      </c>
      <c r="L13" s="29">
        <v>2</v>
      </c>
      <c r="M13" s="30">
        <v>1</v>
      </c>
      <c r="N13" s="31">
        <v>0</v>
      </c>
    </row>
    <row r="14" spans="1:14" ht="19.8" x14ac:dyDescent="0.4">
      <c r="A14" s="166" t="s">
        <v>119</v>
      </c>
      <c r="B14" s="145">
        <v>9</v>
      </c>
      <c r="C14" s="144">
        <v>516</v>
      </c>
      <c r="D14" s="144">
        <v>401</v>
      </c>
      <c r="E14" s="144">
        <v>515</v>
      </c>
      <c r="F14" s="14">
        <f t="shared" si="0"/>
        <v>916</v>
      </c>
      <c r="G14" s="28">
        <v>15</v>
      </c>
      <c r="H14" s="29">
        <v>9</v>
      </c>
      <c r="I14" s="29">
        <v>1</v>
      </c>
      <c r="J14" s="29">
        <v>1</v>
      </c>
      <c r="K14" s="29">
        <v>0</v>
      </c>
      <c r="L14" s="29">
        <v>2</v>
      </c>
      <c r="M14" s="30">
        <v>0</v>
      </c>
      <c r="N14" s="31">
        <v>0</v>
      </c>
    </row>
    <row r="15" spans="1:14" ht="19.8" x14ac:dyDescent="0.4">
      <c r="A15" s="166" t="s">
        <v>120</v>
      </c>
      <c r="B15" s="145">
        <v>10</v>
      </c>
      <c r="C15" s="144">
        <v>567</v>
      </c>
      <c r="D15" s="144">
        <v>518</v>
      </c>
      <c r="E15" s="144">
        <v>617</v>
      </c>
      <c r="F15" s="14">
        <f t="shared" si="0"/>
        <v>1135</v>
      </c>
      <c r="G15" s="28">
        <v>9</v>
      </c>
      <c r="H15" s="29">
        <v>16</v>
      </c>
      <c r="I15" s="29">
        <v>1</v>
      </c>
      <c r="J15" s="29">
        <v>3</v>
      </c>
      <c r="K15" s="29">
        <v>0</v>
      </c>
      <c r="L15" s="29">
        <v>0</v>
      </c>
      <c r="M15" s="30">
        <v>0</v>
      </c>
      <c r="N15" s="31">
        <v>0</v>
      </c>
    </row>
    <row r="16" spans="1:14" ht="19.8" x14ac:dyDescent="0.4">
      <c r="A16" s="166" t="s">
        <v>121</v>
      </c>
      <c r="B16" s="145">
        <v>13</v>
      </c>
      <c r="C16" s="144">
        <v>628</v>
      </c>
      <c r="D16" s="144">
        <v>632</v>
      </c>
      <c r="E16" s="144">
        <v>497</v>
      </c>
      <c r="F16" s="14">
        <f t="shared" si="0"/>
        <v>1129</v>
      </c>
      <c r="G16" s="28">
        <v>5</v>
      </c>
      <c r="H16" s="29">
        <v>16</v>
      </c>
      <c r="I16" s="29">
        <v>1</v>
      </c>
      <c r="J16" s="29">
        <v>1</v>
      </c>
      <c r="K16" s="29">
        <v>0</v>
      </c>
      <c r="L16" s="29">
        <v>4</v>
      </c>
      <c r="M16" s="30">
        <v>0</v>
      </c>
      <c r="N16" s="31">
        <v>0</v>
      </c>
    </row>
    <row r="17" spans="1:16" ht="19.8" x14ac:dyDescent="0.4">
      <c r="A17" s="166" t="s">
        <v>122</v>
      </c>
      <c r="B17" s="145">
        <v>9</v>
      </c>
      <c r="C17" s="144">
        <v>527</v>
      </c>
      <c r="D17" s="144">
        <v>491</v>
      </c>
      <c r="E17" s="144">
        <v>517</v>
      </c>
      <c r="F17" s="14">
        <f t="shared" si="0"/>
        <v>1008</v>
      </c>
      <c r="G17" s="28">
        <v>16</v>
      </c>
      <c r="H17" s="29">
        <v>5</v>
      </c>
      <c r="I17" s="29">
        <v>2</v>
      </c>
      <c r="J17" s="29">
        <v>0</v>
      </c>
      <c r="K17" s="29">
        <v>0</v>
      </c>
      <c r="L17" s="29">
        <v>1</v>
      </c>
      <c r="M17" s="30">
        <v>1</v>
      </c>
      <c r="N17" s="31">
        <v>0</v>
      </c>
    </row>
    <row r="18" spans="1:16" ht="19.8" x14ac:dyDescent="0.4">
      <c r="A18" s="166" t="s">
        <v>123</v>
      </c>
      <c r="B18" s="145">
        <v>18</v>
      </c>
      <c r="C18" s="144">
        <v>772</v>
      </c>
      <c r="D18" s="144">
        <v>683</v>
      </c>
      <c r="E18" s="144">
        <v>870</v>
      </c>
      <c r="F18" s="14">
        <f t="shared" si="0"/>
        <v>1553</v>
      </c>
      <c r="G18" s="28">
        <v>8</v>
      </c>
      <c r="H18" s="29">
        <v>11</v>
      </c>
      <c r="I18" s="29">
        <v>1</v>
      </c>
      <c r="J18" s="29">
        <v>2</v>
      </c>
      <c r="K18" s="29">
        <v>1</v>
      </c>
      <c r="L18" s="29">
        <v>1</v>
      </c>
      <c r="M18" s="30">
        <v>0</v>
      </c>
      <c r="N18" s="31">
        <v>0</v>
      </c>
    </row>
    <row r="19" spans="1:16" ht="19.8" x14ac:dyDescent="0.4">
      <c r="A19" s="166" t="s">
        <v>124</v>
      </c>
      <c r="B19" s="145">
        <v>11</v>
      </c>
      <c r="C19" s="144">
        <v>811</v>
      </c>
      <c r="D19" s="144">
        <v>611</v>
      </c>
      <c r="E19" s="144">
        <v>773</v>
      </c>
      <c r="F19" s="14">
        <f t="shared" si="0"/>
        <v>1384</v>
      </c>
      <c r="G19" s="28">
        <v>43</v>
      </c>
      <c r="H19" s="29">
        <v>12</v>
      </c>
      <c r="I19" s="29">
        <v>6</v>
      </c>
      <c r="J19" s="29">
        <v>4</v>
      </c>
      <c r="K19" s="29">
        <v>0</v>
      </c>
      <c r="L19" s="29">
        <v>1</v>
      </c>
      <c r="M19" s="30">
        <v>2</v>
      </c>
      <c r="N19" s="31">
        <v>0</v>
      </c>
    </row>
    <row r="20" spans="1:16" ht="19.8" x14ac:dyDescent="0.4">
      <c r="A20" s="166" t="s">
        <v>125</v>
      </c>
      <c r="B20" s="145">
        <v>9</v>
      </c>
      <c r="C20" s="144">
        <v>546</v>
      </c>
      <c r="D20" s="144">
        <v>505</v>
      </c>
      <c r="E20" s="144">
        <v>560</v>
      </c>
      <c r="F20" s="14">
        <f t="shared" si="0"/>
        <v>1065</v>
      </c>
      <c r="G20" s="28">
        <v>8</v>
      </c>
      <c r="H20" s="29">
        <v>11</v>
      </c>
      <c r="I20" s="29">
        <v>3</v>
      </c>
      <c r="J20" s="29">
        <v>3</v>
      </c>
      <c r="K20" s="29">
        <v>0</v>
      </c>
      <c r="L20" s="29">
        <v>1</v>
      </c>
      <c r="M20" s="30">
        <v>1</v>
      </c>
      <c r="N20" s="31">
        <v>0</v>
      </c>
    </row>
    <row r="21" spans="1:16" ht="19.8" x14ac:dyDescent="0.4">
      <c r="A21" s="166" t="s">
        <v>126</v>
      </c>
      <c r="B21" s="145">
        <v>19</v>
      </c>
      <c r="C21" s="144">
        <v>950</v>
      </c>
      <c r="D21" s="144">
        <v>837</v>
      </c>
      <c r="E21" s="144">
        <v>980</v>
      </c>
      <c r="F21" s="14">
        <f t="shared" si="0"/>
        <v>1817</v>
      </c>
      <c r="G21" s="28">
        <v>17</v>
      </c>
      <c r="H21" s="29">
        <v>13</v>
      </c>
      <c r="I21" s="29">
        <v>1</v>
      </c>
      <c r="J21" s="29">
        <v>0</v>
      </c>
      <c r="K21" s="29">
        <v>1</v>
      </c>
      <c r="L21" s="29">
        <v>2</v>
      </c>
      <c r="M21" s="30">
        <v>1</v>
      </c>
      <c r="N21" s="31">
        <v>0</v>
      </c>
    </row>
    <row r="22" spans="1:16" ht="19.8" x14ac:dyDescent="0.4">
      <c r="A22" s="166" t="s">
        <v>127</v>
      </c>
      <c r="B22" s="145">
        <v>13</v>
      </c>
      <c r="C22" s="144">
        <v>557</v>
      </c>
      <c r="D22" s="144">
        <v>505</v>
      </c>
      <c r="E22" s="144">
        <v>584</v>
      </c>
      <c r="F22" s="14">
        <f t="shared" si="0"/>
        <v>1089</v>
      </c>
      <c r="G22" s="28">
        <v>9</v>
      </c>
      <c r="H22" s="29">
        <v>6</v>
      </c>
      <c r="I22" s="29">
        <v>3</v>
      </c>
      <c r="J22" s="29">
        <v>1</v>
      </c>
      <c r="K22" s="29">
        <v>0</v>
      </c>
      <c r="L22" s="29">
        <v>3</v>
      </c>
      <c r="M22" s="30">
        <v>0</v>
      </c>
      <c r="N22" s="31">
        <v>0</v>
      </c>
      <c r="O22" s="26"/>
      <c r="P22" s="26"/>
    </row>
    <row r="23" spans="1:16" ht="19.8" x14ac:dyDescent="0.4">
      <c r="A23" s="166" t="s">
        <v>128</v>
      </c>
      <c r="B23" s="145">
        <v>14</v>
      </c>
      <c r="C23" s="144">
        <v>545</v>
      </c>
      <c r="D23" s="144">
        <v>467</v>
      </c>
      <c r="E23" s="144">
        <v>564</v>
      </c>
      <c r="F23" s="14">
        <f t="shared" si="0"/>
        <v>1031</v>
      </c>
      <c r="G23" s="28">
        <v>9</v>
      </c>
      <c r="H23" s="29">
        <v>19</v>
      </c>
      <c r="I23" s="29">
        <v>0</v>
      </c>
      <c r="J23" s="29">
        <v>0</v>
      </c>
      <c r="K23" s="29">
        <v>0</v>
      </c>
      <c r="L23" s="29">
        <v>2</v>
      </c>
      <c r="M23" s="30">
        <v>0</v>
      </c>
      <c r="N23" s="31">
        <v>0</v>
      </c>
    </row>
    <row r="24" spans="1:16" ht="19.8" x14ac:dyDescent="0.4">
      <c r="A24" s="166" t="s">
        <v>129</v>
      </c>
      <c r="B24" s="145">
        <v>16</v>
      </c>
      <c r="C24" s="144">
        <v>595</v>
      </c>
      <c r="D24" s="144">
        <v>544</v>
      </c>
      <c r="E24" s="144">
        <v>632</v>
      </c>
      <c r="F24" s="14">
        <f t="shared" si="0"/>
        <v>1176</v>
      </c>
      <c r="G24" s="28">
        <v>8</v>
      </c>
      <c r="H24" s="29">
        <v>17</v>
      </c>
      <c r="I24" s="29">
        <v>3</v>
      </c>
      <c r="J24" s="29">
        <v>4</v>
      </c>
      <c r="K24" s="29">
        <v>0</v>
      </c>
      <c r="L24" s="29">
        <v>2</v>
      </c>
      <c r="M24" s="30">
        <v>0</v>
      </c>
      <c r="N24" s="31">
        <v>0</v>
      </c>
    </row>
    <row r="25" spans="1:16" ht="19.8" x14ac:dyDescent="0.4">
      <c r="A25" s="165" t="s">
        <v>99</v>
      </c>
      <c r="B25" s="14">
        <f t="shared" ref="B25:N25" si="1">SUM(B5:B24)</f>
        <v>258</v>
      </c>
      <c r="C25" s="14">
        <f t="shared" si="1"/>
        <v>14468</v>
      </c>
      <c r="D25" s="14">
        <f t="shared" si="1"/>
        <v>12654</v>
      </c>
      <c r="E25" s="14">
        <f t="shared" si="1"/>
        <v>14523</v>
      </c>
      <c r="F25" s="14">
        <f t="shared" si="1"/>
        <v>27177</v>
      </c>
      <c r="G25" s="14">
        <f t="shared" si="1"/>
        <v>276</v>
      </c>
      <c r="H25" s="14">
        <f t="shared" si="1"/>
        <v>246</v>
      </c>
      <c r="I25" s="14">
        <f t="shared" si="1"/>
        <v>51</v>
      </c>
      <c r="J25" s="14">
        <f t="shared" si="1"/>
        <v>51</v>
      </c>
      <c r="K25" s="14">
        <f t="shared" si="1"/>
        <v>7</v>
      </c>
      <c r="L25" s="14">
        <f t="shared" si="1"/>
        <v>42</v>
      </c>
      <c r="M25" s="15">
        <f t="shared" si="1"/>
        <v>13</v>
      </c>
      <c r="N25" s="18">
        <f t="shared" si="1"/>
        <v>1</v>
      </c>
    </row>
    <row r="26" spans="1:16" s="2" customFormat="1" ht="26.25" customHeight="1" x14ac:dyDescent="0.4">
      <c r="A26" s="177" t="s">
        <v>8</v>
      </c>
      <c r="B26" s="178"/>
      <c r="C26" s="45">
        <f>C25</f>
        <v>14468</v>
      </c>
      <c r="D26" s="45" t="s">
        <v>0</v>
      </c>
      <c r="E26" s="45" t="s">
        <v>9</v>
      </c>
      <c r="F26" s="45"/>
      <c r="G26" s="45">
        <f>F25</f>
        <v>27177</v>
      </c>
      <c r="H26" s="45" t="s">
        <v>10</v>
      </c>
      <c r="I26" s="45"/>
      <c r="J26" s="45"/>
      <c r="K26" s="45" t="s">
        <v>130</v>
      </c>
      <c r="L26" s="45"/>
      <c r="M26" s="52"/>
      <c r="N26" s="53"/>
    </row>
    <row r="27" spans="1:16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2029</v>
      </c>
      <c r="F27" s="126">
        <f>MAX(F5:F24)</f>
        <v>3962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6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293</v>
      </c>
      <c r="F28" s="128">
        <f>MIN(F5:F24)</f>
        <v>634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6" s="3" customFormat="1" ht="24.9" customHeight="1" x14ac:dyDescent="0.4">
      <c r="A29" s="185" t="s">
        <v>11</v>
      </c>
      <c r="B29" s="186"/>
      <c r="C29" s="173">
        <f>SUM(G29:G30)</f>
        <v>153</v>
      </c>
      <c r="D29" s="175" t="s">
        <v>10</v>
      </c>
      <c r="E29" s="71" t="s">
        <v>12</v>
      </c>
      <c r="F29" s="71"/>
      <c r="G29" s="71">
        <v>78</v>
      </c>
      <c r="H29" s="71" t="s">
        <v>10</v>
      </c>
      <c r="I29" s="71"/>
      <c r="J29" s="71"/>
      <c r="K29" s="64"/>
      <c r="L29" s="64"/>
      <c r="M29" s="65"/>
      <c r="N29" s="66"/>
    </row>
    <row r="30" spans="1:16" s="4" customFormat="1" ht="24.9" customHeight="1" x14ac:dyDescent="0.4">
      <c r="A30" s="187"/>
      <c r="B30" s="188"/>
      <c r="C30" s="174"/>
      <c r="D30" s="176"/>
      <c r="E30" s="72" t="s">
        <v>13</v>
      </c>
      <c r="F30" s="72"/>
      <c r="G30" s="72">
        <v>75</v>
      </c>
      <c r="H30" s="72" t="s">
        <v>10</v>
      </c>
      <c r="I30" s="72"/>
      <c r="J30" s="72"/>
      <c r="K30" s="73"/>
      <c r="L30" s="73"/>
      <c r="M30" s="74"/>
      <c r="N30" s="75"/>
    </row>
    <row r="31" spans="1:16" s="4" customFormat="1" ht="24.9" customHeight="1" x14ac:dyDescent="0.4">
      <c r="A31" s="185" t="s">
        <v>17</v>
      </c>
      <c r="B31" s="189"/>
      <c r="C31" s="192">
        <f>K25</f>
        <v>7</v>
      </c>
      <c r="D31" s="192" t="s">
        <v>10</v>
      </c>
      <c r="E31" s="151" t="s">
        <v>100</v>
      </c>
      <c r="F31" s="71"/>
      <c r="G31" s="71"/>
      <c r="H31" s="71"/>
      <c r="I31" s="71"/>
      <c r="J31" s="71"/>
      <c r="K31" s="152"/>
      <c r="L31" s="152"/>
      <c r="M31" s="153"/>
      <c r="N31" s="154"/>
    </row>
    <row r="32" spans="1:16" s="5" customFormat="1" ht="24.9" customHeight="1" x14ac:dyDescent="0.4">
      <c r="A32" s="190"/>
      <c r="B32" s="191"/>
      <c r="C32" s="193"/>
      <c r="D32" s="193"/>
      <c r="E32" s="54" t="s">
        <v>162</v>
      </c>
      <c r="F32" s="149"/>
      <c r="G32" s="149"/>
      <c r="H32" s="149"/>
      <c r="I32" s="149"/>
      <c r="J32" s="149"/>
      <c r="K32" s="149"/>
      <c r="L32" s="149"/>
      <c r="M32" s="149"/>
      <c r="N32" s="150"/>
    </row>
    <row r="33" spans="1:14" s="6" customFormat="1" ht="26.25" customHeight="1" x14ac:dyDescent="0.4">
      <c r="A33" s="177" t="s">
        <v>15</v>
      </c>
      <c r="B33" s="178"/>
      <c r="C33" s="45">
        <f>L25</f>
        <v>42</v>
      </c>
      <c r="D33" s="45" t="s">
        <v>10</v>
      </c>
      <c r="E33" s="45"/>
      <c r="F33" s="45"/>
      <c r="G33" s="46"/>
      <c r="H33" s="45"/>
      <c r="I33" s="45"/>
      <c r="J33" s="45"/>
      <c r="K33" s="47"/>
      <c r="L33" s="47"/>
      <c r="M33" s="48"/>
      <c r="N33" s="49"/>
    </row>
    <row r="34" spans="1:14" s="7" customFormat="1" ht="26.25" customHeight="1" x14ac:dyDescent="0.4">
      <c r="A34" s="177" t="s">
        <v>14</v>
      </c>
      <c r="B34" s="178"/>
      <c r="C34" s="45">
        <f>M25</f>
        <v>13</v>
      </c>
      <c r="D34" s="45" t="s">
        <v>24</v>
      </c>
      <c r="E34" s="45" t="s">
        <v>163</v>
      </c>
      <c r="F34" s="45"/>
      <c r="G34" s="45"/>
      <c r="H34" s="45"/>
      <c r="I34" s="45"/>
      <c r="J34" s="45"/>
      <c r="K34" s="47"/>
      <c r="L34" s="47"/>
      <c r="M34" s="48"/>
      <c r="N34" s="49"/>
    </row>
    <row r="35" spans="1:14" s="8" customFormat="1" ht="26.25" customHeight="1" x14ac:dyDescent="0.4">
      <c r="A35" s="183" t="s">
        <v>109</v>
      </c>
      <c r="B35" s="184"/>
      <c r="C35" s="45">
        <f>N25</f>
        <v>1</v>
      </c>
      <c r="D35" s="45" t="s">
        <v>24</v>
      </c>
      <c r="E35" s="45" t="s">
        <v>133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6" customFormat="1" ht="26.25" customHeight="1" x14ac:dyDescent="0.4">
      <c r="A36" s="177" t="s">
        <v>96</v>
      </c>
      <c r="B36" s="178"/>
      <c r="C36" s="45">
        <f>G25</f>
        <v>276</v>
      </c>
      <c r="D36" s="45" t="s">
        <v>10</v>
      </c>
      <c r="E36" s="45" t="s">
        <v>16</v>
      </c>
      <c r="F36" s="45"/>
      <c r="G36" s="45">
        <f>H25</f>
        <v>246</v>
      </c>
      <c r="H36" s="45" t="s">
        <v>10</v>
      </c>
      <c r="I36" s="45"/>
      <c r="J36" s="45"/>
      <c r="K36" s="47"/>
      <c r="L36" s="47"/>
      <c r="M36" s="48"/>
      <c r="N36" s="49"/>
    </row>
    <row r="37" spans="1:14" s="9" customFormat="1" ht="26.25" customHeight="1" thickBot="1" x14ac:dyDescent="0.45">
      <c r="A37" s="181" t="str">
        <f>IF(C37&gt;0," 本月戶數增加","本月戶數減少")</f>
        <v xml:space="preserve"> 本月戶數增加</v>
      </c>
      <c r="B37" s="182"/>
      <c r="C37" s="56">
        <f>C25-'11401'!C25</f>
        <v>146</v>
      </c>
      <c r="D37" s="58" t="str">
        <f>IF(E37&gt;0,"男增加","男減少")</f>
        <v>男減少</v>
      </c>
      <c r="E37" s="57">
        <f>D25-'11401'!D25</f>
        <v>-11</v>
      </c>
      <c r="F37" s="58" t="str">
        <f>IF(G37&gt;0,"女增加","女減少")</f>
        <v>女增加</v>
      </c>
      <c r="G37" s="57">
        <f>E25-'11401'!E25</f>
        <v>6</v>
      </c>
      <c r="H37" s="59"/>
      <c r="I37" s="182" t="str">
        <f>IF(K37&gt;0,"總人口數增加","總人口數減少")</f>
        <v>總人口數減少</v>
      </c>
      <c r="J37" s="182"/>
      <c r="K37" s="57">
        <f>F25-'11401'!F25</f>
        <v>-5</v>
      </c>
      <c r="L37" s="59"/>
      <c r="M37" s="60"/>
      <c r="N37" s="61"/>
    </row>
  </sheetData>
  <mergeCells count="28">
    <mergeCell ref="A28:B28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26:B26"/>
    <mergeCell ref="A27:B27"/>
    <mergeCell ref="I37:J37"/>
    <mergeCell ref="A29:B30"/>
    <mergeCell ref="C29:C30"/>
    <mergeCell ref="D29:D30"/>
    <mergeCell ref="A31:B32"/>
    <mergeCell ref="C31:C32"/>
    <mergeCell ref="D31:D32"/>
    <mergeCell ref="A33:B33"/>
    <mergeCell ref="A34:B34"/>
    <mergeCell ref="A35:B35"/>
    <mergeCell ref="A36:B36"/>
    <mergeCell ref="A37:B37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7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4" ht="28.5" customHeight="1" thickBot="1" x14ac:dyDescent="0.35">
      <c r="J2" s="20"/>
      <c r="K2" s="199" t="s">
        <v>150</v>
      </c>
      <c r="L2" s="199"/>
      <c r="M2" s="199"/>
      <c r="N2" s="199"/>
    </row>
    <row r="3" spans="1:14" ht="19.8" x14ac:dyDescent="0.4">
      <c r="A3" s="200" t="s">
        <v>19</v>
      </c>
      <c r="B3" s="201" t="s">
        <v>20</v>
      </c>
      <c r="C3" s="201" t="s">
        <v>21</v>
      </c>
      <c r="D3" s="141" t="s">
        <v>10</v>
      </c>
      <c r="E3" s="142" t="s">
        <v>92</v>
      </c>
      <c r="F3" s="143" t="s">
        <v>93</v>
      </c>
      <c r="G3" s="201" t="s">
        <v>5</v>
      </c>
      <c r="H3" s="201" t="s">
        <v>4</v>
      </c>
      <c r="I3" s="201" t="s">
        <v>6</v>
      </c>
      <c r="J3" s="201" t="s">
        <v>7</v>
      </c>
      <c r="K3" s="201" t="s">
        <v>22</v>
      </c>
      <c r="L3" s="201" t="s">
        <v>23</v>
      </c>
      <c r="M3" s="202" t="s">
        <v>107</v>
      </c>
      <c r="N3" s="203" t="s">
        <v>108</v>
      </c>
    </row>
    <row r="4" spans="1:14" s="1" customFormat="1" ht="19.8" x14ac:dyDescent="0.4">
      <c r="A4" s="180"/>
      <c r="B4" s="172"/>
      <c r="C4" s="172"/>
      <c r="D4" s="13" t="s">
        <v>1</v>
      </c>
      <c r="E4" s="13" t="s">
        <v>2</v>
      </c>
      <c r="F4" s="13" t="s">
        <v>3</v>
      </c>
      <c r="G4" s="172"/>
      <c r="H4" s="172"/>
      <c r="I4" s="172"/>
      <c r="J4" s="172"/>
      <c r="K4" s="172"/>
      <c r="L4" s="172"/>
      <c r="M4" s="195"/>
      <c r="N4" s="197"/>
    </row>
    <row r="5" spans="1:14" ht="19.8" x14ac:dyDescent="0.4">
      <c r="A5" s="166" t="s">
        <v>110</v>
      </c>
      <c r="B5" s="144">
        <v>9</v>
      </c>
      <c r="C5" s="144">
        <v>592</v>
      </c>
      <c r="D5" s="144">
        <v>484</v>
      </c>
      <c r="E5" s="144">
        <v>530</v>
      </c>
      <c r="F5" s="14">
        <f t="shared" ref="F5:F24" si="0">SUM(D5:E5)</f>
        <v>1014</v>
      </c>
      <c r="G5" s="28">
        <v>14</v>
      </c>
      <c r="H5" s="29">
        <v>5</v>
      </c>
      <c r="I5" s="29">
        <v>5</v>
      </c>
      <c r="J5" s="29">
        <v>8</v>
      </c>
      <c r="K5" s="29">
        <v>0</v>
      </c>
      <c r="L5" s="29">
        <v>1</v>
      </c>
      <c r="M5" s="30">
        <v>3</v>
      </c>
      <c r="N5" s="31">
        <v>1</v>
      </c>
    </row>
    <row r="6" spans="1:14" ht="19.8" x14ac:dyDescent="0.4">
      <c r="A6" s="166" t="s">
        <v>111</v>
      </c>
      <c r="B6" s="145">
        <v>9</v>
      </c>
      <c r="C6" s="144">
        <v>884</v>
      </c>
      <c r="D6" s="144">
        <v>705</v>
      </c>
      <c r="E6" s="144">
        <v>843</v>
      </c>
      <c r="F6" s="14">
        <f t="shared" si="0"/>
        <v>1548</v>
      </c>
      <c r="G6" s="28">
        <v>46</v>
      </c>
      <c r="H6" s="29">
        <v>25</v>
      </c>
      <c r="I6" s="29">
        <v>7</v>
      </c>
      <c r="J6" s="29">
        <v>5</v>
      </c>
      <c r="K6" s="29">
        <v>2</v>
      </c>
      <c r="L6" s="29">
        <v>2</v>
      </c>
      <c r="M6" s="30">
        <v>0</v>
      </c>
      <c r="N6" s="31">
        <v>0</v>
      </c>
    </row>
    <row r="7" spans="1:14" ht="19.8" x14ac:dyDescent="0.4">
      <c r="A7" s="166" t="s">
        <v>112</v>
      </c>
      <c r="B7" s="145">
        <v>17</v>
      </c>
      <c r="C7" s="144">
        <v>728</v>
      </c>
      <c r="D7" s="144">
        <v>676</v>
      </c>
      <c r="E7" s="144">
        <v>737</v>
      </c>
      <c r="F7" s="14">
        <f t="shared" si="0"/>
        <v>1413</v>
      </c>
      <c r="G7" s="28">
        <v>14</v>
      </c>
      <c r="H7" s="29">
        <v>12</v>
      </c>
      <c r="I7" s="29">
        <v>7</v>
      </c>
      <c r="J7" s="29">
        <v>6</v>
      </c>
      <c r="K7" s="29">
        <v>0</v>
      </c>
      <c r="L7" s="29">
        <v>4</v>
      </c>
      <c r="M7" s="30">
        <v>2</v>
      </c>
      <c r="N7" s="31">
        <v>0</v>
      </c>
    </row>
    <row r="8" spans="1:14" ht="19.8" x14ac:dyDescent="0.4">
      <c r="A8" s="166" t="s">
        <v>113</v>
      </c>
      <c r="B8" s="145">
        <v>8</v>
      </c>
      <c r="C8" s="144">
        <v>437</v>
      </c>
      <c r="D8" s="144">
        <v>400</v>
      </c>
      <c r="E8" s="144">
        <v>448</v>
      </c>
      <c r="F8" s="14">
        <f t="shared" si="0"/>
        <v>848</v>
      </c>
      <c r="G8" s="28">
        <v>11</v>
      </c>
      <c r="H8" s="29">
        <v>7</v>
      </c>
      <c r="I8" s="29">
        <v>3</v>
      </c>
      <c r="J8" s="29">
        <v>7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6" t="s">
        <v>114</v>
      </c>
      <c r="B9" s="145">
        <v>12</v>
      </c>
      <c r="C9" s="144">
        <v>550</v>
      </c>
      <c r="D9" s="144">
        <v>464</v>
      </c>
      <c r="E9" s="144">
        <v>542</v>
      </c>
      <c r="F9" s="14">
        <f t="shared" si="0"/>
        <v>1006</v>
      </c>
      <c r="G9" s="28">
        <v>16</v>
      </c>
      <c r="H9" s="29">
        <v>11</v>
      </c>
      <c r="I9" s="29">
        <v>5</v>
      </c>
      <c r="J9" s="29">
        <v>7</v>
      </c>
      <c r="K9" s="29">
        <v>0</v>
      </c>
      <c r="L9" s="29">
        <v>2</v>
      </c>
      <c r="M9" s="30">
        <v>0</v>
      </c>
      <c r="N9" s="31">
        <v>0</v>
      </c>
    </row>
    <row r="10" spans="1:14" ht="19.8" x14ac:dyDescent="0.4">
      <c r="A10" s="166" t="s">
        <v>115</v>
      </c>
      <c r="B10" s="145">
        <v>28</v>
      </c>
      <c r="C10" s="144">
        <v>2066</v>
      </c>
      <c r="D10" s="144">
        <v>1845</v>
      </c>
      <c r="E10" s="144">
        <v>2135</v>
      </c>
      <c r="F10" s="14">
        <f t="shared" si="0"/>
        <v>3980</v>
      </c>
      <c r="G10" s="28">
        <v>52</v>
      </c>
      <c r="H10" s="29">
        <v>38</v>
      </c>
      <c r="I10" s="29">
        <v>14</v>
      </c>
      <c r="J10" s="29">
        <v>11</v>
      </c>
      <c r="K10" s="29">
        <v>2</v>
      </c>
      <c r="L10" s="29">
        <v>1</v>
      </c>
      <c r="M10" s="30">
        <v>3</v>
      </c>
      <c r="N10" s="31">
        <v>1</v>
      </c>
    </row>
    <row r="11" spans="1:14" ht="19.8" x14ac:dyDescent="0.4">
      <c r="A11" s="166" t="s">
        <v>116</v>
      </c>
      <c r="B11" s="145">
        <v>10</v>
      </c>
      <c r="C11" s="144">
        <v>293</v>
      </c>
      <c r="D11" s="144">
        <v>327</v>
      </c>
      <c r="E11" s="144">
        <v>301</v>
      </c>
      <c r="F11" s="14">
        <f t="shared" si="0"/>
        <v>628</v>
      </c>
      <c r="G11" s="28">
        <v>1</v>
      </c>
      <c r="H11" s="29">
        <v>7</v>
      </c>
      <c r="I11" s="29">
        <v>1</v>
      </c>
      <c r="J11" s="29">
        <v>2</v>
      </c>
      <c r="K11" s="29">
        <v>1</v>
      </c>
      <c r="L11" s="29">
        <v>0</v>
      </c>
      <c r="M11" s="30">
        <v>0</v>
      </c>
      <c r="N11" s="31">
        <v>0</v>
      </c>
    </row>
    <row r="12" spans="1:14" ht="19.8" x14ac:dyDescent="0.4">
      <c r="A12" s="166" t="s">
        <v>117</v>
      </c>
      <c r="B12" s="145">
        <v>11</v>
      </c>
      <c r="C12" s="144">
        <v>797</v>
      </c>
      <c r="D12" s="144">
        <v>627</v>
      </c>
      <c r="E12" s="144">
        <v>725</v>
      </c>
      <c r="F12" s="14">
        <f t="shared" si="0"/>
        <v>1352</v>
      </c>
      <c r="G12" s="28">
        <v>23</v>
      </c>
      <c r="H12" s="29">
        <v>12</v>
      </c>
      <c r="I12" s="29">
        <v>7</v>
      </c>
      <c r="J12" s="29">
        <v>3</v>
      </c>
      <c r="K12" s="29">
        <v>1</v>
      </c>
      <c r="L12" s="29">
        <v>2</v>
      </c>
      <c r="M12" s="30">
        <v>1</v>
      </c>
      <c r="N12" s="31">
        <v>1</v>
      </c>
    </row>
    <row r="13" spans="1:14" ht="19.8" x14ac:dyDescent="0.4">
      <c r="A13" s="166" t="s">
        <v>118</v>
      </c>
      <c r="B13" s="145">
        <v>13</v>
      </c>
      <c r="C13" s="144">
        <v>1261</v>
      </c>
      <c r="D13" s="144">
        <v>962</v>
      </c>
      <c r="E13" s="144">
        <v>1196</v>
      </c>
      <c r="F13" s="14">
        <f t="shared" si="0"/>
        <v>2158</v>
      </c>
      <c r="G13" s="28">
        <v>55</v>
      </c>
      <c r="H13" s="29">
        <v>31</v>
      </c>
      <c r="I13" s="29">
        <v>8</v>
      </c>
      <c r="J13" s="29">
        <v>11</v>
      </c>
      <c r="K13" s="29">
        <v>0</v>
      </c>
      <c r="L13" s="29">
        <v>2</v>
      </c>
      <c r="M13" s="30">
        <v>1</v>
      </c>
      <c r="N13" s="31">
        <v>1</v>
      </c>
    </row>
    <row r="14" spans="1:14" ht="19.8" x14ac:dyDescent="0.4">
      <c r="A14" s="166" t="s">
        <v>119</v>
      </c>
      <c r="B14" s="145">
        <v>9</v>
      </c>
      <c r="C14" s="144">
        <v>525</v>
      </c>
      <c r="D14" s="144">
        <v>402</v>
      </c>
      <c r="E14" s="144">
        <v>523</v>
      </c>
      <c r="F14" s="14">
        <f t="shared" si="0"/>
        <v>925</v>
      </c>
      <c r="G14" s="28">
        <v>21</v>
      </c>
      <c r="H14" s="29">
        <v>8</v>
      </c>
      <c r="I14" s="29">
        <v>3</v>
      </c>
      <c r="J14" s="29">
        <v>4</v>
      </c>
      <c r="K14" s="29">
        <v>1</v>
      </c>
      <c r="L14" s="29">
        <v>4</v>
      </c>
      <c r="M14" s="30">
        <v>0</v>
      </c>
      <c r="N14" s="31">
        <v>0</v>
      </c>
    </row>
    <row r="15" spans="1:14" ht="19.8" x14ac:dyDescent="0.4">
      <c r="A15" s="166" t="s">
        <v>120</v>
      </c>
      <c r="B15" s="145">
        <v>10</v>
      </c>
      <c r="C15" s="144">
        <v>570</v>
      </c>
      <c r="D15" s="144">
        <v>525</v>
      </c>
      <c r="E15" s="144">
        <v>611</v>
      </c>
      <c r="F15" s="14">
        <f t="shared" si="0"/>
        <v>1136</v>
      </c>
      <c r="G15" s="28">
        <v>13</v>
      </c>
      <c r="H15" s="29">
        <v>11</v>
      </c>
      <c r="I15" s="29">
        <v>4</v>
      </c>
      <c r="J15" s="29">
        <v>3</v>
      </c>
      <c r="K15" s="29">
        <v>0</v>
      </c>
      <c r="L15" s="29">
        <v>2</v>
      </c>
      <c r="M15" s="30">
        <v>0</v>
      </c>
      <c r="N15" s="31">
        <v>0</v>
      </c>
    </row>
    <row r="16" spans="1:14" ht="19.8" x14ac:dyDescent="0.4">
      <c r="A16" s="166" t="s">
        <v>121</v>
      </c>
      <c r="B16" s="145">
        <v>13</v>
      </c>
      <c r="C16" s="144">
        <v>627</v>
      </c>
      <c r="D16" s="144">
        <v>627</v>
      </c>
      <c r="E16" s="144">
        <v>496</v>
      </c>
      <c r="F16" s="14">
        <f t="shared" si="0"/>
        <v>1123</v>
      </c>
      <c r="G16" s="28">
        <v>9</v>
      </c>
      <c r="H16" s="29">
        <v>15</v>
      </c>
      <c r="I16" s="29">
        <v>6</v>
      </c>
      <c r="J16" s="29">
        <v>4</v>
      </c>
      <c r="K16" s="29">
        <v>0</v>
      </c>
      <c r="L16" s="29">
        <v>2</v>
      </c>
      <c r="M16" s="30">
        <v>0</v>
      </c>
      <c r="N16" s="31">
        <v>1</v>
      </c>
    </row>
    <row r="17" spans="1:16" ht="19.8" x14ac:dyDescent="0.4">
      <c r="A17" s="166" t="s">
        <v>122</v>
      </c>
      <c r="B17" s="145">
        <v>9</v>
      </c>
      <c r="C17" s="144">
        <v>536</v>
      </c>
      <c r="D17" s="144">
        <v>485</v>
      </c>
      <c r="E17" s="144">
        <v>502</v>
      </c>
      <c r="F17" s="14">
        <f t="shared" si="0"/>
        <v>987</v>
      </c>
      <c r="G17" s="28">
        <v>16</v>
      </c>
      <c r="H17" s="29">
        <v>29</v>
      </c>
      <c r="I17" s="29">
        <v>6</v>
      </c>
      <c r="J17" s="29">
        <v>12</v>
      </c>
      <c r="K17" s="29">
        <v>0</v>
      </c>
      <c r="L17" s="29">
        <v>2</v>
      </c>
      <c r="M17" s="30">
        <v>0</v>
      </c>
      <c r="N17" s="31">
        <v>0</v>
      </c>
    </row>
    <row r="18" spans="1:16" ht="19.8" x14ac:dyDescent="0.4">
      <c r="A18" s="166" t="s">
        <v>123</v>
      </c>
      <c r="B18" s="145">
        <v>18</v>
      </c>
      <c r="C18" s="144">
        <v>778</v>
      </c>
      <c r="D18" s="144">
        <v>687</v>
      </c>
      <c r="E18" s="144">
        <v>872</v>
      </c>
      <c r="F18" s="14">
        <f t="shared" si="0"/>
        <v>1559</v>
      </c>
      <c r="G18" s="28">
        <v>26</v>
      </c>
      <c r="H18" s="29">
        <v>21</v>
      </c>
      <c r="I18" s="29">
        <v>5</v>
      </c>
      <c r="J18" s="29">
        <v>3</v>
      </c>
      <c r="K18" s="29">
        <v>1</v>
      </c>
      <c r="L18" s="29">
        <v>2</v>
      </c>
      <c r="M18" s="30">
        <v>0</v>
      </c>
      <c r="N18" s="31">
        <v>0</v>
      </c>
    </row>
    <row r="19" spans="1:16" ht="19.8" x14ac:dyDescent="0.4">
      <c r="A19" s="166" t="s">
        <v>124</v>
      </c>
      <c r="B19" s="145">
        <v>11</v>
      </c>
      <c r="C19" s="144">
        <v>923</v>
      </c>
      <c r="D19" s="144">
        <v>655</v>
      </c>
      <c r="E19" s="144">
        <v>844</v>
      </c>
      <c r="F19" s="14">
        <f t="shared" si="0"/>
        <v>1499</v>
      </c>
      <c r="G19" s="28">
        <v>125</v>
      </c>
      <c r="H19" s="29">
        <v>13</v>
      </c>
      <c r="I19" s="29">
        <v>6</v>
      </c>
      <c r="J19" s="29">
        <v>3</v>
      </c>
      <c r="K19" s="29">
        <v>0</v>
      </c>
      <c r="L19" s="29">
        <v>0</v>
      </c>
      <c r="M19" s="30">
        <v>2</v>
      </c>
      <c r="N19" s="31">
        <v>0</v>
      </c>
    </row>
    <row r="20" spans="1:16" ht="19.8" x14ac:dyDescent="0.4">
      <c r="A20" s="166" t="s">
        <v>125</v>
      </c>
      <c r="B20" s="145">
        <v>9</v>
      </c>
      <c r="C20" s="144">
        <v>556</v>
      </c>
      <c r="D20" s="144">
        <v>504</v>
      </c>
      <c r="E20" s="144">
        <v>556</v>
      </c>
      <c r="F20" s="14">
        <f t="shared" si="0"/>
        <v>1060</v>
      </c>
      <c r="G20" s="28">
        <v>11</v>
      </c>
      <c r="H20" s="29">
        <v>17</v>
      </c>
      <c r="I20" s="29">
        <v>4</v>
      </c>
      <c r="J20" s="29">
        <v>4</v>
      </c>
      <c r="K20" s="29">
        <v>1</v>
      </c>
      <c r="L20" s="29">
        <v>0</v>
      </c>
      <c r="M20" s="30">
        <v>0</v>
      </c>
      <c r="N20" s="31">
        <v>0</v>
      </c>
    </row>
    <row r="21" spans="1:16" ht="19.8" x14ac:dyDescent="0.4">
      <c r="A21" s="166" t="s">
        <v>126</v>
      </c>
      <c r="B21" s="145">
        <v>19</v>
      </c>
      <c r="C21" s="144">
        <v>964</v>
      </c>
      <c r="D21" s="144">
        <v>838</v>
      </c>
      <c r="E21" s="144">
        <v>984</v>
      </c>
      <c r="F21" s="14">
        <f t="shared" si="0"/>
        <v>1822</v>
      </c>
      <c r="G21" s="28">
        <v>21</v>
      </c>
      <c r="H21" s="29">
        <v>20</v>
      </c>
      <c r="I21" s="29">
        <v>10</v>
      </c>
      <c r="J21" s="29">
        <v>7</v>
      </c>
      <c r="K21" s="29">
        <v>1</v>
      </c>
      <c r="L21" s="29">
        <v>0</v>
      </c>
      <c r="M21" s="30">
        <v>1</v>
      </c>
      <c r="N21" s="31">
        <v>0</v>
      </c>
    </row>
    <row r="22" spans="1:16" ht="19.8" x14ac:dyDescent="0.4">
      <c r="A22" s="166" t="s">
        <v>127</v>
      </c>
      <c r="B22" s="145">
        <v>13</v>
      </c>
      <c r="C22" s="144">
        <v>567</v>
      </c>
      <c r="D22" s="144">
        <v>504</v>
      </c>
      <c r="E22" s="144">
        <v>587</v>
      </c>
      <c r="F22" s="14">
        <f t="shared" si="0"/>
        <v>1091</v>
      </c>
      <c r="G22" s="28">
        <v>19</v>
      </c>
      <c r="H22" s="29">
        <v>15</v>
      </c>
      <c r="I22" s="29">
        <v>1</v>
      </c>
      <c r="J22" s="29">
        <v>2</v>
      </c>
      <c r="K22" s="29">
        <v>0</v>
      </c>
      <c r="L22" s="29">
        <v>1</v>
      </c>
      <c r="M22" s="30">
        <v>0</v>
      </c>
      <c r="N22" s="31">
        <v>0</v>
      </c>
      <c r="O22" s="26"/>
      <c r="P22" s="26"/>
    </row>
    <row r="23" spans="1:16" ht="19.8" x14ac:dyDescent="0.4">
      <c r="A23" s="166" t="s">
        <v>128</v>
      </c>
      <c r="B23" s="145">
        <v>14</v>
      </c>
      <c r="C23" s="144">
        <v>557</v>
      </c>
      <c r="D23" s="144">
        <v>463</v>
      </c>
      <c r="E23" s="144">
        <v>569</v>
      </c>
      <c r="F23" s="14">
        <f t="shared" si="0"/>
        <v>1032</v>
      </c>
      <c r="G23" s="28">
        <v>20</v>
      </c>
      <c r="H23" s="29">
        <v>13</v>
      </c>
      <c r="I23" s="29">
        <v>3</v>
      </c>
      <c r="J23" s="29">
        <v>5</v>
      </c>
      <c r="K23" s="29">
        <v>1</v>
      </c>
      <c r="L23" s="29">
        <v>5</v>
      </c>
      <c r="M23" s="30">
        <v>1</v>
      </c>
      <c r="N23" s="31">
        <v>0</v>
      </c>
    </row>
    <row r="24" spans="1:16" ht="19.8" x14ac:dyDescent="0.4">
      <c r="A24" s="166" t="s">
        <v>129</v>
      </c>
      <c r="B24" s="145">
        <v>16</v>
      </c>
      <c r="C24" s="144">
        <v>596</v>
      </c>
      <c r="D24" s="144">
        <v>540</v>
      </c>
      <c r="E24" s="144">
        <v>628</v>
      </c>
      <c r="F24" s="14">
        <f t="shared" si="0"/>
        <v>1168</v>
      </c>
      <c r="G24" s="28">
        <v>9</v>
      </c>
      <c r="H24" s="29">
        <v>18</v>
      </c>
      <c r="I24" s="29">
        <v>5</v>
      </c>
      <c r="J24" s="29">
        <v>3</v>
      </c>
      <c r="K24" s="29">
        <v>1</v>
      </c>
      <c r="L24" s="29">
        <v>2</v>
      </c>
      <c r="M24" s="30">
        <v>2</v>
      </c>
      <c r="N24" s="31">
        <v>1</v>
      </c>
    </row>
    <row r="25" spans="1:16" ht="19.8" x14ac:dyDescent="0.4">
      <c r="A25" s="165" t="s">
        <v>99</v>
      </c>
      <c r="B25" s="14">
        <f t="shared" ref="B25:N25" si="1">SUM(B5:B24)</f>
        <v>258</v>
      </c>
      <c r="C25" s="14">
        <f t="shared" si="1"/>
        <v>14807</v>
      </c>
      <c r="D25" s="14">
        <f t="shared" si="1"/>
        <v>12720</v>
      </c>
      <c r="E25" s="14">
        <f t="shared" si="1"/>
        <v>14629</v>
      </c>
      <c r="F25" s="14">
        <f t="shared" si="1"/>
        <v>27349</v>
      </c>
      <c r="G25" s="14">
        <f t="shared" si="1"/>
        <v>522</v>
      </c>
      <c r="H25" s="14">
        <f t="shared" si="1"/>
        <v>328</v>
      </c>
      <c r="I25" s="14">
        <f t="shared" si="1"/>
        <v>110</v>
      </c>
      <c r="J25" s="14">
        <f t="shared" si="1"/>
        <v>110</v>
      </c>
      <c r="K25" s="14">
        <f t="shared" si="1"/>
        <v>12</v>
      </c>
      <c r="L25" s="14">
        <f t="shared" si="1"/>
        <v>34</v>
      </c>
      <c r="M25" s="15">
        <f t="shared" si="1"/>
        <v>16</v>
      </c>
      <c r="N25" s="18">
        <f t="shared" si="1"/>
        <v>6</v>
      </c>
    </row>
    <row r="26" spans="1:16" s="2" customFormat="1" ht="26.25" customHeight="1" x14ac:dyDescent="0.4">
      <c r="A26" s="177" t="s">
        <v>8</v>
      </c>
      <c r="B26" s="178"/>
      <c r="C26" s="45">
        <f>C25</f>
        <v>14807</v>
      </c>
      <c r="D26" s="45" t="s">
        <v>0</v>
      </c>
      <c r="E26" s="45" t="s">
        <v>9</v>
      </c>
      <c r="F26" s="45"/>
      <c r="G26" s="45">
        <f>F25</f>
        <v>27349</v>
      </c>
      <c r="H26" s="45" t="s">
        <v>10</v>
      </c>
      <c r="I26" s="45"/>
      <c r="J26" s="45"/>
      <c r="K26" s="45" t="s">
        <v>131</v>
      </c>
      <c r="L26" s="45"/>
      <c r="M26" s="52"/>
      <c r="N26" s="53"/>
    </row>
    <row r="27" spans="1:16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2066</v>
      </c>
      <c r="F27" s="126">
        <f>MAX(F5:F24)</f>
        <v>3980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6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293</v>
      </c>
      <c r="F28" s="128">
        <f>MIN(F5:F24)</f>
        <v>628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6" s="3" customFormat="1" ht="24.9" customHeight="1" x14ac:dyDescent="0.4">
      <c r="A29" s="185" t="s">
        <v>11</v>
      </c>
      <c r="B29" s="186"/>
      <c r="C29" s="173">
        <f>SUM(G29:G30)</f>
        <v>153</v>
      </c>
      <c r="D29" s="175" t="s">
        <v>10</v>
      </c>
      <c r="E29" s="71" t="s">
        <v>12</v>
      </c>
      <c r="F29" s="71"/>
      <c r="G29" s="71">
        <v>77</v>
      </c>
      <c r="H29" s="71" t="s">
        <v>10</v>
      </c>
      <c r="I29" s="71"/>
      <c r="J29" s="71"/>
      <c r="K29" s="64"/>
      <c r="L29" s="64"/>
      <c r="M29" s="65"/>
      <c r="N29" s="66"/>
    </row>
    <row r="30" spans="1:16" s="4" customFormat="1" ht="24.9" customHeight="1" x14ac:dyDescent="0.4">
      <c r="A30" s="187"/>
      <c r="B30" s="188"/>
      <c r="C30" s="174"/>
      <c r="D30" s="176"/>
      <c r="E30" s="72" t="s">
        <v>13</v>
      </c>
      <c r="F30" s="72"/>
      <c r="G30" s="72">
        <v>76</v>
      </c>
      <c r="H30" s="72" t="s">
        <v>10</v>
      </c>
      <c r="I30" s="72"/>
      <c r="J30" s="72"/>
      <c r="K30" s="73"/>
      <c r="L30" s="73"/>
      <c r="M30" s="74"/>
      <c r="N30" s="75"/>
    </row>
    <row r="31" spans="1:16" s="4" customFormat="1" ht="24.9" customHeight="1" x14ac:dyDescent="0.4">
      <c r="A31" s="185" t="s">
        <v>17</v>
      </c>
      <c r="B31" s="189"/>
      <c r="C31" s="192">
        <f>K25</f>
        <v>12</v>
      </c>
      <c r="D31" s="192" t="s">
        <v>10</v>
      </c>
      <c r="E31" s="151" t="s">
        <v>100</v>
      </c>
      <c r="F31" s="71"/>
      <c r="G31" s="71"/>
      <c r="H31" s="71"/>
      <c r="I31" s="71"/>
      <c r="J31" s="71"/>
      <c r="K31" s="152"/>
      <c r="L31" s="152"/>
      <c r="M31" s="153"/>
      <c r="N31" s="154"/>
    </row>
    <row r="32" spans="1:16" s="5" customFormat="1" ht="24.9" customHeight="1" x14ac:dyDescent="0.4">
      <c r="A32" s="190"/>
      <c r="B32" s="191"/>
      <c r="C32" s="193"/>
      <c r="D32" s="193"/>
      <c r="E32" s="54" t="s">
        <v>164</v>
      </c>
      <c r="F32" s="149"/>
      <c r="G32" s="149"/>
      <c r="H32" s="149"/>
      <c r="I32" s="149"/>
      <c r="J32" s="149"/>
      <c r="K32" s="149"/>
      <c r="L32" s="149"/>
      <c r="M32" s="149"/>
      <c r="N32" s="150"/>
    </row>
    <row r="33" spans="1:14" s="6" customFormat="1" ht="26.25" customHeight="1" x14ac:dyDescent="0.4">
      <c r="A33" s="177" t="s">
        <v>15</v>
      </c>
      <c r="B33" s="178"/>
      <c r="C33" s="45">
        <f>L25</f>
        <v>34</v>
      </c>
      <c r="D33" s="45" t="s">
        <v>10</v>
      </c>
      <c r="E33" s="45"/>
      <c r="F33" s="45"/>
      <c r="G33" s="46"/>
      <c r="H33" s="45"/>
      <c r="I33" s="45"/>
      <c r="J33" s="45"/>
      <c r="K33" s="47"/>
      <c r="L33" s="47"/>
      <c r="M33" s="48"/>
      <c r="N33" s="49"/>
    </row>
    <row r="34" spans="1:14" s="7" customFormat="1" ht="26.25" customHeight="1" x14ac:dyDescent="0.4">
      <c r="A34" s="177" t="s">
        <v>14</v>
      </c>
      <c r="B34" s="178"/>
      <c r="C34" s="45">
        <f>M25</f>
        <v>16</v>
      </c>
      <c r="D34" s="45" t="s">
        <v>24</v>
      </c>
      <c r="E34" s="45" t="s">
        <v>134</v>
      </c>
      <c r="F34" s="45"/>
      <c r="G34" s="45"/>
      <c r="H34" s="45"/>
      <c r="I34" s="45"/>
      <c r="J34" s="45"/>
      <c r="K34" s="47"/>
      <c r="L34" s="47"/>
      <c r="M34" s="48"/>
      <c r="N34" s="49"/>
    </row>
    <row r="35" spans="1:14" s="8" customFormat="1" ht="26.25" customHeight="1" x14ac:dyDescent="0.4">
      <c r="A35" s="183" t="s">
        <v>109</v>
      </c>
      <c r="B35" s="184"/>
      <c r="C35" s="45">
        <f>N25</f>
        <v>6</v>
      </c>
      <c r="D35" s="45" t="s">
        <v>24</v>
      </c>
      <c r="E35" s="45" t="s">
        <v>133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6" customFormat="1" ht="26.25" customHeight="1" x14ac:dyDescent="0.4">
      <c r="A36" s="177" t="s">
        <v>96</v>
      </c>
      <c r="B36" s="178"/>
      <c r="C36" s="45">
        <f>G25</f>
        <v>522</v>
      </c>
      <c r="D36" s="45" t="s">
        <v>10</v>
      </c>
      <c r="E36" s="45" t="s">
        <v>16</v>
      </c>
      <c r="F36" s="45"/>
      <c r="G36" s="45">
        <f>H25</f>
        <v>328</v>
      </c>
      <c r="H36" s="45" t="s">
        <v>10</v>
      </c>
      <c r="I36" s="45"/>
      <c r="J36" s="45"/>
      <c r="K36" s="47"/>
      <c r="L36" s="47"/>
      <c r="M36" s="48"/>
      <c r="N36" s="49"/>
    </row>
    <row r="37" spans="1:14" s="9" customFormat="1" ht="26.25" customHeight="1" thickBot="1" x14ac:dyDescent="0.45">
      <c r="A37" s="181" t="str">
        <f>IF(C37&gt;0," 本月戶數增加","本月戶數減少")</f>
        <v xml:space="preserve"> 本月戶數增加</v>
      </c>
      <c r="B37" s="182"/>
      <c r="C37" s="56">
        <f>C25-'11402'!C25</f>
        <v>339</v>
      </c>
      <c r="D37" s="58" t="str">
        <f>IF(E37&gt;0,"男增加","男減少")</f>
        <v>男增加</v>
      </c>
      <c r="E37" s="57">
        <f>D25-'11402'!D25</f>
        <v>66</v>
      </c>
      <c r="F37" s="58" t="str">
        <f>IF(G37&gt;0,"女增加","女減少")</f>
        <v>女增加</v>
      </c>
      <c r="G37" s="57">
        <f>E25-'11402'!E25</f>
        <v>106</v>
      </c>
      <c r="H37" s="59"/>
      <c r="I37" s="182" t="str">
        <f>IF(K37&gt;0,"總人口數增加","總人口數減少")</f>
        <v>總人口數增加</v>
      </c>
      <c r="J37" s="182"/>
      <c r="K37" s="57">
        <f>F25-'11402'!F25</f>
        <v>172</v>
      </c>
      <c r="L37" s="59"/>
      <c r="M37" s="60"/>
      <c r="N37" s="61"/>
    </row>
  </sheetData>
  <mergeCells count="28">
    <mergeCell ref="A28:B28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26:B26"/>
    <mergeCell ref="A27:B27"/>
    <mergeCell ref="I37:J37"/>
    <mergeCell ref="A29:B30"/>
    <mergeCell ref="C29:C30"/>
    <mergeCell ref="D29:D30"/>
    <mergeCell ref="A31:B32"/>
    <mergeCell ref="C31:C32"/>
    <mergeCell ref="D31:D32"/>
    <mergeCell ref="A33:B33"/>
    <mergeCell ref="A34:B34"/>
    <mergeCell ref="A35:B35"/>
    <mergeCell ref="A36:B36"/>
    <mergeCell ref="A37:B37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7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4" ht="28.5" customHeight="1" thickBot="1" x14ac:dyDescent="0.35">
      <c r="J2" s="20"/>
      <c r="K2" s="199" t="s">
        <v>151</v>
      </c>
      <c r="L2" s="199"/>
      <c r="M2" s="199"/>
      <c r="N2" s="199"/>
    </row>
    <row r="3" spans="1:14" ht="19.8" x14ac:dyDescent="0.4">
      <c r="A3" s="200" t="s">
        <v>82</v>
      </c>
      <c r="B3" s="201" t="s">
        <v>83</v>
      </c>
      <c r="C3" s="201" t="s">
        <v>25</v>
      </c>
      <c r="D3" s="141" t="s">
        <v>10</v>
      </c>
      <c r="E3" s="142" t="s">
        <v>92</v>
      </c>
      <c r="F3" s="143" t="s">
        <v>93</v>
      </c>
      <c r="G3" s="201" t="s">
        <v>26</v>
      </c>
      <c r="H3" s="201" t="s">
        <v>27</v>
      </c>
      <c r="I3" s="201" t="s">
        <v>28</v>
      </c>
      <c r="J3" s="201" t="s">
        <v>29</v>
      </c>
      <c r="K3" s="201" t="s">
        <v>30</v>
      </c>
      <c r="L3" s="201" t="s">
        <v>31</v>
      </c>
      <c r="M3" s="202" t="s">
        <v>107</v>
      </c>
      <c r="N3" s="203" t="s">
        <v>108</v>
      </c>
    </row>
    <row r="4" spans="1:14" s="1" customFormat="1" ht="19.8" x14ac:dyDescent="0.4">
      <c r="A4" s="180"/>
      <c r="B4" s="172"/>
      <c r="C4" s="172"/>
      <c r="D4" s="13" t="s">
        <v>32</v>
      </c>
      <c r="E4" s="13" t="s">
        <v>33</v>
      </c>
      <c r="F4" s="13" t="s">
        <v>84</v>
      </c>
      <c r="G4" s="172"/>
      <c r="H4" s="172"/>
      <c r="I4" s="172"/>
      <c r="J4" s="172"/>
      <c r="K4" s="172"/>
      <c r="L4" s="172"/>
      <c r="M4" s="195"/>
      <c r="N4" s="197"/>
    </row>
    <row r="5" spans="1:14" ht="19.8" x14ac:dyDescent="0.4">
      <c r="A5" s="166" t="s">
        <v>110</v>
      </c>
      <c r="B5" s="144">
        <v>9</v>
      </c>
      <c r="C5" s="144">
        <v>592</v>
      </c>
      <c r="D5" s="144">
        <v>485</v>
      </c>
      <c r="E5" s="144">
        <v>527</v>
      </c>
      <c r="F5" s="14">
        <f t="shared" ref="F5:F24" si="0">SUM(D5:E5)</f>
        <v>1012</v>
      </c>
      <c r="G5" s="28">
        <v>3</v>
      </c>
      <c r="H5" s="29">
        <v>4</v>
      </c>
      <c r="I5" s="29">
        <v>0</v>
      </c>
      <c r="J5" s="29">
        <v>0</v>
      </c>
      <c r="K5" s="29">
        <v>0</v>
      </c>
      <c r="L5" s="29">
        <v>1</v>
      </c>
      <c r="M5" s="30">
        <v>1</v>
      </c>
      <c r="N5" s="31">
        <v>0</v>
      </c>
    </row>
    <row r="6" spans="1:14" ht="19.8" x14ac:dyDescent="0.4">
      <c r="A6" s="166" t="s">
        <v>111</v>
      </c>
      <c r="B6" s="145">
        <v>9</v>
      </c>
      <c r="C6" s="144">
        <v>890</v>
      </c>
      <c r="D6" s="144">
        <v>708</v>
      </c>
      <c r="E6" s="144">
        <v>844</v>
      </c>
      <c r="F6" s="14">
        <f t="shared" si="0"/>
        <v>1552</v>
      </c>
      <c r="G6" s="28">
        <v>15</v>
      </c>
      <c r="H6" s="29">
        <v>11</v>
      </c>
      <c r="I6" s="29">
        <v>0</v>
      </c>
      <c r="J6" s="29">
        <v>0</v>
      </c>
      <c r="K6" s="29">
        <v>1</v>
      </c>
      <c r="L6" s="29">
        <v>1</v>
      </c>
      <c r="M6" s="30">
        <v>0</v>
      </c>
      <c r="N6" s="31">
        <v>2</v>
      </c>
    </row>
    <row r="7" spans="1:14" ht="19.8" x14ac:dyDescent="0.4">
      <c r="A7" s="166" t="s">
        <v>112</v>
      </c>
      <c r="B7" s="145">
        <v>17</v>
      </c>
      <c r="C7" s="144">
        <v>728</v>
      </c>
      <c r="D7" s="144">
        <v>676</v>
      </c>
      <c r="E7" s="144">
        <v>737</v>
      </c>
      <c r="F7" s="14">
        <f t="shared" si="0"/>
        <v>1413</v>
      </c>
      <c r="G7" s="28">
        <v>4</v>
      </c>
      <c r="H7" s="29">
        <v>3</v>
      </c>
      <c r="I7" s="29">
        <v>0</v>
      </c>
      <c r="J7" s="29">
        <v>0</v>
      </c>
      <c r="K7" s="29">
        <v>0</v>
      </c>
      <c r="L7" s="29">
        <v>1</v>
      </c>
      <c r="M7" s="30">
        <v>0</v>
      </c>
      <c r="N7" s="31">
        <v>0</v>
      </c>
    </row>
    <row r="8" spans="1:14" ht="19.8" x14ac:dyDescent="0.4">
      <c r="A8" s="166" t="s">
        <v>113</v>
      </c>
      <c r="B8" s="145">
        <v>8</v>
      </c>
      <c r="C8" s="144">
        <v>438</v>
      </c>
      <c r="D8" s="144">
        <v>403</v>
      </c>
      <c r="E8" s="144">
        <v>448</v>
      </c>
      <c r="F8" s="14">
        <f t="shared" si="0"/>
        <v>851</v>
      </c>
      <c r="G8" s="28">
        <v>5</v>
      </c>
      <c r="H8" s="29">
        <v>2</v>
      </c>
      <c r="I8" s="29">
        <v>1</v>
      </c>
      <c r="J8" s="29">
        <v>1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6" t="s">
        <v>114</v>
      </c>
      <c r="B9" s="145">
        <v>12</v>
      </c>
      <c r="C9" s="144">
        <v>551</v>
      </c>
      <c r="D9" s="144">
        <v>466</v>
      </c>
      <c r="E9" s="144">
        <v>544</v>
      </c>
      <c r="F9" s="14">
        <f t="shared" si="0"/>
        <v>1010</v>
      </c>
      <c r="G9" s="28">
        <v>10</v>
      </c>
      <c r="H9" s="29">
        <v>5</v>
      </c>
      <c r="I9" s="29">
        <v>0</v>
      </c>
      <c r="J9" s="29">
        <v>2</v>
      </c>
      <c r="K9" s="29">
        <v>1</v>
      </c>
      <c r="L9" s="29">
        <v>0</v>
      </c>
      <c r="M9" s="30">
        <v>0</v>
      </c>
      <c r="N9" s="31">
        <v>0</v>
      </c>
    </row>
    <row r="10" spans="1:14" ht="19.8" x14ac:dyDescent="0.4">
      <c r="A10" s="166" t="s">
        <v>115</v>
      </c>
      <c r="B10" s="145">
        <v>28</v>
      </c>
      <c r="C10" s="144">
        <v>2065</v>
      </c>
      <c r="D10" s="144">
        <v>1845</v>
      </c>
      <c r="E10" s="144">
        <v>2137</v>
      </c>
      <c r="F10" s="14">
        <f t="shared" si="0"/>
        <v>3982</v>
      </c>
      <c r="G10" s="28">
        <v>14</v>
      </c>
      <c r="H10" s="29">
        <v>12</v>
      </c>
      <c r="I10" s="29">
        <v>3</v>
      </c>
      <c r="J10" s="29">
        <v>0</v>
      </c>
      <c r="K10" s="29">
        <v>0</v>
      </c>
      <c r="L10" s="29">
        <v>3</v>
      </c>
      <c r="M10" s="30">
        <v>2</v>
      </c>
      <c r="N10" s="31">
        <v>1</v>
      </c>
    </row>
    <row r="11" spans="1:14" ht="19.8" x14ac:dyDescent="0.4">
      <c r="A11" s="166" t="s">
        <v>116</v>
      </c>
      <c r="B11" s="145">
        <v>10</v>
      </c>
      <c r="C11" s="144">
        <v>295</v>
      </c>
      <c r="D11" s="144">
        <v>327</v>
      </c>
      <c r="E11" s="144">
        <v>301</v>
      </c>
      <c r="F11" s="14">
        <f t="shared" si="0"/>
        <v>628</v>
      </c>
      <c r="G11" s="28">
        <v>1</v>
      </c>
      <c r="H11" s="29">
        <v>2</v>
      </c>
      <c r="I11" s="29">
        <v>1</v>
      </c>
      <c r="J11" s="29">
        <v>0</v>
      </c>
      <c r="K11" s="29">
        <v>0</v>
      </c>
      <c r="L11" s="29">
        <v>0</v>
      </c>
      <c r="M11" s="30">
        <v>0</v>
      </c>
      <c r="N11" s="31">
        <v>0</v>
      </c>
    </row>
    <row r="12" spans="1:14" ht="19.8" x14ac:dyDescent="0.4">
      <c r="A12" s="166" t="s">
        <v>117</v>
      </c>
      <c r="B12" s="145">
        <v>11</v>
      </c>
      <c r="C12" s="144">
        <v>801</v>
      </c>
      <c r="D12" s="144">
        <v>629</v>
      </c>
      <c r="E12" s="144">
        <v>731</v>
      </c>
      <c r="F12" s="14">
        <f t="shared" si="0"/>
        <v>1360</v>
      </c>
      <c r="G12" s="28">
        <v>10</v>
      </c>
      <c r="H12" s="29">
        <v>2</v>
      </c>
      <c r="I12" s="29">
        <v>0</v>
      </c>
      <c r="J12" s="29">
        <v>1</v>
      </c>
      <c r="K12" s="29">
        <v>3</v>
      </c>
      <c r="L12" s="29">
        <v>2</v>
      </c>
      <c r="M12" s="30">
        <v>0</v>
      </c>
      <c r="N12" s="31">
        <v>0</v>
      </c>
    </row>
    <row r="13" spans="1:14" ht="19.8" x14ac:dyDescent="0.4">
      <c r="A13" s="166" t="s">
        <v>118</v>
      </c>
      <c r="B13" s="145">
        <v>13</v>
      </c>
      <c r="C13" s="144">
        <v>1264</v>
      </c>
      <c r="D13" s="144">
        <v>962</v>
      </c>
      <c r="E13" s="144">
        <v>1191</v>
      </c>
      <c r="F13" s="14">
        <f t="shared" si="0"/>
        <v>2153</v>
      </c>
      <c r="G13" s="28">
        <v>8</v>
      </c>
      <c r="H13" s="29">
        <v>11</v>
      </c>
      <c r="I13" s="29">
        <v>1</v>
      </c>
      <c r="J13" s="29">
        <v>1</v>
      </c>
      <c r="K13" s="29">
        <v>0</v>
      </c>
      <c r="L13" s="29">
        <v>2</v>
      </c>
      <c r="M13" s="30">
        <v>2</v>
      </c>
      <c r="N13" s="31">
        <v>1</v>
      </c>
    </row>
    <row r="14" spans="1:14" ht="19.8" x14ac:dyDescent="0.4">
      <c r="A14" s="166" t="s">
        <v>119</v>
      </c>
      <c r="B14" s="145">
        <v>9</v>
      </c>
      <c r="C14" s="144">
        <v>528</v>
      </c>
      <c r="D14" s="144">
        <v>404</v>
      </c>
      <c r="E14" s="144">
        <v>524</v>
      </c>
      <c r="F14" s="14">
        <f t="shared" si="0"/>
        <v>928</v>
      </c>
      <c r="G14" s="28">
        <v>11</v>
      </c>
      <c r="H14" s="29">
        <v>6</v>
      </c>
      <c r="I14" s="29">
        <v>0</v>
      </c>
      <c r="J14" s="29">
        <v>1</v>
      </c>
      <c r="K14" s="29">
        <v>0</v>
      </c>
      <c r="L14" s="29">
        <v>1</v>
      </c>
      <c r="M14" s="30">
        <v>0</v>
      </c>
      <c r="N14" s="31">
        <v>0</v>
      </c>
    </row>
    <row r="15" spans="1:14" ht="19.8" x14ac:dyDescent="0.4">
      <c r="A15" s="166" t="s">
        <v>120</v>
      </c>
      <c r="B15" s="145">
        <v>10</v>
      </c>
      <c r="C15" s="144">
        <v>573</v>
      </c>
      <c r="D15" s="144">
        <v>525</v>
      </c>
      <c r="E15" s="144">
        <v>611</v>
      </c>
      <c r="F15" s="14">
        <f t="shared" si="0"/>
        <v>1136</v>
      </c>
      <c r="G15" s="28">
        <v>2</v>
      </c>
      <c r="H15" s="29">
        <v>2</v>
      </c>
      <c r="I15" s="29">
        <v>0</v>
      </c>
      <c r="J15" s="29">
        <v>0</v>
      </c>
      <c r="K15" s="29">
        <v>0</v>
      </c>
      <c r="L15" s="29">
        <v>0</v>
      </c>
      <c r="M15" s="30">
        <v>0</v>
      </c>
      <c r="N15" s="31">
        <v>0</v>
      </c>
    </row>
    <row r="16" spans="1:14" ht="19.8" x14ac:dyDescent="0.4">
      <c r="A16" s="166" t="s">
        <v>121</v>
      </c>
      <c r="B16" s="145">
        <v>13</v>
      </c>
      <c r="C16" s="144">
        <v>631</v>
      </c>
      <c r="D16" s="144">
        <v>628</v>
      </c>
      <c r="E16" s="144">
        <v>499</v>
      </c>
      <c r="F16" s="14">
        <f t="shared" si="0"/>
        <v>1127</v>
      </c>
      <c r="G16" s="28">
        <v>8</v>
      </c>
      <c r="H16" s="29">
        <v>6</v>
      </c>
      <c r="I16" s="29">
        <v>4</v>
      </c>
      <c r="J16" s="29">
        <v>2</v>
      </c>
      <c r="K16" s="29">
        <v>0</v>
      </c>
      <c r="L16" s="29">
        <v>0</v>
      </c>
      <c r="M16" s="30">
        <v>0</v>
      </c>
      <c r="N16" s="31">
        <v>1</v>
      </c>
    </row>
    <row r="17" spans="1:16" ht="19.8" x14ac:dyDescent="0.4">
      <c r="A17" s="166" t="s">
        <v>122</v>
      </c>
      <c r="B17" s="145">
        <v>9</v>
      </c>
      <c r="C17" s="144">
        <v>538</v>
      </c>
      <c r="D17" s="144">
        <v>485</v>
      </c>
      <c r="E17" s="144">
        <v>502</v>
      </c>
      <c r="F17" s="14">
        <f t="shared" si="0"/>
        <v>987</v>
      </c>
      <c r="G17" s="28">
        <v>5</v>
      </c>
      <c r="H17" s="29">
        <v>4</v>
      </c>
      <c r="I17" s="29">
        <v>0</v>
      </c>
      <c r="J17" s="29">
        <v>0</v>
      </c>
      <c r="K17" s="29">
        <v>1</v>
      </c>
      <c r="L17" s="29">
        <v>2</v>
      </c>
      <c r="M17" s="30">
        <v>1</v>
      </c>
      <c r="N17" s="31">
        <v>1</v>
      </c>
    </row>
    <row r="18" spans="1:16" ht="19.8" x14ac:dyDescent="0.4">
      <c r="A18" s="166" t="s">
        <v>123</v>
      </c>
      <c r="B18" s="145">
        <v>18</v>
      </c>
      <c r="C18" s="144">
        <v>776</v>
      </c>
      <c r="D18" s="144">
        <v>684</v>
      </c>
      <c r="E18" s="144">
        <v>863</v>
      </c>
      <c r="F18" s="14">
        <f t="shared" si="0"/>
        <v>1547</v>
      </c>
      <c r="G18" s="28">
        <v>7</v>
      </c>
      <c r="H18" s="29">
        <v>13</v>
      </c>
      <c r="I18" s="29">
        <v>3</v>
      </c>
      <c r="J18" s="29">
        <v>7</v>
      </c>
      <c r="K18" s="29">
        <v>0</v>
      </c>
      <c r="L18" s="29">
        <v>2</v>
      </c>
      <c r="M18" s="30">
        <v>0</v>
      </c>
      <c r="N18" s="31">
        <v>0</v>
      </c>
    </row>
    <row r="19" spans="1:16" ht="19.8" x14ac:dyDescent="0.4">
      <c r="A19" s="166" t="s">
        <v>124</v>
      </c>
      <c r="B19" s="145">
        <v>11</v>
      </c>
      <c r="C19" s="144">
        <v>964</v>
      </c>
      <c r="D19" s="144">
        <v>673</v>
      </c>
      <c r="E19" s="144">
        <v>866</v>
      </c>
      <c r="F19" s="14">
        <f t="shared" si="0"/>
        <v>1539</v>
      </c>
      <c r="G19" s="28">
        <v>55</v>
      </c>
      <c r="H19" s="29">
        <v>16</v>
      </c>
      <c r="I19" s="29">
        <v>2</v>
      </c>
      <c r="J19" s="29">
        <v>0</v>
      </c>
      <c r="K19" s="29">
        <v>0</v>
      </c>
      <c r="L19" s="29">
        <v>1</v>
      </c>
      <c r="M19" s="30">
        <v>1</v>
      </c>
      <c r="N19" s="31">
        <v>1</v>
      </c>
    </row>
    <row r="20" spans="1:16" ht="19.8" x14ac:dyDescent="0.4">
      <c r="A20" s="166" t="s">
        <v>125</v>
      </c>
      <c r="B20" s="145">
        <v>9</v>
      </c>
      <c r="C20" s="144">
        <v>555</v>
      </c>
      <c r="D20" s="144">
        <v>504</v>
      </c>
      <c r="E20" s="144">
        <v>555</v>
      </c>
      <c r="F20" s="14">
        <f t="shared" si="0"/>
        <v>1059</v>
      </c>
      <c r="G20" s="28">
        <v>9</v>
      </c>
      <c r="H20" s="29">
        <v>8</v>
      </c>
      <c r="I20" s="29">
        <v>0</v>
      </c>
      <c r="J20" s="29">
        <v>0</v>
      </c>
      <c r="K20" s="29">
        <v>0</v>
      </c>
      <c r="L20" s="29">
        <v>2</v>
      </c>
      <c r="M20" s="30">
        <v>0</v>
      </c>
      <c r="N20" s="31">
        <v>0</v>
      </c>
    </row>
    <row r="21" spans="1:16" ht="19.8" x14ac:dyDescent="0.4">
      <c r="A21" s="166" t="s">
        <v>126</v>
      </c>
      <c r="B21" s="145">
        <v>19</v>
      </c>
      <c r="C21" s="144">
        <v>970</v>
      </c>
      <c r="D21" s="144">
        <v>841</v>
      </c>
      <c r="E21" s="144">
        <v>985</v>
      </c>
      <c r="F21" s="14">
        <f t="shared" si="0"/>
        <v>1826</v>
      </c>
      <c r="G21" s="28">
        <v>11</v>
      </c>
      <c r="H21" s="29">
        <v>8</v>
      </c>
      <c r="I21" s="29">
        <v>2</v>
      </c>
      <c r="J21" s="29">
        <v>2</v>
      </c>
      <c r="K21" s="29">
        <v>2</v>
      </c>
      <c r="L21" s="29">
        <v>1</v>
      </c>
      <c r="M21" s="30">
        <v>0</v>
      </c>
      <c r="N21" s="31">
        <v>0</v>
      </c>
    </row>
    <row r="22" spans="1:16" ht="19.8" x14ac:dyDescent="0.4">
      <c r="A22" s="166" t="s">
        <v>127</v>
      </c>
      <c r="B22" s="145">
        <v>13</v>
      </c>
      <c r="C22" s="144">
        <v>569</v>
      </c>
      <c r="D22" s="144">
        <v>503</v>
      </c>
      <c r="E22" s="144">
        <v>587</v>
      </c>
      <c r="F22" s="14">
        <f t="shared" si="0"/>
        <v>1090</v>
      </c>
      <c r="G22" s="28">
        <v>4</v>
      </c>
      <c r="H22" s="29">
        <v>6</v>
      </c>
      <c r="I22" s="29">
        <v>1</v>
      </c>
      <c r="J22" s="29">
        <v>0</v>
      </c>
      <c r="K22" s="29">
        <v>0</v>
      </c>
      <c r="L22" s="29">
        <v>0</v>
      </c>
      <c r="M22" s="30">
        <v>0</v>
      </c>
      <c r="N22" s="31">
        <v>1</v>
      </c>
      <c r="O22" s="26"/>
      <c r="P22" s="26"/>
    </row>
    <row r="23" spans="1:16" ht="19.8" x14ac:dyDescent="0.4">
      <c r="A23" s="166" t="s">
        <v>128</v>
      </c>
      <c r="B23" s="145">
        <v>14</v>
      </c>
      <c r="C23" s="144">
        <v>557</v>
      </c>
      <c r="D23" s="144">
        <v>462</v>
      </c>
      <c r="E23" s="144">
        <v>567</v>
      </c>
      <c r="F23" s="14">
        <f t="shared" si="0"/>
        <v>1029</v>
      </c>
      <c r="G23" s="28">
        <v>6</v>
      </c>
      <c r="H23" s="29">
        <v>6</v>
      </c>
      <c r="I23" s="29">
        <v>0</v>
      </c>
      <c r="J23" s="29">
        <v>1</v>
      </c>
      <c r="K23" s="29">
        <v>0</v>
      </c>
      <c r="L23" s="29">
        <v>2</v>
      </c>
      <c r="M23" s="30">
        <v>0</v>
      </c>
      <c r="N23" s="31">
        <v>1</v>
      </c>
    </row>
    <row r="24" spans="1:16" ht="19.8" x14ac:dyDescent="0.4">
      <c r="A24" s="166" t="s">
        <v>129</v>
      </c>
      <c r="B24" s="145">
        <v>16</v>
      </c>
      <c r="C24" s="144">
        <v>594</v>
      </c>
      <c r="D24" s="144">
        <v>538</v>
      </c>
      <c r="E24" s="144">
        <v>629</v>
      </c>
      <c r="F24" s="14">
        <f t="shared" si="0"/>
        <v>1167</v>
      </c>
      <c r="G24" s="28">
        <v>3</v>
      </c>
      <c r="H24" s="29">
        <v>4</v>
      </c>
      <c r="I24" s="29">
        <v>0</v>
      </c>
      <c r="J24" s="29">
        <v>0</v>
      </c>
      <c r="K24" s="29">
        <v>0</v>
      </c>
      <c r="L24" s="29">
        <v>0</v>
      </c>
      <c r="M24" s="30">
        <v>0</v>
      </c>
      <c r="N24" s="31">
        <v>0</v>
      </c>
    </row>
    <row r="25" spans="1:16" ht="19.8" x14ac:dyDescent="0.4">
      <c r="A25" s="165" t="s">
        <v>99</v>
      </c>
      <c r="B25" s="14">
        <f t="shared" ref="B25:N25" si="1">SUM(B5:B24)</f>
        <v>258</v>
      </c>
      <c r="C25" s="14">
        <f t="shared" si="1"/>
        <v>14879</v>
      </c>
      <c r="D25" s="14">
        <f t="shared" si="1"/>
        <v>12748</v>
      </c>
      <c r="E25" s="14">
        <f t="shared" si="1"/>
        <v>14648</v>
      </c>
      <c r="F25" s="14">
        <f t="shared" si="1"/>
        <v>27396</v>
      </c>
      <c r="G25" s="14">
        <f t="shared" si="1"/>
        <v>191</v>
      </c>
      <c r="H25" s="14">
        <f t="shared" si="1"/>
        <v>131</v>
      </c>
      <c r="I25" s="14">
        <f t="shared" si="1"/>
        <v>18</v>
      </c>
      <c r="J25" s="14">
        <f t="shared" si="1"/>
        <v>18</v>
      </c>
      <c r="K25" s="14">
        <f t="shared" si="1"/>
        <v>8</v>
      </c>
      <c r="L25" s="14">
        <f t="shared" si="1"/>
        <v>21</v>
      </c>
      <c r="M25" s="15">
        <f t="shared" si="1"/>
        <v>7</v>
      </c>
      <c r="N25" s="18">
        <f t="shared" si="1"/>
        <v>9</v>
      </c>
    </row>
    <row r="26" spans="1:16" s="2" customFormat="1" ht="26.25" customHeight="1" x14ac:dyDescent="0.4">
      <c r="A26" s="177" t="s">
        <v>34</v>
      </c>
      <c r="B26" s="178"/>
      <c r="C26" s="45">
        <f>C25</f>
        <v>14879</v>
      </c>
      <c r="D26" s="45" t="s">
        <v>35</v>
      </c>
      <c r="E26" s="45" t="s">
        <v>36</v>
      </c>
      <c r="F26" s="45"/>
      <c r="G26" s="45">
        <f>F25</f>
        <v>27396</v>
      </c>
      <c r="H26" s="45" t="s">
        <v>37</v>
      </c>
      <c r="I26" s="45"/>
      <c r="J26" s="45"/>
      <c r="K26" s="45" t="s">
        <v>132</v>
      </c>
      <c r="L26" s="45"/>
      <c r="M26" s="52"/>
      <c r="N26" s="53"/>
    </row>
    <row r="27" spans="1:16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2065</v>
      </c>
      <c r="F27" s="126">
        <f>MAX(F5:F24)</f>
        <v>3982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6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295</v>
      </c>
      <c r="F28" s="128">
        <f>MIN(F5:F24)</f>
        <v>628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6" s="3" customFormat="1" ht="24.9" customHeight="1" x14ac:dyDescent="0.4">
      <c r="A29" s="185" t="s">
        <v>38</v>
      </c>
      <c r="B29" s="186"/>
      <c r="C29" s="173">
        <f>SUM(G29:G30)</f>
        <v>155</v>
      </c>
      <c r="D29" s="175" t="s">
        <v>37</v>
      </c>
      <c r="E29" s="71" t="s">
        <v>39</v>
      </c>
      <c r="F29" s="71"/>
      <c r="G29" s="71">
        <v>78</v>
      </c>
      <c r="H29" s="71" t="s">
        <v>37</v>
      </c>
      <c r="I29" s="71"/>
      <c r="J29" s="71"/>
      <c r="K29" s="64"/>
      <c r="L29" s="64"/>
      <c r="M29" s="65"/>
      <c r="N29" s="66"/>
    </row>
    <row r="30" spans="1:16" s="4" customFormat="1" ht="24.9" customHeight="1" x14ac:dyDescent="0.4">
      <c r="A30" s="187"/>
      <c r="B30" s="188"/>
      <c r="C30" s="174"/>
      <c r="D30" s="176"/>
      <c r="E30" s="72" t="s">
        <v>40</v>
      </c>
      <c r="F30" s="72"/>
      <c r="G30" s="72">
        <v>77</v>
      </c>
      <c r="H30" s="72" t="s">
        <v>37</v>
      </c>
      <c r="I30" s="72"/>
      <c r="J30" s="72"/>
      <c r="K30" s="73"/>
      <c r="L30" s="73"/>
      <c r="M30" s="74"/>
      <c r="N30" s="75"/>
    </row>
    <row r="31" spans="1:16" s="4" customFormat="1" ht="24.9" customHeight="1" x14ac:dyDescent="0.4">
      <c r="A31" s="185" t="s">
        <v>17</v>
      </c>
      <c r="B31" s="189"/>
      <c r="C31" s="192">
        <f>K25</f>
        <v>8</v>
      </c>
      <c r="D31" s="192" t="s">
        <v>10</v>
      </c>
      <c r="E31" s="151" t="s">
        <v>139</v>
      </c>
      <c r="F31" s="71"/>
      <c r="G31" s="71"/>
      <c r="H31" s="71"/>
      <c r="I31" s="71"/>
      <c r="J31" s="71"/>
      <c r="K31" s="152"/>
      <c r="L31" s="152"/>
      <c r="M31" s="153"/>
      <c r="N31" s="154"/>
    </row>
    <row r="32" spans="1:16" s="5" customFormat="1" ht="24.9" customHeight="1" x14ac:dyDescent="0.4">
      <c r="A32" s="190"/>
      <c r="B32" s="191"/>
      <c r="C32" s="193"/>
      <c r="D32" s="193"/>
      <c r="E32" s="54" t="s">
        <v>165</v>
      </c>
      <c r="F32" s="149"/>
      <c r="G32" s="149"/>
      <c r="H32" s="149"/>
      <c r="I32" s="149"/>
      <c r="J32" s="149"/>
      <c r="K32" s="149"/>
      <c r="L32" s="149"/>
      <c r="M32" s="149"/>
      <c r="N32" s="150"/>
    </row>
    <row r="33" spans="1:14" s="6" customFormat="1" ht="26.25" customHeight="1" x14ac:dyDescent="0.4">
      <c r="A33" s="177" t="s">
        <v>41</v>
      </c>
      <c r="B33" s="178"/>
      <c r="C33" s="45">
        <f>L25</f>
        <v>21</v>
      </c>
      <c r="D33" s="45" t="s">
        <v>37</v>
      </c>
      <c r="E33" s="45"/>
      <c r="F33" s="45"/>
      <c r="G33" s="46"/>
      <c r="H33" s="45"/>
      <c r="I33" s="45"/>
      <c r="J33" s="45"/>
      <c r="K33" s="47"/>
      <c r="L33" s="47"/>
      <c r="M33" s="48"/>
      <c r="N33" s="49"/>
    </row>
    <row r="34" spans="1:14" s="7" customFormat="1" ht="26.25" customHeight="1" x14ac:dyDescent="0.4">
      <c r="A34" s="177" t="s">
        <v>14</v>
      </c>
      <c r="B34" s="178"/>
      <c r="C34" s="45">
        <f>M25</f>
        <v>7</v>
      </c>
      <c r="D34" s="45" t="s">
        <v>42</v>
      </c>
      <c r="E34" s="45" t="s">
        <v>134</v>
      </c>
      <c r="F34" s="45"/>
      <c r="G34" s="45"/>
      <c r="H34" s="45"/>
      <c r="I34" s="45"/>
      <c r="J34" s="45"/>
      <c r="K34" s="47"/>
      <c r="L34" s="47"/>
      <c r="M34" s="48"/>
      <c r="N34" s="49"/>
    </row>
    <row r="35" spans="1:14" s="8" customFormat="1" ht="26.25" customHeight="1" x14ac:dyDescent="0.4">
      <c r="A35" s="183" t="s">
        <v>109</v>
      </c>
      <c r="B35" s="184"/>
      <c r="C35" s="45">
        <f>N25</f>
        <v>9</v>
      </c>
      <c r="D35" s="45" t="s">
        <v>42</v>
      </c>
      <c r="E35" s="45" t="s">
        <v>101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6" customFormat="1" ht="26.25" customHeight="1" x14ac:dyDescent="0.4">
      <c r="A36" s="177" t="s">
        <v>96</v>
      </c>
      <c r="B36" s="178"/>
      <c r="C36" s="45">
        <f>G25</f>
        <v>191</v>
      </c>
      <c r="D36" s="45" t="s">
        <v>37</v>
      </c>
      <c r="E36" s="45" t="s">
        <v>43</v>
      </c>
      <c r="F36" s="45"/>
      <c r="G36" s="45">
        <f>H25</f>
        <v>131</v>
      </c>
      <c r="H36" s="45" t="s">
        <v>37</v>
      </c>
      <c r="I36" s="45"/>
      <c r="J36" s="45"/>
      <c r="K36" s="47"/>
      <c r="L36" s="47"/>
      <c r="M36" s="48"/>
      <c r="N36" s="49"/>
    </row>
    <row r="37" spans="1:14" s="9" customFormat="1" ht="26.25" customHeight="1" thickBot="1" x14ac:dyDescent="0.45">
      <c r="A37" s="181" t="str">
        <f>IF(C37&gt;0," 本月戶數增加","本月戶數減少")</f>
        <v xml:space="preserve"> 本月戶數增加</v>
      </c>
      <c r="B37" s="182"/>
      <c r="C37" s="56">
        <f>C25-'11403'!C25</f>
        <v>72</v>
      </c>
      <c r="D37" s="58" t="str">
        <f>IF(E37&gt;0,"男增加","男減少")</f>
        <v>男增加</v>
      </c>
      <c r="E37" s="57">
        <f>D25-'11403'!D25</f>
        <v>28</v>
      </c>
      <c r="F37" s="58" t="str">
        <f>IF(G37&gt;0,"女增加","女減少")</f>
        <v>女增加</v>
      </c>
      <c r="G37" s="57">
        <f>E25-'11403'!E25</f>
        <v>19</v>
      </c>
      <c r="H37" s="59"/>
      <c r="I37" s="182" t="str">
        <f>IF(K37&gt;0,"總人口數增加","總人口數減少")</f>
        <v>總人口數增加</v>
      </c>
      <c r="J37" s="182"/>
      <c r="K37" s="57">
        <f>F25-'11403'!F25</f>
        <v>47</v>
      </c>
      <c r="L37" s="59"/>
      <c r="M37" s="60"/>
      <c r="N37" s="61"/>
    </row>
  </sheetData>
  <mergeCells count="28">
    <mergeCell ref="A1:L1"/>
    <mergeCell ref="I3:I4"/>
    <mergeCell ref="G3:G4"/>
    <mergeCell ref="H3:H4"/>
    <mergeCell ref="K3:K4"/>
    <mergeCell ref="B3:B4"/>
    <mergeCell ref="C3:C4"/>
    <mergeCell ref="K2:N2"/>
    <mergeCell ref="A3:A4"/>
    <mergeCell ref="M3:M4"/>
    <mergeCell ref="N3:N4"/>
    <mergeCell ref="J3:J4"/>
    <mergeCell ref="I37:J37"/>
    <mergeCell ref="L3:L4"/>
    <mergeCell ref="A35:B35"/>
    <mergeCell ref="A29:B30"/>
    <mergeCell ref="A33:B33"/>
    <mergeCell ref="A34:B34"/>
    <mergeCell ref="A31:B32"/>
    <mergeCell ref="C31:C32"/>
    <mergeCell ref="D31:D32"/>
    <mergeCell ref="A36:B36"/>
    <mergeCell ref="A28:B28"/>
    <mergeCell ref="C29:C30"/>
    <mergeCell ref="D29:D30"/>
    <mergeCell ref="A26:B26"/>
    <mergeCell ref="A27:B27"/>
    <mergeCell ref="A37:B37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7"/>
  <sheetViews>
    <sheetView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4" ht="28.5" customHeight="1" thickBot="1" x14ac:dyDescent="0.35">
      <c r="J2" s="20"/>
      <c r="K2" s="199" t="s">
        <v>152</v>
      </c>
      <c r="L2" s="199"/>
      <c r="M2" s="199"/>
      <c r="N2" s="199"/>
    </row>
    <row r="3" spans="1:14" ht="19.8" x14ac:dyDescent="0.4">
      <c r="A3" s="200" t="s">
        <v>82</v>
      </c>
      <c r="B3" s="201" t="s">
        <v>83</v>
      </c>
      <c r="C3" s="201" t="s">
        <v>25</v>
      </c>
      <c r="D3" s="141" t="s">
        <v>10</v>
      </c>
      <c r="E3" s="142" t="s">
        <v>92</v>
      </c>
      <c r="F3" s="143" t="s">
        <v>93</v>
      </c>
      <c r="G3" s="201" t="s">
        <v>26</v>
      </c>
      <c r="H3" s="201" t="s">
        <v>27</v>
      </c>
      <c r="I3" s="201" t="s">
        <v>28</v>
      </c>
      <c r="J3" s="201" t="s">
        <v>29</v>
      </c>
      <c r="K3" s="201" t="s">
        <v>30</v>
      </c>
      <c r="L3" s="201" t="s">
        <v>31</v>
      </c>
      <c r="M3" s="202" t="s">
        <v>107</v>
      </c>
      <c r="N3" s="203" t="s">
        <v>108</v>
      </c>
    </row>
    <row r="4" spans="1:14" s="1" customFormat="1" ht="19.8" x14ac:dyDescent="0.4">
      <c r="A4" s="180"/>
      <c r="B4" s="172"/>
      <c r="C4" s="172"/>
      <c r="D4" s="13" t="s">
        <v>32</v>
      </c>
      <c r="E4" s="13" t="s">
        <v>33</v>
      </c>
      <c r="F4" s="13" t="s">
        <v>85</v>
      </c>
      <c r="G4" s="172"/>
      <c r="H4" s="172"/>
      <c r="I4" s="172"/>
      <c r="J4" s="172"/>
      <c r="K4" s="172"/>
      <c r="L4" s="172"/>
      <c r="M4" s="195"/>
      <c r="N4" s="197"/>
    </row>
    <row r="5" spans="1:14" ht="19.8" x14ac:dyDescent="0.4">
      <c r="A5" s="166" t="s">
        <v>110</v>
      </c>
      <c r="B5" s="144">
        <v>9</v>
      </c>
      <c r="C5" s="144">
        <v>605</v>
      </c>
      <c r="D5" s="144">
        <v>485</v>
      </c>
      <c r="E5" s="144">
        <v>535</v>
      </c>
      <c r="F5" s="14">
        <f t="shared" ref="F5:F24" si="0">SUM(D5:E5)</f>
        <v>1020</v>
      </c>
      <c r="G5" s="28">
        <v>20</v>
      </c>
      <c r="H5" s="29">
        <v>11</v>
      </c>
      <c r="I5" s="29">
        <v>2</v>
      </c>
      <c r="J5" s="29">
        <v>4</v>
      </c>
      <c r="K5" s="29">
        <v>1</v>
      </c>
      <c r="L5" s="29">
        <v>0</v>
      </c>
      <c r="M5" s="30">
        <v>3</v>
      </c>
      <c r="N5" s="31">
        <v>0</v>
      </c>
    </row>
    <row r="6" spans="1:14" ht="19.8" x14ac:dyDescent="0.4">
      <c r="A6" s="166" t="s">
        <v>111</v>
      </c>
      <c r="B6" s="145">
        <v>9</v>
      </c>
      <c r="C6" s="144">
        <v>920</v>
      </c>
      <c r="D6" s="144">
        <v>716</v>
      </c>
      <c r="E6" s="144">
        <v>861</v>
      </c>
      <c r="F6" s="14">
        <f t="shared" si="0"/>
        <v>1577</v>
      </c>
      <c r="G6" s="28">
        <v>41</v>
      </c>
      <c r="H6" s="29">
        <v>15</v>
      </c>
      <c r="I6" s="29">
        <v>6</v>
      </c>
      <c r="J6" s="29">
        <v>7</v>
      </c>
      <c r="K6" s="29">
        <v>1</v>
      </c>
      <c r="L6" s="29">
        <v>1</v>
      </c>
      <c r="M6" s="30">
        <v>1</v>
      </c>
      <c r="N6" s="31">
        <v>0</v>
      </c>
    </row>
    <row r="7" spans="1:14" ht="19.8" x14ac:dyDescent="0.4">
      <c r="A7" s="166" t="s">
        <v>112</v>
      </c>
      <c r="B7" s="145">
        <v>17</v>
      </c>
      <c r="C7" s="144">
        <v>730</v>
      </c>
      <c r="D7" s="144">
        <v>677</v>
      </c>
      <c r="E7" s="144">
        <v>732</v>
      </c>
      <c r="F7" s="14">
        <f t="shared" si="0"/>
        <v>1409</v>
      </c>
      <c r="G7" s="28">
        <v>8</v>
      </c>
      <c r="H7" s="29">
        <v>13</v>
      </c>
      <c r="I7" s="29">
        <v>5</v>
      </c>
      <c r="J7" s="29">
        <v>4</v>
      </c>
      <c r="K7" s="29">
        <v>1</v>
      </c>
      <c r="L7" s="29">
        <v>1</v>
      </c>
      <c r="M7" s="30">
        <v>1</v>
      </c>
      <c r="N7" s="31">
        <v>1</v>
      </c>
    </row>
    <row r="8" spans="1:14" ht="19.8" x14ac:dyDescent="0.4">
      <c r="A8" s="166" t="s">
        <v>113</v>
      </c>
      <c r="B8" s="145">
        <v>8</v>
      </c>
      <c r="C8" s="144">
        <v>442</v>
      </c>
      <c r="D8" s="144">
        <v>409</v>
      </c>
      <c r="E8" s="144">
        <v>444</v>
      </c>
      <c r="F8" s="14">
        <f t="shared" si="0"/>
        <v>853</v>
      </c>
      <c r="G8" s="28">
        <v>9</v>
      </c>
      <c r="H8" s="29">
        <v>8</v>
      </c>
      <c r="I8" s="29">
        <v>2</v>
      </c>
      <c r="J8" s="29">
        <v>1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6" t="s">
        <v>114</v>
      </c>
      <c r="B9" s="145">
        <v>12</v>
      </c>
      <c r="C9" s="144">
        <v>559</v>
      </c>
      <c r="D9" s="144">
        <v>469</v>
      </c>
      <c r="E9" s="144">
        <v>548</v>
      </c>
      <c r="F9" s="14">
        <f t="shared" si="0"/>
        <v>1017</v>
      </c>
      <c r="G9" s="28">
        <v>16</v>
      </c>
      <c r="H9" s="29">
        <v>8</v>
      </c>
      <c r="I9" s="29">
        <v>4</v>
      </c>
      <c r="J9" s="29">
        <v>5</v>
      </c>
      <c r="K9" s="29">
        <v>0</v>
      </c>
      <c r="L9" s="29">
        <v>0</v>
      </c>
      <c r="M9" s="30">
        <v>1</v>
      </c>
      <c r="N9" s="31">
        <v>0</v>
      </c>
    </row>
    <row r="10" spans="1:14" ht="19.8" x14ac:dyDescent="0.4">
      <c r="A10" s="166" t="s">
        <v>115</v>
      </c>
      <c r="B10" s="145">
        <v>28</v>
      </c>
      <c r="C10" s="144">
        <v>2087</v>
      </c>
      <c r="D10" s="144">
        <v>1845</v>
      </c>
      <c r="E10" s="144">
        <v>2134</v>
      </c>
      <c r="F10" s="14">
        <f t="shared" si="0"/>
        <v>3979</v>
      </c>
      <c r="G10" s="28">
        <v>33</v>
      </c>
      <c r="H10" s="29">
        <v>26</v>
      </c>
      <c r="I10" s="29">
        <v>1</v>
      </c>
      <c r="J10" s="29">
        <v>8</v>
      </c>
      <c r="K10" s="29">
        <v>1</v>
      </c>
      <c r="L10" s="29">
        <v>4</v>
      </c>
      <c r="M10" s="30">
        <v>0</v>
      </c>
      <c r="N10" s="31">
        <v>0</v>
      </c>
    </row>
    <row r="11" spans="1:14" ht="19.8" x14ac:dyDescent="0.4">
      <c r="A11" s="166" t="s">
        <v>116</v>
      </c>
      <c r="B11" s="145">
        <v>10</v>
      </c>
      <c r="C11" s="144">
        <v>294</v>
      </c>
      <c r="D11" s="144">
        <v>325</v>
      </c>
      <c r="E11" s="144">
        <v>300</v>
      </c>
      <c r="F11" s="14">
        <f t="shared" si="0"/>
        <v>625</v>
      </c>
      <c r="G11" s="28">
        <v>1</v>
      </c>
      <c r="H11" s="29">
        <v>3</v>
      </c>
      <c r="I11" s="29">
        <v>0</v>
      </c>
      <c r="J11" s="29">
        <v>1</v>
      </c>
      <c r="K11" s="29">
        <v>0</v>
      </c>
      <c r="L11" s="29">
        <v>0</v>
      </c>
      <c r="M11" s="30">
        <v>1</v>
      </c>
      <c r="N11" s="31">
        <v>0</v>
      </c>
    </row>
    <row r="12" spans="1:14" ht="19.8" x14ac:dyDescent="0.4">
      <c r="A12" s="166" t="s">
        <v>117</v>
      </c>
      <c r="B12" s="145">
        <v>11</v>
      </c>
      <c r="C12" s="144">
        <v>812</v>
      </c>
      <c r="D12" s="144">
        <v>630</v>
      </c>
      <c r="E12" s="144">
        <v>734</v>
      </c>
      <c r="F12" s="14">
        <f t="shared" si="0"/>
        <v>1364</v>
      </c>
      <c r="G12" s="28">
        <v>11</v>
      </c>
      <c r="H12" s="29">
        <v>11</v>
      </c>
      <c r="I12" s="29">
        <v>8</v>
      </c>
      <c r="J12" s="29">
        <v>4</v>
      </c>
      <c r="K12" s="29">
        <v>2</v>
      </c>
      <c r="L12" s="29">
        <v>2</v>
      </c>
      <c r="M12" s="30">
        <v>1</v>
      </c>
      <c r="N12" s="31">
        <v>1</v>
      </c>
    </row>
    <row r="13" spans="1:14" ht="19.8" x14ac:dyDescent="0.4">
      <c r="A13" s="166" t="s">
        <v>118</v>
      </c>
      <c r="B13" s="145">
        <v>13</v>
      </c>
      <c r="C13" s="144">
        <v>1290</v>
      </c>
      <c r="D13" s="144">
        <v>974</v>
      </c>
      <c r="E13" s="144">
        <v>1207</v>
      </c>
      <c r="F13" s="14">
        <f t="shared" si="0"/>
        <v>2181</v>
      </c>
      <c r="G13" s="28">
        <v>39</v>
      </c>
      <c r="H13" s="29">
        <v>11</v>
      </c>
      <c r="I13" s="29">
        <v>3</v>
      </c>
      <c r="J13" s="29">
        <v>3</v>
      </c>
      <c r="K13" s="29">
        <v>1</v>
      </c>
      <c r="L13" s="29">
        <v>1</v>
      </c>
      <c r="M13" s="30">
        <v>1</v>
      </c>
      <c r="N13" s="31">
        <v>0</v>
      </c>
    </row>
    <row r="14" spans="1:14" ht="19.8" x14ac:dyDescent="0.4">
      <c r="A14" s="166" t="s">
        <v>119</v>
      </c>
      <c r="B14" s="145">
        <v>9</v>
      </c>
      <c r="C14" s="144">
        <v>535</v>
      </c>
      <c r="D14" s="144">
        <v>399</v>
      </c>
      <c r="E14" s="144">
        <v>530</v>
      </c>
      <c r="F14" s="14">
        <f t="shared" si="0"/>
        <v>929</v>
      </c>
      <c r="G14" s="28">
        <v>14</v>
      </c>
      <c r="H14" s="29">
        <v>12</v>
      </c>
      <c r="I14" s="29">
        <v>4</v>
      </c>
      <c r="J14" s="29">
        <v>5</v>
      </c>
      <c r="K14" s="29">
        <v>0</v>
      </c>
      <c r="L14" s="29">
        <v>0</v>
      </c>
      <c r="M14" s="30">
        <v>1</v>
      </c>
      <c r="N14" s="31">
        <v>0</v>
      </c>
    </row>
    <row r="15" spans="1:14" ht="19.8" x14ac:dyDescent="0.4">
      <c r="A15" s="166" t="s">
        <v>120</v>
      </c>
      <c r="B15" s="145">
        <v>10</v>
      </c>
      <c r="C15" s="144">
        <v>578</v>
      </c>
      <c r="D15" s="144">
        <v>528</v>
      </c>
      <c r="E15" s="144">
        <v>610</v>
      </c>
      <c r="F15" s="14">
        <f t="shared" si="0"/>
        <v>1138</v>
      </c>
      <c r="G15" s="28">
        <v>9</v>
      </c>
      <c r="H15" s="29">
        <v>6</v>
      </c>
      <c r="I15" s="29">
        <v>3</v>
      </c>
      <c r="J15" s="29">
        <v>4</v>
      </c>
      <c r="K15" s="29">
        <v>0</v>
      </c>
      <c r="L15" s="29">
        <v>0</v>
      </c>
      <c r="M15" s="30">
        <v>0</v>
      </c>
      <c r="N15" s="31">
        <v>0</v>
      </c>
    </row>
    <row r="16" spans="1:14" ht="19.8" x14ac:dyDescent="0.4">
      <c r="A16" s="166" t="s">
        <v>121</v>
      </c>
      <c r="B16" s="145">
        <v>13</v>
      </c>
      <c r="C16" s="144">
        <v>634</v>
      </c>
      <c r="D16" s="144">
        <v>625</v>
      </c>
      <c r="E16" s="144">
        <v>504</v>
      </c>
      <c r="F16" s="14">
        <f t="shared" si="0"/>
        <v>1129</v>
      </c>
      <c r="G16" s="28">
        <v>7</v>
      </c>
      <c r="H16" s="29">
        <v>8</v>
      </c>
      <c r="I16" s="29">
        <v>4</v>
      </c>
      <c r="J16" s="29">
        <v>1</v>
      </c>
      <c r="K16" s="29">
        <v>0</v>
      </c>
      <c r="L16" s="29">
        <v>0</v>
      </c>
      <c r="M16" s="30">
        <v>1</v>
      </c>
      <c r="N16" s="31">
        <v>0</v>
      </c>
    </row>
    <row r="17" spans="1:14" ht="19.8" x14ac:dyDescent="0.4">
      <c r="A17" s="166" t="s">
        <v>122</v>
      </c>
      <c r="B17" s="145">
        <v>9</v>
      </c>
      <c r="C17" s="144">
        <v>549</v>
      </c>
      <c r="D17" s="144">
        <v>488</v>
      </c>
      <c r="E17" s="144">
        <v>501</v>
      </c>
      <c r="F17" s="14">
        <f t="shared" si="0"/>
        <v>989</v>
      </c>
      <c r="G17" s="28">
        <v>16</v>
      </c>
      <c r="H17" s="29">
        <v>11</v>
      </c>
      <c r="I17" s="29">
        <v>3</v>
      </c>
      <c r="J17" s="29">
        <v>6</v>
      </c>
      <c r="K17" s="29">
        <v>0</v>
      </c>
      <c r="L17" s="29">
        <v>0</v>
      </c>
      <c r="M17" s="30">
        <v>0</v>
      </c>
      <c r="N17" s="31">
        <v>0</v>
      </c>
    </row>
    <row r="18" spans="1:14" ht="19.8" x14ac:dyDescent="0.4">
      <c r="A18" s="166" t="s">
        <v>123</v>
      </c>
      <c r="B18" s="145">
        <v>18</v>
      </c>
      <c r="C18" s="144">
        <v>778</v>
      </c>
      <c r="D18" s="144">
        <v>685</v>
      </c>
      <c r="E18" s="144">
        <v>859</v>
      </c>
      <c r="F18" s="14">
        <f t="shared" si="0"/>
        <v>1544</v>
      </c>
      <c r="G18" s="28">
        <v>11</v>
      </c>
      <c r="H18" s="29">
        <v>11</v>
      </c>
      <c r="I18" s="29">
        <v>0</v>
      </c>
      <c r="J18" s="29">
        <v>1</v>
      </c>
      <c r="K18" s="29">
        <v>0</v>
      </c>
      <c r="L18" s="29">
        <v>2</v>
      </c>
      <c r="M18" s="30">
        <v>0</v>
      </c>
      <c r="N18" s="31">
        <v>0</v>
      </c>
    </row>
    <row r="19" spans="1:14" ht="19.8" x14ac:dyDescent="0.4">
      <c r="A19" s="166" t="s">
        <v>124</v>
      </c>
      <c r="B19" s="145">
        <v>11</v>
      </c>
      <c r="C19" s="144">
        <v>1126</v>
      </c>
      <c r="D19" s="144">
        <v>755</v>
      </c>
      <c r="E19" s="144">
        <v>945</v>
      </c>
      <c r="F19" s="14">
        <f t="shared" si="0"/>
        <v>1700</v>
      </c>
      <c r="G19" s="28">
        <v>173</v>
      </c>
      <c r="H19" s="29">
        <v>16</v>
      </c>
      <c r="I19" s="29">
        <v>6</v>
      </c>
      <c r="J19" s="29">
        <v>1</v>
      </c>
      <c r="K19" s="29">
        <v>0</v>
      </c>
      <c r="L19" s="29">
        <v>1</v>
      </c>
      <c r="M19" s="30">
        <v>2</v>
      </c>
      <c r="N19" s="31">
        <v>0</v>
      </c>
    </row>
    <row r="20" spans="1:14" ht="19.8" x14ac:dyDescent="0.4">
      <c r="A20" s="166" t="s">
        <v>125</v>
      </c>
      <c r="B20" s="145">
        <v>9</v>
      </c>
      <c r="C20" s="144">
        <v>565</v>
      </c>
      <c r="D20" s="144">
        <v>503</v>
      </c>
      <c r="E20" s="144">
        <v>564</v>
      </c>
      <c r="F20" s="14">
        <f t="shared" si="0"/>
        <v>1067</v>
      </c>
      <c r="G20" s="28">
        <v>24</v>
      </c>
      <c r="H20" s="29">
        <v>15</v>
      </c>
      <c r="I20" s="29">
        <v>3</v>
      </c>
      <c r="J20" s="29">
        <v>4</v>
      </c>
      <c r="K20" s="29">
        <v>0</v>
      </c>
      <c r="L20" s="29">
        <v>0</v>
      </c>
      <c r="M20" s="30">
        <v>1</v>
      </c>
      <c r="N20" s="31">
        <v>0</v>
      </c>
    </row>
    <row r="21" spans="1:14" ht="19.8" x14ac:dyDescent="0.4">
      <c r="A21" s="166" t="s">
        <v>126</v>
      </c>
      <c r="B21" s="145">
        <v>19</v>
      </c>
      <c r="C21" s="144">
        <v>985</v>
      </c>
      <c r="D21" s="144">
        <v>847</v>
      </c>
      <c r="E21" s="144">
        <v>980</v>
      </c>
      <c r="F21" s="14">
        <f t="shared" si="0"/>
        <v>1827</v>
      </c>
      <c r="G21" s="28">
        <v>21</v>
      </c>
      <c r="H21" s="29">
        <v>23</v>
      </c>
      <c r="I21" s="29">
        <v>9</v>
      </c>
      <c r="J21" s="29">
        <v>3</v>
      </c>
      <c r="K21" s="29">
        <v>0</v>
      </c>
      <c r="L21" s="29">
        <v>3</v>
      </c>
      <c r="M21" s="30">
        <v>1</v>
      </c>
      <c r="N21" s="31">
        <v>0</v>
      </c>
    </row>
    <row r="22" spans="1:14" ht="19.8" x14ac:dyDescent="0.4">
      <c r="A22" s="166" t="s">
        <v>127</v>
      </c>
      <c r="B22" s="145">
        <v>13</v>
      </c>
      <c r="C22" s="144">
        <v>572</v>
      </c>
      <c r="D22" s="144">
        <v>506</v>
      </c>
      <c r="E22" s="144">
        <v>583</v>
      </c>
      <c r="F22" s="14">
        <f t="shared" si="0"/>
        <v>1089</v>
      </c>
      <c r="G22" s="28">
        <v>11</v>
      </c>
      <c r="H22" s="29">
        <v>10</v>
      </c>
      <c r="I22" s="29">
        <v>0</v>
      </c>
      <c r="J22" s="29">
        <v>2</v>
      </c>
      <c r="K22" s="29">
        <v>0</v>
      </c>
      <c r="L22" s="29">
        <v>0</v>
      </c>
      <c r="M22" s="30">
        <v>0</v>
      </c>
      <c r="N22" s="31">
        <v>1</v>
      </c>
    </row>
    <row r="23" spans="1:14" ht="19.8" x14ac:dyDescent="0.4">
      <c r="A23" s="166" t="s">
        <v>128</v>
      </c>
      <c r="B23" s="145">
        <v>14</v>
      </c>
      <c r="C23" s="144">
        <v>564</v>
      </c>
      <c r="D23" s="144">
        <v>457</v>
      </c>
      <c r="E23" s="144">
        <v>567</v>
      </c>
      <c r="F23" s="14">
        <f t="shared" si="0"/>
        <v>1024</v>
      </c>
      <c r="G23" s="28">
        <v>14</v>
      </c>
      <c r="H23" s="29">
        <v>18</v>
      </c>
      <c r="I23" s="29">
        <v>3</v>
      </c>
      <c r="J23" s="29">
        <v>3</v>
      </c>
      <c r="K23" s="29">
        <v>0</v>
      </c>
      <c r="L23" s="29">
        <v>1</v>
      </c>
      <c r="M23" s="30">
        <v>0</v>
      </c>
      <c r="N23" s="31">
        <v>0</v>
      </c>
    </row>
    <row r="24" spans="1:14" ht="19.8" x14ac:dyDescent="0.4">
      <c r="A24" s="166" t="s">
        <v>129</v>
      </c>
      <c r="B24" s="145">
        <v>16</v>
      </c>
      <c r="C24" s="144">
        <v>601</v>
      </c>
      <c r="D24" s="144">
        <v>538</v>
      </c>
      <c r="E24" s="144">
        <v>632</v>
      </c>
      <c r="F24" s="14">
        <f t="shared" si="0"/>
        <v>1170</v>
      </c>
      <c r="G24" s="28">
        <v>12</v>
      </c>
      <c r="H24" s="29">
        <v>9</v>
      </c>
      <c r="I24" s="29">
        <v>1</v>
      </c>
      <c r="J24" s="29">
        <v>0</v>
      </c>
      <c r="K24" s="29">
        <v>0</v>
      </c>
      <c r="L24" s="29">
        <v>1</v>
      </c>
      <c r="M24" s="30">
        <v>1</v>
      </c>
      <c r="N24" s="31">
        <v>0</v>
      </c>
    </row>
    <row r="25" spans="1:14" ht="19.8" x14ac:dyDescent="0.4">
      <c r="A25" s="165" t="s">
        <v>99</v>
      </c>
      <c r="B25" s="14">
        <f t="shared" ref="B25:N25" si="1">SUM(B5:B24)</f>
        <v>258</v>
      </c>
      <c r="C25" s="14">
        <f t="shared" si="1"/>
        <v>15226</v>
      </c>
      <c r="D25" s="14">
        <f t="shared" si="1"/>
        <v>12861</v>
      </c>
      <c r="E25" s="14">
        <f t="shared" si="1"/>
        <v>14770</v>
      </c>
      <c r="F25" s="14">
        <f t="shared" si="1"/>
        <v>27631</v>
      </c>
      <c r="G25" s="14">
        <f t="shared" si="1"/>
        <v>490</v>
      </c>
      <c r="H25" s="14">
        <f t="shared" si="1"/>
        <v>245</v>
      </c>
      <c r="I25" s="14">
        <f t="shared" si="1"/>
        <v>67</v>
      </c>
      <c r="J25" s="14">
        <f t="shared" si="1"/>
        <v>67</v>
      </c>
      <c r="K25" s="14">
        <f t="shared" si="1"/>
        <v>7</v>
      </c>
      <c r="L25" s="14">
        <f t="shared" si="1"/>
        <v>17</v>
      </c>
      <c r="M25" s="15">
        <f t="shared" si="1"/>
        <v>16</v>
      </c>
      <c r="N25" s="18">
        <f t="shared" si="1"/>
        <v>3</v>
      </c>
    </row>
    <row r="26" spans="1:14" s="2" customFormat="1" ht="26.25" customHeight="1" x14ac:dyDescent="0.4">
      <c r="A26" s="177" t="s">
        <v>34</v>
      </c>
      <c r="B26" s="178"/>
      <c r="C26" s="45">
        <f>C25</f>
        <v>15226</v>
      </c>
      <c r="D26" s="45" t="s">
        <v>35</v>
      </c>
      <c r="E26" s="45" t="s">
        <v>36</v>
      </c>
      <c r="F26" s="45"/>
      <c r="G26" s="45">
        <f>F25</f>
        <v>27631</v>
      </c>
      <c r="H26" s="45" t="s">
        <v>37</v>
      </c>
      <c r="I26" s="45"/>
      <c r="J26" s="45"/>
      <c r="K26" s="45" t="s">
        <v>106</v>
      </c>
      <c r="L26" s="45"/>
      <c r="M26" s="52"/>
      <c r="N26" s="53"/>
    </row>
    <row r="27" spans="1:14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2087</v>
      </c>
      <c r="F27" s="126">
        <f>MAX(F5:F24)</f>
        <v>3979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4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294</v>
      </c>
      <c r="F28" s="128">
        <f>MIN(F5:F24)</f>
        <v>625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4" s="3" customFormat="1" ht="24.9" customHeight="1" x14ac:dyDescent="0.4">
      <c r="A29" s="185" t="s">
        <v>38</v>
      </c>
      <c r="B29" s="186"/>
      <c r="C29" s="173">
        <f>G29+G30</f>
        <v>156</v>
      </c>
      <c r="D29" s="175" t="s">
        <v>37</v>
      </c>
      <c r="E29" s="71" t="s">
        <v>39</v>
      </c>
      <c r="F29" s="71"/>
      <c r="G29" s="71">
        <v>81</v>
      </c>
      <c r="H29" s="71" t="s">
        <v>37</v>
      </c>
      <c r="I29" s="71"/>
      <c r="J29" s="71"/>
      <c r="K29" s="64"/>
      <c r="L29" s="64"/>
      <c r="M29" s="65"/>
      <c r="N29" s="66"/>
    </row>
    <row r="30" spans="1:14" s="2" customFormat="1" ht="24.9" customHeight="1" x14ac:dyDescent="0.4">
      <c r="A30" s="187"/>
      <c r="B30" s="188"/>
      <c r="C30" s="174"/>
      <c r="D30" s="176"/>
      <c r="E30" s="72" t="s">
        <v>40</v>
      </c>
      <c r="F30" s="72"/>
      <c r="G30" s="72">
        <v>75</v>
      </c>
      <c r="H30" s="72" t="s">
        <v>37</v>
      </c>
      <c r="I30" s="72"/>
      <c r="J30" s="72"/>
      <c r="K30" s="73"/>
      <c r="L30" s="73"/>
      <c r="M30" s="74"/>
      <c r="N30" s="75"/>
    </row>
    <row r="31" spans="1:14" s="2" customFormat="1" ht="24.9" customHeight="1" x14ac:dyDescent="0.4">
      <c r="A31" s="185" t="s">
        <v>17</v>
      </c>
      <c r="B31" s="189"/>
      <c r="C31" s="192">
        <f>K25</f>
        <v>7</v>
      </c>
      <c r="D31" s="192" t="s">
        <v>10</v>
      </c>
      <c r="E31" s="151" t="s">
        <v>166</v>
      </c>
      <c r="F31" s="71"/>
      <c r="G31" s="71"/>
      <c r="H31" s="71"/>
      <c r="I31" s="71"/>
      <c r="J31" s="71"/>
      <c r="K31" s="152"/>
      <c r="L31" s="152"/>
      <c r="M31" s="153"/>
      <c r="N31" s="154"/>
    </row>
    <row r="32" spans="1:14" s="5" customFormat="1" ht="24.9" customHeight="1" x14ac:dyDescent="0.4">
      <c r="A32" s="190"/>
      <c r="B32" s="191"/>
      <c r="C32" s="193"/>
      <c r="D32" s="193"/>
      <c r="E32" s="151" t="s">
        <v>135</v>
      </c>
      <c r="F32" s="149"/>
      <c r="G32" s="149"/>
      <c r="H32" s="149"/>
      <c r="I32" s="149"/>
      <c r="J32" s="149"/>
      <c r="K32" s="149"/>
      <c r="L32" s="149"/>
      <c r="M32" s="149"/>
      <c r="N32" s="150"/>
    </row>
    <row r="33" spans="1:14" s="3" customFormat="1" ht="26.25" customHeight="1" x14ac:dyDescent="0.4">
      <c r="A33" s="177" t="s">
        <v>41</v>
      </c>
      <c r="B33" s="178"/>
      <c r="C33" s="45">
        <f>L25</f>
        <v>17</v>
      </c>
      <c r="D33" s="45" t="s">
        <v>37</v>
      </c>
      <c r="E33" s="45"/>
      <c r="F33" s="45"/>
      <c r="G33" s="46"/>
      <c r="H33" s="45"/>
      <c r="I33" s="45"/>
      <c r="J33" s="45"/>
      <c r="K33" s="47"/>
      <c r="L33" s="47"/>
      <c r="M33" s="48"/>
      <c r="N33" s="49"/>
    </row>
    <row r="34" spans="1:14" s="3" customFormat="1" ht="26.25" customHeight="1" x14ac:dyDescent="0.4">
      <c r="A34" s="177" t="s">
        <v>14</v>
      </c>
      <c r="B34" s="178"/>
      <c r="C34" s="45">
        <f>M25</f>
        <v>16</v>
      </c>
      <c r="D34" s="45" t="s">
        <v>42</v>
      </c>
      <c r="E34" s="45" t="s">
        <v>167</v>
      </c>
      <c r="F34" s="45"/>
      <c r="G34" s="45"/>
      <c r="H34" s="45"/>
      <c r="I34" s="45"/>
      <c r="J34" s="45"/>
      <c r="K34" s="47"/>
      <c r="L34" s="47"/>
      <c r="M34" s="48"/>
      <c r="N34" s="49"/>
    </row>
    <row r="35" spans="1:14" s="3" customFormat="1" ht="26.25" customHeight="1" x14ac:dyDescent="0.4">
      <c r="A35" s="183" t="s">
        <v>109</v>
      </c>
      <c r="B35" s="184"/>
      <c r="C35" s="45">
        <f>N25</f>
        <v>3</v>
      </c>
      <c r="D35" s="45" t="s">
        <v>42</v>
      </c>
      <c r="E35" s="45" t="s">
        <v>140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3" customFormat="1" ht="26.25" customHeight="1" x14ac:dyDescent="0.4">
      <c r="A36" s="177" t="s">
        <v>96</v>
      </c>
      <c r="B36" s="178"/>
      <c r="C36" s="45">
        <f>G25</f>
        <v>490</v>
      </c>
      <c r="D36" s="45" t="s">
        <v>37</v>
      </c>
      <c r="E36" s="45" t="s">
        <v>43</v>
      </c>
      <c r="F36" s="45"/>
      <c r="G36" s="45">
        <f>H25</f>
        <v>245</v>
      </c>
      <c r="H36" s="45" t="s">
        <v>37</v>
      </c>
      <c r="I36" s="45"/>
      <c r="J36" s="45"/>
      <c r="K36" s="47"/>
      <c r="L36" s="47"/>
      <c r="M36" s="48"/>
      <c r="N36" s="49"/>
    </row>
    <row r="37" spans="1:14" s="27" customFormat="1" ht="26.25" customHeight="1" thickBot="1" x14ac:dyDescent="0.45">
      <c r="A37" s="181" t="str">
        <f>IF(C37&gt;0," 本月戶數增加","本月戶數減少")</f>
        <v xml:space="preserve"> 本月戶數增加</v>
      </c>
      <c r="B37" s="182"/>
      <c r="C37" s="56">
        <f>C25-'11404'!C25</f>
        <v>347</v>
      </c>
      <c r="D37" s="58" t="str">
        <f>IF(E37&gt;0,"男增加","男減少")</f>
        <v>男增加</v>
      </c>
      <c r="E37" s="57">
        <f>D25-'11404'!D25</f>
        <v>113</v>
      </c>
      <c r="F37" s="58" t="str">
        <f>IF(G37&gt;0,"女增加","女減少")</f>
        <v>女增加</v>
      </c>
      <c r="G37" s="57">
        <f>E25-'11404'!E25</f>
        <v>122</v>
      </c>
      <c r="H37" s="59"/>
      <c r="I37" s="182" t="str">
        <f>IF(K37&gt;0,"總人口數增加","總人口數減少")</f>
        <v>總人口數增加</v>
      </c>
      <c r="J37" s="182"/>
      <c r="K37" s="57">
        <f>F25-'11404'!F25</f>
        <v>235</v>
      </c>
      <c r="L37" s="59"/>
      <c r="M37" s="60"/>
      <c r="N37" s="61"/>
    </row>
  </sheetData>
  <mergeCells count="28">
    <mergeCell ref="M3:M4"/>
    <mergeCell ref="N3:N4"/>
    <mergeCell ref="A27:B27"/>
    <mergeCell ref="A28:B28"/>
    <mergeCell ref="A31:B32"/>
    <mergeCell ref="C31:C32"/>
    <mergeCell ref="D31:D32"/>
    <mergeCell ref="A34:B34"/>
    <mergeCell ref="A26:B26"/>
    <mergeCell ref="A3:A4"/>
    <mergeCell ref="K3:K4"/>
    <mergeCell ref="L3:L4"/>
    <mergeCell ref="A36:B36"/>
    <mergeCell ref="A37:B37"/>
    <mergeCell ref="I37:J37"/>
    <mergeCell ref="A1:L1"/>
    <mergeCell ref="I3:I4"/>
    <mergeCell ref="C29:C30"/>
    <mergeCell ref="D29:D30"/>
    <mergeCell ref="B3:B4"/>
    <mergeCell ref="C3:C4"/>
    <mergeCell ref="G3:G4"/>
    <mergeCell ref="J3:J4"/>
    <mergeCell ref="H3:H4"/>
    <mergeCell ref="A35:B35"/>
    <mergeCell ref="A29:B30"/>
    <mergeCell ref="A33:B33"/>
    <mergeCell ref="K2:N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7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4" ht="28.5" customHeight="1" thickBot="1" x14ac:dyDescent="0.35">
      <c r="J2" s="20"/>
      <c r="K2" s="199" t="s">
        <v>153</v>
      </c>
      <c r="L2" s="199"/>
      <c r="M2" s="199"/>
      <c r="N2" s="199"/>
    </row>
    <row r="3" spans="1:14" ht="19.8" x14ac:dyDescent="0.4">
      <c r="A3" s="200" t="s">
        <v>82</v>
      </c>
      <c r="B3" s="201" t="s">
        <v>83</v>
      </c>
      <c r="C3" s="201" t="s">
        <v>25</v>
      </c>
      <c r="D3" s="141" t="s">
        <v>10</v>
      </c>
      <c r="E3" s="142" t="s">
        <v>92</v>
      </c>
      <c r="F3" s="143" t="s">
        <v>93</v>
      </c>
      <c r="G3" s="201" t="s">
        <v>26</v>
      </c>
      <c r="H3" s="201" t="s">
        <v>27</v>
      </c>
      <c r="I3" s="201" t="s">
        <v>28</v>
      </c>
      <c r="J3" s="201" t="s">
        <v>29</v>
      </c>
      <c r="K3" s="201" t="s">
        <v>30</v>
      </c>
      <c r="L3" s="201" t="s">
        <v>31</v>
      </c>
      <c r="M3" s="202" t="s">
        <v>107</v>
      </c>
      <c r="N3" s="203" t="s">
        <v>108</v>
      </c>
    </row>
    <row r="4" spans="1:14" s="1" customFormat="1" ht="19.8" x14ac:dyDescent="0.4">
      <c r="A4" s="180"/>
      <c r="B4" s="172"/>
      <c r="C4" s="172"/>
      <c r="D4" s="13" t="s">
        <v>32</v>
      </c>
      <c r="E4" s="13" t="s">
        <v>33</v>
      </c>
      <c r="F4" s="13" t="s">
        <v>86</v>
      </c>
      <c r="G4" s="172"/>
      <c r="H4" s="172"/>
      <c r="I4" s="172"/>
      <c r="J4" s="172"/>
      <c r="K4" s="172"/>
      <c r="L4" s="172"/>
      <c r="M4" s="195"/>
      <c r="N4" s="197"/>
    </row>
    <row r="5" spans="1:14" ht="19.8" x14ac:dyDescent="0.4">
      <c r="A5" s="166" t="s">
        <v>110</v>
      </c>
      <c r="B5" s="144">
        <v>9</v>
      </c>
      <c r="C5" s="144">
        <v>609</v>
      </c>
      <c r="D5" s="144">
        <v>488</v>
      </c>
      <c r="E5" s="144">
        <v>534</v>
      </c>
      <c r="F5" s="14">
        <f t="shared" ref="F5:F24" si="0">SUM(D5:E5)</f>
        <v>1022</v>
      </c>
      <c r="G5" s="28">
        <v>6</v>
      </c>
      <c r="H5" s="29">
        <v>1</v>
      </c>
      <c r="I5" s="29">
        <v>1</v>
      </c>
      <c r="J5" s="29">
        <v>2</v>
      </c>
      <c r="K5" s="29">
        <v>0</v>
      </c>
      <c r="L5" s="29">
        <v>2</v>
      </c>
      <c r="M5" s="30">
        <v>0</v>
      </c>
      <c r="N5" s="31">
        <v>0</v>
      </c>
    </row>
    <row r="6" spans="1:14" ht="19.8" x14ac:dyDescent="0.4">
      <c r="A6" s="166" t="s">
        <v>111</v>
      </c>
      <c r="B6" s="145">
        <v>9</v>
      </c>
      <c r="C6" s="144">
        <v>920</v>
      </c>
      <c r="D6" s="144">
        <v>708</v>
      </c>
      <c r="E6" s="144">
        <v>862</v>
      </c>
      <c r="F6" s="14">
        <f t="shared" si="0"/>
        <v>1570</v>
      </c>
      <c r="G6" s="28">
        <v>10</v>
      </c>
      <c r="H6" s="29">
        <v>14</v>
      </c>
      <c r="I6" s="29">
        <v>0</v>
      </c>
      <c r="J6" s="29">
        <v>1</v>
      </c>
      <c r="K6" s="29">
        <v>1</v>
      </c>
      <c r="L6" s="29">
        <v>3</v>
      </c>
      <c r="M6" s="30">
        <v>1</v>
      </c>
      <c r="N6" s="31">
        <v>0</v>
      </c>
    </row>
    <row r="7" spans="1:14" ht="19.8" x14ac:dyDescent="0.4">
      <c r="A7" s="166" t="s">
        <v>112</v>
      </c>
      <c r="B7" s="145">
        <v>17</v>
      </c>
      <c r="C7" s="144">
        <v>731</v>
      </c>
      <c r="D7" s="144">
        <v>679</v>
      </c>
      <c r="E7" s="144">
        <v>729</v>
      </c>
      <c r="F7" s="14">
        <f t="shared" si="0"/>
        <v>1408</v>
      </c>
      <c r="G7" s="28">
        <v>5</v>
      </c>
      <c r="H7" s="29">
        <v>2</v>
      </c>
      <c r="I7" s="29">
        <v>0</v>
      </c>
      <c r="J7" s="29">
        <v>3</v>
      </c>
      <c r="K7" s="29">
        <v>0</v>
      </c>
      <c r="L7" s="29">
        <v>1</v>
      </c>
      <c r="M7" s="30">
        <v>0</v>
      </c>
      <c r="N7" s="31">
        <v>1</v>
      </c>
    </row>
    <row r="8" spans="1:14" ht="19.8" x14ac:dyDescent="0.4">
      <c r="A8" s="166" t="s">
        <v>113</v>
      </c>
      <c r="B8" s="145">
        <v>8</v>
      </c>
      <c r="C8" s="144">
        <v>442</v>
      </c>
      <c r="D8" s="144">
        <v>407</v>
      </c>
      <c r="E8" s="144">
        <v>446</v>
      </c>
      <c r="F8" s="14">
        <f t="shared" si="0"/>
        <v>853</v>
      </c>
      <c r="G8" s="28">
        <v>5</v>
      </c>
      <c r="H8" s="29">
        <v>5</v>
      </c>
      <c r="I8" s="29">
        <v>0</v>
      </c>
      <c r="J8" s="29">
        <v>0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6" t="s">
        <v>114</v>
      </c>
      <c r="B9" s="145">
        <v>12</v>
      </c>
      <c r="C9" s="144">
        <v>563</v>
      </c>
      <c r="D9" s="144">
        <v>471</v>
      </c>
      <c r="E9" s="144">
        <v>549</v>
      </c>
      <c r="F9" s="14">
        <f t="shared" si="0"/>
        <v>1020</v>
      </c>
      <c r="G9" s="28">
        <v>6</v>
      </c>
      <c r="H9" s="29">
        <v>2</v>
      </c>
      <c r="I9" s="29">
        <v>0</v>
      </c>
      <c r="J9" s="29">
        <v>0</v>
      </c>
      <c r="K9" s="29">
        <v>0</v>
      </c>
      <c r="L9" s="29">
        <v>1</v>
      </c>
      <c r="M9" s="30">
        <v>1</v>
      </c>
      <c r="N9" s="31">
        <v>0</v>
      </c>
    </row>
    <row r="10" spans="1:14" ht="19.8" x14ac:dyDescent="0.4">
      <c r="A10" s="166" t="s">
        <v>115</v>
      </c>
      <c r="B10" s="145">
        <v>28</v>
      </c>
      <c r="C10" s="144">
        <v>2082</v>
      </c>
      <c r="D10" s="144">
        <v>1836</v>
      </c>
      <c r="E10" s="144">
        <v>2124</v>
      </c>
      <c r="F10" s="14">
        <f t="shared" si="0"/>
        <v>3960</v>
      </c>
      <c r="G10" s="28">
        <v>8</v>
      </c>
      <c r="H10" s="29">
        <v>22</v>
      </c>
      <c r="I10" s="29">
        <v>2</v>
      </c>
      <c r="J10" s="29">
        <v>2</v>
      </c>
      <c r="K10" s="29">
        <v>1</v>
      </c>
      <c r="L10" s="29">
        <v>6</v>
      </c>
      <c r="M10" s="30">
        <v>0</v>
      </c>
      <c r="N10" s="31">
        <v>1</v>
      </c>
    </row>
    <row r="11" spans="1:14" ht="19.8" x14ac:dyDescent="0.4">
      <c r="A11" s="166" t="s">
        <v>116</v>
      </c>
      <c r="B11" s="145">
        <v>10</v>
      </c>
      <c r="C11" s="144">
        <v>294</v>
      </c>
      <c r="D11" s="144">
        <v>324</v>
      </c>
      <c r="E11" s="144">
        <v>299</v>
      </c>
      <c r="F11" s="14">
        <f t="shared" si="0"/>
        <v>623</v>
      </c>
      <c r="G11" s="28">
        <v>2</v>
      </c>
      <c r="H11" s="29">
        <v>3</v>
      </c>
      <c r="I11" s="29">
        <v>0</v>
      </c>
      <c r="J11" s="29">
        <v>0</v>
      </c>
      <c r="K11" s="29">
        <v>0</v>
      </c>
      <c r="L11" s="29">
        <v>1</v>
      </c>
      <c r="M11" s="30">
        <v>0</v>
      </c>
      <c r="N11" s="31">
        <v>0</v>
      </c>
    </row>
    <row r="12" spans="1:14" ht="19.8" x14ac:dyDescent="0.4">
      <c r="A12" s="166" t="s">
        <v>117</v>
      </c>
      <c r="B12" s="145">
        <v>11</v>
      </c>
      <c r="C12" s="144">
        <v>815</v>
      </c>
      <c r="D12" s="144">
        <v>630</v>
      </c>
      <c r="E12" s="144">
        <v>736</v>
      </c>
      <c r="F12" s="14">
        <f t="shared" si="0"/>
        <v>1366</v>
      </c>
      <c r="G12" s="28">
        <v>9</v>
      </c>
      <c r="H12" s="29">
        <v>4</v>
      </c>
      <c r="I12" s="29">
        <v>1</v>
      </c>
      <c r="J12" s="29">
        <v>2</v>
      </c>
      <c r="K12" s="29">
        <v>0</v>
      </c>
      <c r="L12" s="29">
        <v>2</v>
      </c>
      <c r="M12" s="30">
        <v>2</v>
      </c>
      <c r="N12" s="31">
        <v>0</v>
      </c>
    </row>
    <row r="13" spans="1:14" ht="19.8" x14ac:dyDescent="0.4">
      <c r="A13" s="166" t="s">
        <v>118</v>
      </c>
      <c r="B13" s="145">
        <v>13</v>
      </c>
      <c r="C13" s="144">
        <v>1293</v>
      </c>
      <c r="D13" s="144">
        <v>981</v>
      </c>
      <c r="E13" s="144">
        <v>1207</v>
      </c>
      <c r="F13" s="14">
        <f t="shared" si="0"/>
        <v>2188</v>
      </c>
      <c r="G13" s="28">
        <v>17</v>
      </c>
      <c r="H13" s="29">
        <v>9</v>
      </c>
      <c r="I13" s="29">
        <v>1</v>
      </c>
      <c r="J13" s="29">
        <v>2</v>
      </c>
      <c r="K13" s="29">
        <v>0</v>
      </c>
      <c r="L13" s="29">
        <v>0</v>
      </c>
      <c r="M13" s="30">
        <v>0</v>
      </c>
      <c r="N13" s="31">
        <v>1</v>
      </c>
    </row>
    <row r="14" spans="1:14" ht="19.8" x14ac:dyDescent="0.4">
      <c r="A14" s="166" t="s">
        <v>119</v>
      </c>
      <c r="B14" s="145">
        <v>9</v>
      </c>
      <c r="C14" s="144">
        <v>535</v>
      </c>
      <c r="D14" s="144">
        <v>398</v>
      </c>
      <c r="E14" s="144">
        <v>529</v>
      </c>
      <c r="F14" s="14">
        <f t="shared" si="0"/>
        <v>927</v>
      </c>
      <c r="G14" s="28">
        <v>4</v>
      </c>
      <c r="H14" s="29">
        <v>2</v>
      </c>
      <c r="I14" s="29">
        <v>0</v>
      </c>
      <c r="J14" s="29">
        <v>2</v>
      </c>
      <c r="K14" s="29">
        <v>0</v>
      </c>
      <c r="L14" s="29">
        <v>2</v>
      </c>
      <c r="M14" s="30">
        <v>1</v>
      </c>
      <c r="N14" s="31">
        <v>0</v>
      </c>
    </row>
    <row r="15" spans="1:14" ht="19.8" x14ac:dyDescent="0.4">
      <c r="A15" s="166" t="s">
        <v>120</v>
      </c>
      <c r="B15" s="145">
        <v>10</v>
      </c>
      <c r="C15" s="144">
        <v>582</v>
      </c>
      <c r="D15" s="144">
        <v>530</v>
      </c>
      <c r="E15" s="144">
        <v>610</v>
      </c>
      <c r="F15" s="14">
        <f t="shared" si="0"/>
        <v>1140</v>
      </c>
      <c r="G15" s="28">
        <v>5</v>
      </c>
      <c r="H15" s="29">
        <v>3</v>
      </c>
      <c r="I15" s="29">
        <v>3</v>
      </c>
      <c r="J15" s="29">
        <v>2</v>
      </c>
      <c r="K15" s="29">
        <v>0</v>
      </c>
      <c r="L15" s="29">
        <v>1</v>
      </c>
      <c r="M15" s="30">
        <v>1</v>
      </c>
      <c r="N15" s="31">
        <v>0</v>
      </c>
    </row>
    <row r="16" spans="1:14" ht="19.8" x14ac:dyDescent="0.4">
      <c r="A16" s="166" t="s">
        <v>121</v>
      </c>
      <c r="B16" s="145">
        <v>13</v>
      </c>
      <c r="C16" s="144">
        <v>641</v>
      </c>
      <c r="D16" s="144">
        <v>632</v>
      </c>
      <c r="E16" s="144">
        <v>503</v>
      </c>
      <c r="F16" s="14">
        <f t="shared" si="0"/>
        <v>1135</v>
      </c>
      <c r="G16" s="28">
        <v>5</v>
      </c>
      <c r="H16" s="29">
        <v>5</v>
      </c>
      <c r="I16" s="29">
        <v>8</v>
      </c>
      <c r="J16" s="29">
        <v>0</v>
      </c>
      <c r="K16" s="29">
        <v>0</v>
      </c>
      <c r="L16" s="29">
        <v>2</v>
      </c>
      <c r="M16" s="30">
        <v>0</v>
      </c>
      <c r="N16" s="31">
        <v>0</v>
      </c>
    </row>
    <row r="17" spans="1:14" ht="19.8" x14ac:dyDescent="0.4">
      <c r="A17" s="166" t="s">
        <v>122</v>
      </c>
      <c r="B17" s="145">
        <v>9</v>
      </c>
      <c r="C17" s="144">
        <v>552</v>
      </c>
      <c r="D17" s="144">
        <v>492</v>
      </c>
      <c r="E17" s="144">
        <v>503</v>
      </c>
      <c r="F17" s="14">
        <f t="shared" si="0"/>
        <v>995</v>
      </c>
      <c r="G17" s="28">
        <v>8</v>
      </c>
      <c r="H17" s="29">
        <v>1</v>
      </c>
      <c r="I17" s="29">
        <v>0</v>
      </c>
      <c r="J17" s="29">
        <v>0</v>
      </c>
      <c r="K17" s="29">
        <v>0</v>
      </c>
      <c r="L17" s="29">
        <v>1</v>
      </c>
      <c r="M17" s="30">
        <v>0</v>
      </c>
      <c r="N17" s="31">
        <v>0</v>
      </c>
    </row>
    <row r="18" spans="1:14" ht="19.8" x14ac:dyDescent="0.4">
      <c r="A18" s="166" t="s">
        <v>123</v>
      </c>
      <c r="B18" s="145">
        <v>18</v>
      </c>
      <c r="C18" s="144">
        <v>775</v>
      </c>
      <c r="D18" s="144">
        <v>682</v>
      </c>
      <c r="E18" s="144">
        <v>861</v>
      </c>
      <c r="F18" s="14">
        <f t="shared" si="0"/>
        <v>1543</v>
      </c>
      <c r="G18" s="28">
        <v>7</v>
      </c>
      <c r="H18" s="29">
        <v>3</v>
      </c>
      <c r="I18" s="29">
        <v>2</v>
      </c>
      <c r="J18" s="29">
        <v>6</v>
      </c>
      <c r="K18" s="29">
        <v>1</v>
      </c>
      <c r="L18" s="29">
        <v>2</v>
      </c>
      <c r="M18" s="30">
        <v>2</v>
      </c>
      <c r="N18" s="31">
        <v>0</v>
      </c>
    </row>
    <row r="19" spans="1:14" ht="19.8" x14ac:dyDescent="0.4">
      <c r="A19" s="166" t="s">
        <v>124</v>
      </c>
      <c r="B19" s="145">
        <v>11</v>
      </c>
      <c r="C19" s="144">
        <v>1139</v>
      </c>
      <c r="D19" s="144">
        <v>766</v>
      </c>
      <c r="E19" s="144">
        <v>955</v>
      </c>
      <c r="F19" s="14">
        <f t="shared" si="0"/>
        <v>1721</v>
      </c>
      <c r="G19" s="28">
        <v>26</v>
      </c>
      <c r="H19" s="29">
        <v>7</v>
      </c>
      <c r="I19" s="29">
        <v>8</v>
      </c>
      <c r="J19" s="29">
        <v>5</v>
      </c>
      <c r="K19" s="29">
        <v>0</v>
      </c>
      <c r="L19" s="29">
        <v>1</v>
      </c>
      <c r="M19" s="30">
        <v>1</v>
      </c>
      <c r="N19" s="31">
        <v>0</v>
      </c>
    </row>
    <row r="20" spans="1:14" ht="19.8" x14ac:dyDescent="0.4">
      <c r="A20" s="166" t="s">
        <v>125</v>
      </c>
      <c r="B20" s="145">
        <v>9</v>
      </c>
      <c r="C20" s="144">
        <v>565</v>
      </c>
      <c r="D20" s="144">
        <v>503</v>
      </c>
      <c r="E20" s="144">
        <v>562</v>
      </c>
      <c r="F20" s="14">
        <f t="shared" si="0"/>
        <v>1065</v>
      </c>
      <c r="G20" s="28">
        <v>3</v>
      </c>
      <c r="H20" s="29">
        <v>4</v>
      </c>
      <c r="I20" s="29">
        <v>0</v>
      </c>
      <c r="J20" s="29">
        <v>1</v>
      </c>
      <c r="K20" s="29">
        <v>0</v>
      </c>
      <c r="L20" s="29">
        <v>0</v>
      </c>
      <c r="M20" s="30">
        <v>1</v>
      </c>
      <c r="N20" s="31">
        <v>0</v>
      </c>
    </row>
    <row r="21" spans="1:14" ht="19.8" x14ac:dyDescent="0.4">
      <c r="A21" s="166" t="s">
        <v>126</v>
      </c>
      <c r="B21" s="145">
        <v>19</v>
      </c>
      <c r="C21" s="144">
        <v>985</v>
      </c>
      <c r="D21" s="144">
        <v>842</v>
      </c>
      <c r="E21" s="144">
        <v>983</v>
      </c>
      <c r="F21" s="14">
        <f t="shared" si="0"/>
        <v>1825</v>
      </c>
      <c r="G21" s="28">
        <v>5</v>
      </c>
      <c r="H21" s="29">
        <v>7</v>
      </c>
      <c r="I21" s="29">
        <v>2</v>
      </c>
      <c r="J21" s="29">
        <v>1</v>
      </c>
      <c r="K21" s="29">
        <v>1</v>
      </c>
      <c r="L21" s="29">
        <v>2</v>
      </c>
      <c r="M21" s="30">
        <v>1</v>
      </c>
      <c r="N21" s="31">
        <v>0</v>
      </c>
    </row>
    <row r="22" spans="1:14" ht="19.8" x14ac:dyDescent="0.4">
      <c r="A22" s="166" t="s">
        <v>127</v>
      </c>
      <c r="B22" s="145">
        <v>13</v>
      </c>
      <c r="C22" s="144">
        <v>573</v>
      </c>
      <c r="D22" s="144">
        <v>505</v>
      </c>
      <c r="E22" s="144">
        <v>582</v>
      </c>
      <c r="F22" s="14">
        <f t="shared" si="0"/>
        <v>1087</v>
      </c>
      <c r="G22" s="28">
        <v>2</v>
      </c>
      <c r="H22" s="29">
        <v>3</v>
      </c>
      <c r="I22" s="29">
        <v>3</v>
      </c>
      <c r="J22" s="29">
        <v>0</v>
      </c>
      <c r="K22" s="29">
        <v>0</v>
      </c>
      <c r="L22" s="29">
        <v>4</v>
      </c>
      <c r="M22" s="30">
        <v>0</v>
      </c>
      <c r="N22" s="31">
        <v>0</v>
      </c>
    </row>
    <row r="23" spans="1:14" ht="19.8" x14ac:dyDescent="0.4">
      <c r="A23" s="166" t="s">
        <v>128</v>
      </c>
      <c r="B23" s="145">
        <v>14</v>
      </c>
      <c r="C23" s="144">
        <v>565</v>
      </c>
      <c r="D23" s="144">
        <v>457</v>
      </c>
      <c r="E23" s="144">
        <v>566</v>
      </c>
      <c r="F23" s="14">
        <f t="shared" si="0"/>
        <v>1023</v>
      </c>
      <c r="G23" s="28">
        <v>5</v>
      </c>
      <c r="H23" s="29">
        <v>3</v>
      </c>
      <c r="I23" s="29">
        <v>1</v>
      </c>
      <c r="J23" s="29">
        <v>2</v>
      </c>
      <c r="K23" s="29">
        <v>0</v>
      </c>
      <c r="L23" s="29">
        <v>2</v>
      </c>
      <c r="M23" s="30">
        <v>0</v>
      </c>
      <c r="N23" s="31">
        <v>0</v>
      </c>
    </row>
    <row r="24" spans="1:14" ht="19.8" x14ac:dyDescent="0.4">
      <c r="A24" s="166" t="s">
        <v>129</v>
      </c>
      <c r="B24" s="145">
        <v>16</v>
      </c>
      <c r="C24" s="144">
        <v>602</v>
      </c>
      <c r="D24" s="144">
        <v>538</v>
      </c>
      <c r="E24" s="144">
        <v>627</v>
      </c>
      <c r="F24" s="14">
        <f t="shared" si="0"/>
        <v>1165</v>
      </c>
      <c r="G24" s="28">
        <v>2</v>
      </c>
      <c r="H24" s="29">
        <v>4</v>
      </c>
      <c r="I24" s="29">
        <v>1</v>
      </c>
      <c r="J24" s="29">
        <v>2</v>
      </c>
      <c r="K24" s="29">
        <v>0</v>
      </c>
      <c r="L24" s="29">
        <v>2</v>
      </c>
      <c r="M24" s="30">
        <v>0</v>
      </c>
      <c r="N24" s="31">
        <v>0</v>
      </c>
    </row>
    <row r="25" spans="1:14" ht="19.8" x14ac:dyDescent="0.4">
      <c r="A25" s="165" t="s">
        <v>99</v>
      </c>
      <c r="B25" s="14">
        <f t="shared" ref="B25:N25" si="1">SUM(B5:B24)</f>
        <v>258</v>
      </c>
      <c r="C25" s="14">
        <f t="shared" si="1"/>
        <v>15263</v>
      </c>
      <c r="D25" s="14">
        <f t="shared" si="1"/>
        <v>12869</v>
      </c>
      <c r="E25" s="14">
        <f t="shared" si="1"/>
        <v>14767</v>
      </c>
      <c r="F25" s="14">
        <f t="shared" si="1"/>
        <v>27636</v>
      </c>
      <c r="G25" s="14">
        <f t="shared" si="1"/>
        <v>140</v>
      </c>
      <c r="H25" s="14">
        <f t="shared" si="1"/>
        <v>104</v>
      </c>
      <c r="I25" s="14">
        <f t="shared" si="1"/>
        <v>33</v>
      </c>
      <c r="J25" s="14">
        <f t="shared" si="1"/>
        <v>33</v>
      </c>
      <c r="K25" s="14">
        <f t="shared" si="1"/>
        <v>4</v>
      </c>
      <c r="L25" s="14">
        <f t="shared" si="1"/>
        <v>35</v>
      </c>
      <c r="M25" s="15">
        <f t="shared" si="1"/>
        <v>11</v>
      </c>
      <c r="N25" s="18">
        <f t="shared" si="1"/>
        <v>3</v>
      </c>
    </row>
    <row r="26" spans="1:14" s="2" customFormat="1" ht="26.25" customHeight="1" x14ac:dyDescent="0.4">
      <c r="A26" s="177" t="s">
        <v>34</v>
      </c>
      <c r="B26" s="178"/>
      <c r="C26" s="45">
        <f>C25</f>
        <v>15263</v>
      </c>
      <c r="D26" s="45" t="s">
        <v>35</v>
      </c>
      <c r="E26" s="45" t="s">
        <v>36</v>
      </c>
      <c r="F26" s="45"/>
      <c r="G26" s="45">
        <f>F25</f>
        <v>27636</v>
      </c>
      <c r="H26" s="45" t="s">
        <v>37</v>
      </c>
      <c r="I26" s="45"/>
      <c r="J26" s="45"/>
      <c r="K26" s="45" t="s">
        <v>136</v>
      </c>
      <c r="L26" s="45"/>
      <c r="M26" s="52"/>
      <c r="N26" s="53"/>
    </row>
    <row r="27" spans="1:14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2082</v>
      </c>
      <c r="F27" s="126">
        <f>MAX(F5:F24)</f>
        <v>3960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4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294</v>
      </c>
      <c r="F28" s="128">
        <f>MIN(F5:F24)</f>
        <v>623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4" s="3" customFormat="1" ht="24.9" customHeight="1" x14ac:dyDescent="0.4">
      <c r="A29" s="185" t="s">
        <v>38</v>
      </c>
      <c r="B29" s="186"/>
      <c r="C29" s="173">
        <f>SUM(G29:G30)</f>
        <v>159</v>
      </c>
      <c r="D29" s="175" t="s">
        <v>37</v>
      </c>
      <c r="E29" s="71" t="s">
        <v>39</v>
      </c>
      <c r="F29" s="71"/>
      <c r="G29" s="71">
        <v>83</v>
      </c>
      <c r="H29" s="71" t="s">
        <v>37</v>
      </c>
      <c r="I29" s="71"/>
      <c r="J29" s="71"/>
      <c r="K29" s="64"/>
      <c r="L29" s="64"/>
      <c r="M29" s="65"/>
      <c r="N29" s="66"/>
    </row>
    <row r="30" spans="1:14" s="4" customFormat="1" ht="24.9" customHeight="1" x14ac:dyDescent="0.4">
      <c r="A30" s="187"/>
      <c r="B30" s="188"/>
      <c r="C30" s="174"/>
      <c r="D30" s="176"/>
      <c r="E30" s="72" t="s">
        <v>40</v>
      </c>
      <c r="F30" s="72"/>
      <c r="G30" s="72">
        <v>76</v>
      </c>
      <c r="H30" s="72" t="s">
        <v>37</v>
      </c>
      <c r="I30" s="72"/>
      <c r="J30" s="72"/>
      <c r="K30" s="73"/>
      <c r="L30" s="73"/>
      <c r="M30" s="74"/>
      <c r="N30" s="75"/>
    </row>
    <row r="31" spans="1:14" s="4" customFormat="1" ht="24.9" customHeight="1" x14ac:dyDescent="0.4">
      <c r="A31" s="185" t="s">
        <v>17</v>
      </c>
      <c r="B31" s="189"/>
      <c r="C31" s="192">
        <f>K25</f>
        <v>4</v>
      </c>
      <c r="D31" s="192" t="s">
        <v>10</v>
      </c>
      <c r="E31" s="151" t="s">
        <v>168</v>
      </c>
      <c r="F31" s="71"/>
      <c r="G31" s="71"/>
      <c r="H31" s="71"/>
      <c r="I31" s="71"/>
      <c r="J31" s="71"/>
      <c r="K31" s="152"/>
      <c r="L31" s="152"/>
      <c r="M31" s="153"/>
      <c r="N31" s="154"/>
    </row>
    <row r="32" spans="1:14" s="5" customFormat="1" ht="24.9" customHeight="1" x14ac:dyDescent="0.4">
      <c r="A32" s="190"/>
      <c r="B32" s="191"/>
      <c r="C32" s="193"/>
      <c r="D32" s="193"/>
      <c r="E32" s="151" t="s">
        <v>135</v>
      </c>
      <c r="F32" s="149"/>
      <c r="G32" s="149"/>
      <c r="H32" s="149"/>
      <c r="I32" s="149"/>
      <c r="J32" s="149"/>
      <c r="K32" s="149"/>
      <c r="L32" s="149"/>
      <c r="M32" s="149"/>
      <c r="N32" s="150"/>
    </row>
    <row r="33" spans="1:14" s="6" customFormat="1" ht="26.25" customHeight="1" x14ac:dyDescent="0.4">
      <c r="A33" s="177" t="s">
        <v>41</v>
      </c>
      <c r="B33" s="178"/>
      <c r="C33" s="45">
        <f>L25</f>
        <v>35</v>
      </c>
      <c r="D33" s="45" t="s">
        <v>37</v>
      </c>
      <c r="E33" s="45"/>
      <c r="F33" s="45"/>
      <c r="G33" s="46"/>
      <c r="H33" s="45"/>
      <c r="I33" s="45"/>
      <c r="J33" s="45"/>
      <c r="K33" s="47"/>
      <c r="L33" s="47"/>
      <c r="M33" s="48"/>
      <c r="N33" s="49"/>
    </row>
    <row r="34" spans="1:14" s="7" customFormat="1" ht="26.25" customHeight="1" x14ac:dyDescent="0.4">
      <c r="A34" s="177" t="s">
        <v>14</v>
      </c>
      <c r="B34" s="178"/>
      <c r="C34" s="45">
        <f>M25</f>
        <v>11</v>
      </c>
      <c r="D34" s="45" t="s">
        <v>42</v>
      </c>
      <c r="E34" s="45" t="s">
        <v>169</v>
      </c>
      <c r="F34" s="45"/>
      <c r="G34" s="45"/>
      <c r="H34" s="45"/>
      <c r="I34" s="45"/>
      <c r="J34" s="45"/>
      <c r="K34" s="47"/>
      <c r="L34" s="47"/>
      <c r="M34" s="48"/>
      <c r="N34" s="49"/>
    </row>
    <row r="35" spans="1:14" s="8" customFormat="1" ht="26.25" customHeight="1" x14ac:dyDescent="0.4">
      <c r="A35" s="183" t="s">
        <v>109</v>
      </c>
      <c r="B35" s="184"/>
      <c r="C35" s="45">
        <f>N25</f>
        <v>3</v>
      </c>
      <c r="D35" s="45" t="s">
        <v>42</v>
      </c>
      <c r="E35" s="45" t="s">
        <v>137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6" customFormat="1" ht="26.25" customHeight="1" x14ac:dyDescent="0.4">
      <c r="A36" s="177" t="s">
        <v>96</v>
      </c>
      <c r="B36" s="178"/>
      <c r="C36" s="45">
        <f>G25</f>
        <v>140</v>
      </c>
      <c r="D36" s="45" t="s">
        <v>37</v>
      </c>
      <c r="E36" s="45" t="s">
        <v>43</v>
      </c>
      <c r="F36" s="45"/>
      <c r="G36" s="45">
        <f>H25</f>
        <v>104</v>
      </c>
      <c r="H36" s="45" t="s">
        <v>37</v>
      </c>
      <c r="I36" s="45"/>
      <c r="J36" s="45"/>
      <c r="K36" s="47"/>
      <c r="L36" s="47"/>
      <c r="M36" s="48"/>
      <c r="N36" s="49"/>
    </row>
    <row r="37" spans="1:14" s="9" customFormat="1" ht="26.25" customHeight="1" thickBot="1" x14ac:dyDescent="0.45">
      <c r="A37" s="181" t="str">
        <f>IF(C37&gt;0," 本月戶數增加","本月戶數減少")</f>
        <v xml:space="preserve"> 本月戶數增加</v>
      </c>
      <c r="B37" s="182"/>
      <c r="C37" s="56">
        <f>C25-'11405'!C25</f>
        <v>37</v>
      </c>
      <c r="D37" s="58" t="str">
        <f>IF(E37&gt;0,"男增加","男減少")</f>
        <v>男增加</v>
      </c>
      <c r="E37" s="57">
        <f>D25-'11405'!D25</f>
        <v>8</v>
      </c>
      <c r="F37" s="58" t="str">
        <f>IF(G37&gt;0,"女增加","女減少")</f>
        <v>女減少</v>
      </c>
      <c r="G37" s="57">
        <f>E25-'11405'!E25</f>
        <v>-3</v>
      </c>
      <c r="H37" s="59"/>
      <c r="I37" s="182" t="str">
        <f>IF(K37&gt;0,"總人口數增加","總人口數減少")</f>
        <v>總人口數增加</v>
      </c>
      <c r="J37" s="182"/>
      <c r="K37" s="57">
        <f>F25-'11405'!F25</f>
        <v>5</v>
      </c>
      <c r="L37" s="59"/>
      <c r="M37" s="60"/>
      <c r="N37" s="61"/>
    </row>
  </sheetData>
  <mergeCells count="28">
    <mergeCell ref="A1:L1"/>
    <mergeCell ref="I3:I4"/>
    <mergeCell ref="C29:C30"/>
    <mergeCell ref="D29:D30"/>
    <mergeCell ref="B3:B4"/>
    <mergeCell ref="G3:G4"/>
    <mergeCell ref="H3:H4"/>
    <mergeCell ref="A26:B26"/>
    <mergeCell ref="A3:A4"/>
    <mergeCell ref="L3:L4"/>
    <mergeCell ref="K2:N2"/>
    <mergeCell ref="M3:M4"/>
    <mergeCell ref="N3:N4"/>
    <mergeCell ref="K3:K4"/>
    <mergeCell ref="J3:J4"/>
    <mergeCell ref="A29:B30"/>
    <mergeCell ref="C3:C4"/>
    <mergeCell ref="A37:B37"/>
    <mergeCell ref="I37:J37"/>
    <mergeCell ref="A35:B35"/>
    <mergeCell ref="A33:B33"/>
    <mergeCell ref="A34:B34"/>
    <mergeCell ref="A27:B27"/>
    <mergeCell ref="A28:B28"/>
    <mergeCell ref="A36:B36"/>
    <mergeCell ref="A31:B32"/>
    <mergeCell ref="C31:C32"/>
    <mergeCell ref="D31:D3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7"/>
  <sheetViews>
    <sheetView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32"/>
      <c r="N1" s="32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5" t="s">
        <v>154</v>
      </c>
      <c r="L2" s="215"/>
      <c r="M2" s="215"/>
      <c r="N2" s="215"/>
    </row>
    <row r="3" spans="1:14" ht="19.8" x14ac:dyDescent="0.4">
      <c r="A3" s="216" t="s">
        <v>82</v>
      </c>
      <c r="B3" s="209" t="s">
        <v>83</v>
      </c>
      <c r="C3" s="209" t="s">
        <v>25</v>
      </c>
      <c r="D3" s="141" t="s">
        <v>10</v>
      </c>
      <c r="E3" s="142" t="s">
        <v>92</v>
      </c>
      <c r="F3" s="143" t="s">
        <v>93</v>
      </c>
      <c r="G3" s="209" t="s">
        <v>26</v>
      </c>
      <c r="H3" s="209" t="s">
        <v>27</v>
      </c>
      <c r="I3" s="209" t="s">
        <v>28</v>
      </c>
      <c r="J3" s="209" t="s">
        <v>29</v>
      </c>
      <c r="K3" s="209" t="s">
        <v>30</v>
      </c>
      <c r="L3" s="209" t="s">
        <v>31</v>
      </c>
      <c r="M3" s="218" t="s">
        <v>107</v>
      </c>
      <c r="N3" s="220" t="s">
        <v>108</v>
      </c>
    </row>
    <row r="4" spans="1:14" s="1" customFormat="1" ht="19.8" x14ac:dyDescent="0.4">
      <c r="A4" s="217"/>
      <c r="B4" s="210"/>
      <c r="C4" s="210"/>
      <c r="D4" s="34" t="s">
        <v>32</v>
      </c>
      <c r="E4" s="34" t="s">
        <v>33</v>
      </c>
      <c r="F4" s="34" t="s">
        <v>87</v>
      </c>
      <c r="G4" s="210"/>
      <c r="H4" s="210"/>
      <c r="I4" s="210"/>
      <c r="J4" s="210"/>
      <c r="K4" s="210"/>
      <c r="L4" s="210"/>
      <c r="M4" s="219"/>
      <c r="N4" s="221"/>
    </row>
    <row r="5" spans="1:14" ht="19.8" x14ac:dyDescent="0.4">
      <c r="A5" s="166" t="s">
        <v>110</v>
      </c>
      <c r="B5" s="144">
        <v>9</v>
      </c>
      <c r="C5" s="144">
        <v>608</v>
      </c>
      <c r="D5" s="144">
        <v>490</v>
      </c>
      <c r="E5" s="144">
        <v>535</v>
      </c>
      <c r="F5" s="35">
        <f>SUM(D5:E5)</f>
        <v>1025</v>
      </c>
      <c r="G5" s="41">
        <v>3</v>
      </c>
      <c r="H5" s="42">
        <v>1</v>
      </c>
      <c r="I5" s="42">
        <v>0</v>
      </c>
      <c r="J5" s="42">
        <v>0</v>
      </c>
      <c r="K5" s="42">
        <v>3</v>
      </c>
      <c r="L5" s="42">
        <v>2</v>
      </c>
      <c r="M5" s="43">
        <v>2</v>
      </c>
      <c r="N5" s="44">
        <v>0</v>
      </c>
    </row>
    <row r="6" spans="1:14" ht="19.8" x14ac:dyDescent="0.4">
      <c r="A6" s="166" t="s">
        <v>111</v>
      </c>
      <c r="B6" s="145">
        <v>9</v>
      </c>
      <c r="C6" s="144">
        <v>919</v>
      </c>
      <c r="D6" s="144">
        <v>714</v>
      </c>
      <c r="E6" s="144">
        <v>859</v>
      </c>
      <c r="F6" s="35">
        <f t="shared" ref="F6:F24" si="0">SUM(D6:E6)</f>
        <v>1573</v>
      </c>
      <c r="G6" s="41">
        <v>7</v>
      </c>
      <c r="H6" s="42">
        <v>8</v>
      </c>
      <c r="I6" s="42">
        <v>3</v>
      </c>
      <c r="J6" s="42">
        <v>0</v>
      </c>
      <c r="K6" s="42">
        <v>3</v>
      </c>
      <c r="L6" s="42">
        <v>2</v>
      </c>
      <c r="M6" s="43">
        <v>0</v>
      </c>
      <c r="N6" s="44">
        <v>0</v>
      </c>
    </row>
    <row r="7" spans="1:14" ht="19.8" x14ac:dyDescent="0.4">
      <c r="A7" s="166" t="s">
        <v>112</v>
      </c>
      <c r="B7" s="145">
        <v>17</v>
      </c>
      <c r="C7" s="144">
        <v>729</v>
      </c>
      <c r="D7" s="144">
        <v>678</v>
      </c>
      <c r="E7" s="144">
        <v>725</v>
      </c>
      <c r="F7" s="35">
        <f t="shared" si="0"/>
        <v>1403</v>
      </c>
      <c r="G7" s="41">
        <v>3</v>
      </c>
      <c r="H7" s="42">
        <v>4</v>
      </c>
      <c r="I7" s="42">
        <v>3</v>
      </c>
      <c r="J7" s="42">
        <v>5</v>
      </c>
      <c r="K7" s="42">
        <v>0</v>
      </c>
      <c r="L7" s="42">
        <v>2</v>
      </c>
      <c r="M7" s="43">
        <v>0</v>
      </c>
      <c r="N7" s="44">
        <v>0</v>
      </c>
    </row>
    <row r="8" spans="1:14" ht="19.8" x14ac:dyDescent="0.4">
      <c r="A8" s="166" t="s">
        <v>113</v>
      </c>
      <c r="B8" s="145">
        <v>8</v>
      </c>
      <c r="C8" s="144">
        <v>442</v>
      </c>
      <c r="D8" s="144">
        <v>406</v>
      </c>
      <c r="E8" s="144">
        <v>447</v>
      </c>
      <c r="F8" s="35">
        <f t="shared" si="0"/>
        <v>853</v>
      </c>
      <c r="G8" s="41">
        <v>5</v>
      </c>
      <c r="H8" s="42">
        <v>3</v>
      </c>
      <c r="I8" s="42">
        <v>0</v>
      </c>
      <c r="J8" s="42">
        <v>1</v>
      </c>
      <c r="K8" s="42">
        <v>0</v>
      </c>
      <c r="L8" s="42">
        <v>1</v>
      </c>
      <c r="M8" s="43">
        <v>0</v>
      </c>
      <c r="N8" s="44">
        <v>0</v>
      </c>
    </row>
    <row r="9" spans="1:14" ht="19.8" x14ac:dyDescent="0.4">
      <c r="A9" s="166" t="s">
        <v>114</v>
      </c>
      <c r="B9" s="145">
        <v>12</v>
      </c>
      <c r="C9" s="144">
        <v>564</v>
      </c>
      <c r="D9" s="144">
        <v>474</v>
      </c>
      <c r="E9" s="144">
        <v>551</v>
      </c>
      <c r="F9" s="35">
        <f t="shared" si="0"/>
        <v>1025</v>
      </c>
      <c r="G9" s="41">
        <v>8</v>
      </c>
      <c r="H9" s="42">
        <v>2</v>
      </c>
      <c r="I9" s="42">
        <v>0</v>
      </c>
      <c r="J9" s="42">
        <v>0</v>
      </c>
      <c r="K9" s="42">
        <v>0</v>
      </c>
      <c r="L9" s="42">
        <v>1</v>
      </c>
      <c r="M9" s="43">
        <v>0</v>
      </c>
      <c r="N9" s="44">
        <v>0</v>
      </c>
    </row>
    <row r="10" spans="1:14" ht="19.8" x14ac:dyDescent="0.4">
      <c r="A10" s="166" t="s">
        <v>115</v>
      </c>
      <c r="B10" s="145">
        <v>28</v>
      </c>
      <c r="C10" s="144">
        <v>2084</v>
      </c>
      <c r="D10" s="144">
        <v>1835</v>
      </c>
      <c r="E10" s="144">
        <v>2125</v>
      </c>
      <c r="F10" s="35">
        <f t="shared" si="0"/>
        <v>3960</v>
      </c>
      <c r="G10" s="41">
        <v>19</v>
      </c>
      <c r="H10" s="42">
        <v>14</v>
      </c>
      <c r="I10" s="42">
        <v>2</v>
      </c>
      <c r="J10" s="42">
        <v>3</v>
      </c>
      <c r="K10" s="42">
        <v>1</v>
      </c>
      <c r="L10" s="42">
        <v>5</v>
      </c>
      <c r="M10" s="43">
        <v>1</v>
      </c>
      <c r="N10" s="44">
        <v>0</v>
      </c>
    </row>
    <row r="11" spans="1:14" ht="19.8" x14ac:dyDescent="0.4">
      <c r="A11" s="166" t="s">
        <v>116</v>
      </c>
      <c r="B11" s="145">
        <v>10</v>
      </c>
      <c r="C11" s="144">
        <v>293</v>
      </c>
      <c r="D11" s="144">
        <v>324</v>
      </c>
      <c r="E11" s="144">
        <v>298</v>
      </c>
      <c r="F11" s="35">
        <f t="shared" si="0"/>
        <v>622</v>
      </c>
      <c r="G11" s="41">
        <v>1</v>
      </c>
      <c r="H11" s="42">
        <v>2</v>
      </c>
      <c r="I11" s="42">
        <v>0</v>
      </c>
      <c r="J11" s="42">
        <v>0</v>
      </c>
      <c r="K11" s="42">
        <v>0</v>
      </c>
      <c r="L11" s="42">
        <v>0</v>
      </c>
      <c r="M11" s="43">
        <v>0</v>
      </c>
      <c r="N11" s="44">
        <v>0</v>
      </c>
    </row>
    <row r="12" spans="1:14" ht="19.8" x14ac:dyDescent="0.4">
      <c r="A12" s="166" t="s">
        <v>117</v>
      </c>
      <c r="B12" s="145">
        <v>11</v>
      </c>
      <c r="C12" s="144">
        <v>814</v>
      </c>
      <c r="D12" s="144">
        <v>628</v>
      </c>
      <c r="E12" s="144">
        <v>736</v>
      </c>
      <c r="F12" s="35">
        <f t="shared" si="0"/>
        <v>1364</v>
      </c>
      <c r="G12" s="41">
        <v>4</v>
      </c>
      <c r="H12" s="42">
        <v>3</v>
      </c>
      <c r="I12" s="42">
        <v>6</v>
      </c>
      <c r="J12" s="42">
        <v>7</v>
      </c>
      <c r="K12" s="42">
        <v>0</v>
      </c>
      <c r="L12" s="42">
        <v>2</v>
      </c>
      <c r="M12" s="43">
        <v>0</v>
      </c>
      <c r="N12" s="44">
        <v>0</v>
      </c>
    </row>
    <row r="13" spans="1:14" ht="19.8" x14ac:dyDescent="0.4">
      <c r="A13" s="166" t="s">
        <v>118</v>
      </c>
      <c r="B13" s="145">
        <v>13</v>
      </c>
      <c r="C13" s="144">
        <v>1292</v>
      </c>
      <c r="D13" s="144">
        <v>976</v>
      </c>
      <c r="E13" s="144">
        <v>1206</v>
      </c>
      <c r="F13" s="35">
        <f t="shared" si="0"/>
        <v>2182</v>
      </c>
      <c r="G13" s="40">
        <v>13</v>
      </c>
      <c r="H13" s="42">
        <v>15</v>
      </c>
      <c r="I13" s="42">
        <v>2</v>
      </c>
      <c r="J13" s="42">
        <v>4</v>
      </c>
      <c r="K13" s="42">
        <v>1</v>
      </c>
      <c r="L13" s="42">
        <v>3</v>
      </c>
      <c r="M13" s="43">
        <v>3</v>
      </c>
      <c r="N13" s="44">
        <v>0</v>
      </c>
    </row>
    <row r="14" spans="1:14" ht="19.8" x14ac:dyDescent="0.4">
      <c r="A14" s="166" t="s">
        <v>119</v>
      </c>
      <c r="B14" s="145">
        <v>9</v>
      </c>
      <c r="C14" s="144">
        <v>536</v>
      </c>
      <c r="D14" s="144">
        <v>397</v>
      </c>
      <c r="E14" s="144">
        <v>527</v>
      </c>
      <c r="F14" s="35">
        <f t="shared" si="0"/>
        <v>924</v>
      </c>
      <c r="G14" s="40">
        <v>3</v>
      </c>
      <c r="H14" s="42">
        <v>5</v>
      </c>
      <c r="I14" s="42">
        <v>0</v>
      </c>
      <c r="J14" s="42">
        <v>0</v>
      </c>
      <c r="K14" s="42">
        <v>0</v>
      </c>
      <c r="L14" s="42">
        <v>1</v>
      </c>
      <c r="M14" s="43">
        <v>0</v>
      </c>
      <c r="N14" s="44">
        <v>0</v>
      </c>
    </row>
    <row r="15" spans="1:14" ht="19.8" x14ac:dyDescent="0.4">
      <c r="A15" s="166" t="s">
        <v>120</v>
      </c>
      <c r="B15" s="145">
        <v>10</v>
      </c>
      <c r="C15" s="144">
        <v>583</v>
      </c>
      <c r="D15" s="144">
        <v>527</v>
      </c>
      <c r="E15" s="144">
        <v>606</v>
      </c>
      <c r="F15" s="35">
        <f t="shared" si="0"/>
        <v>1133</v>
      </c>
      <c r="G15" s="40">
        <v>5</v>
      </c>
      <c r="H15" s="42">
        <v>7</v>
      </c>
      <c r="I15" s="42">
        <v>1</v>
      </c>
      <c r="J15" s="42">
        <v>5</v>
      </c>
      <c r="K15" s="42">
        <v>0</v>
      </c>
      <c r="L15" s="42">
        <v>1</v>
      </c>
      <c r="M15" s="43">
        <v>0</v>
      </c>
      <c r="N15" s="44">
        <v>0</v>
      </c>
    </row>
    <row r="16" spans="1:14" ht="19.8" x14ac:dyDescent="0.4">
      <c r="A16" s="166" t="s">
        <v>121</v>
      </c>
      <c r="B16" s="145">
        <v>13</v>
      </c>
      <c r="C16" s="144">
        <v>646</v>
      </c>
      <c r="D16" s="144">
        <v>635</v>
      </c>
      <c r="E16" s="144">
        <v>510</v>
      </c>
      <c r="F16" s="35">
        <f t="shared" si="0"/>
        <v>1145</v>
      </c>
      <c r="G16" s="40">
        <v>2</v>
      </c>
      <c r="H16" s="42">
        <v>4</v>
      </c>
      <c r="I16" s="42">
        <v>14</v>
      </c>
      <c r="J16" s="42">
        <v>1</v>
      </c>
      <c r="K16" s="42">
        <v>0</v>
      </c>
      <c r="L16" s="42">
        <v>1</v>
      </c>
      <c r="M16" s="43">
        <v>1</v>
      </c>
      <c r="N16" s="44">
        <v>0</v>
      </c>
    </row>
    <row r="17" spans="1:14" ht="19.8" x14ac:dyDescent="0.4">
      <c r="A17" s="166" t="s">
        <v>122</v>
      </c>
      <c r="B17" s="145">
        <v>9</v>
      </c>
      <c r="C17" s="144">
        <v>552</v>
      </c>
      <c r="D17" s="144">
        <v>493</v>
      </c>
      <c r="E17" s="144">
        <v>501</v>
      </c>
      <c r="F17" s="35">
        <f t="shared" si="0"/>
        <v>994</v>
      </c>
      <c r="G17" s="40">
        <v>1</v>
      </c>
      <c r="H17" s="42">
        <v>4</v>
      </c>
      <c r="I17" s="42">
        <v>2</v>
      </c>
      <c r="J17" s="42">
        <v>0</v>
      </c>
      <c r="K17" s="42">
        <v>1</v>
      </c>
      <c r="L17" s="42">
        <v>1</v>
      </c>
      <c r="M17" s="43">
        <v>0</v>
      </c>
      <c r="N17" s="44">
        <v>0</v>
      </c>
    </row>
    <row r="18" spans="1:14" ht="19.8" x14ac:dyDescent="0.4">
      <c r="A18" s="166" t="s">
        <v>123</v>
      </c>
      <c r="B18" s="145">
        <v>18</v>
      </c>
      <c r="C18" s="144">
        <v>775</v>
      </c>
      <c r="D18" s="144">
        <v>683</v>
      </c>
      <c r="E18" s="144">
        <v>863</v>
      </c>
      <c r="F18" s="35">
        <f t="shared" si="0"/>
        <v>1546</v>
      </c>
      <c r="G18" s="40">
        <v>6</v>
      </c>
      <c r="H18" s="42">
        <v>2</v>
      </c>
      <c r="I18" s="42">
        <v>0</v>
      </c>
      <c r="J18" s="42">
        <v>0</v>
      </c>
      <c r="K18" s="42">
        <v>0</v>
      </c>
      <c r="L18" s="42">
        <v>1</v>
      </c>
      <c r="M18" s="43">
        <v>1</v>
      </c>
      <c r="N18" s="44">
        <v>0</v>
      </c>
    </row>
    <row r="19" spans="1:14" ht="19.8" x14ac:dyDescent="0.4">
      <c r="A19" s="166" t="s">
        <v>124</v>
      </c>
      <c r="B19" s="145">
        <v>11</v>
      </c>
      <c r="C19" s="144">
        <v>1136</v>
      </c>
      <c r="D19" s="144">
        <v>770</v>
      </c>
      <c r="E19" s="144">
        <v>952</v>
      </c>
      <c r="F19" s="35">
        <f t="shared" si="0"/>
        <v>1722</v>
      </c>
      <c r="G19" s="40">
        <v>12</v>
      </c>
      <c r="H19" s="42">
        <v>12</v>
      </c>
      <c r="I19" s="42">
        <v>0</v>
      </c>
      <c r="J19" s="42">
        <v>0</v>
      </c>
      <c r="K19" s="42">
        <v>1</v>
      </c>
      <c r="L19" s="42">
        <v>0</v>
      </c>
      <c r="M19" s="43">
        <v>0</v>
      </c>
      <c r="N19" s="44">
        <v>0</v>
      </c>
    </row>
    <row r="20" spans="1:14" ht="19.8" x14ac:dyDescent="0.4">
      <c r="A20" s="166" t="s">
        <v>125</v>
      </c>
      <c r="B20" s="145">
        <v>9</v>
      </c>
      <c r="C20" s="144">
        <v>559</v>
      </c>
      <c r="D20" s="144">
        <v>488</v>
      </c>
      <c r="E20" s="144">
        <v>564</v>
      </c>
      <c r="F20" s="35">
        <f t="shared" si="0"/>
        <v>1052</v>
      </c>
      <c r="G20" s="40">
        <v>7</v>
      </c>
      <c r="H20" s="42">
        <v>12</v>
      </c>
      <c r="I20" s="42">
        <v>1</v>
      </c>
      <c r="J20" s="42">
        <v>8</v>
      </c>
      <c r="K20" s="42">
        <v>2</v>
      </c>
      <c r="L20" s="42">
        <v>3</v>
      </c>
      <c r="M20" s="43">
        <v>0</v>
      </c>
      <c r="N20" s="44">
        <v>1</v>
      </c>
    </row>
    <row r="21" spans="1:14" ht="19.8" x14ac:dyDescent="0.4">
      <c r="A21" s="166" t="s">
        <v>126</v>
      </c>
      <c r="B21" s="145">
        <v>19</v>
      </c>
      <c r="C21" s="144">
        <v>985</v>
      </c>
      <c r="D21" s="144">
        <v>843</v>
      </c>
      <c r="E21" s="144">
        <v>982</v>
      </c>
      <c r="F21" s="35">
        <f t="shared" si="0"/>
        <v>1825</v>
      </c>
      <c r="G21" s="40">
        <v>9</v>
      </c>
      <c r="H21" s="42">
        <v>5</v>
      </c>
      <c r="I21" s="42">
        <v>0</v>
      </c>
      <c r="J21" s="42">
        <v>1</v>
      </c>
      <c r="K21" s="42">
        <v>0</v>
      </c>
      <c r="L21" s="42">
        <v>3</v>
      </c>
      <c r="M21" s="43">
        <v>1</v>
      </c>
      <c r="N21" s="44">
        <v>1</v>
      </c>
    </row>
    <row r="22" spans="1:14" ht="19.8" x14ac:dyDescent="0.4">
      <c r="A22" s="166" t="s">
        <v>127</v>
      </c>
      <c r="B22" s="145">
        <v>13</v>
      </c>
      <c r="C22" s="144">
        <v>572</v>
      </c>
      <c r="D22" s="144">
        <v>507</v>
      </c>
      <c r="E22" s="144">
        <v>580</v>
      </c>
      <c r="F22" s="35">
        <f t="shared" si="0"/>
        <v>1087</v>
      </c>
      <c r="G22" s="41">
        <v>2</v>
      </c>
      <c r="H22" s="42">
        <v>4</v>
      </c>
      <c r="I22" s="42">
        <v>4</v>
      </c>
      <c r="J22" s="42">
        <v>2</v>
      </c>
      <c r="K22" s="42">
        <v>0</v>
      </c>
      <c r="L22" s="42">
        <v>0</v>
      </c>
      <c r="M22" s="43">
        <v>0</v>
      </c>
      <c r="N22" s="44">
        <v>0</v>
      </c>
    </row>
    <row r="23" spans="1:14" ht="19.8" x14ac:dyDescent="0.4">
      <c r="A23" s="166" t="s">
        <v>128</v>
      </c>
      <c r="B23" s="145">
        <v>14</v>
      </c>
      <c r="C23" s="144">
        <v>563</v>
      </c>
      <c r="D23" s="144">
        <v>454</v>
      </c>
      <c r="E23" s="144">
        <v>564</v>
      </c>
      <c r="F23" s="35">
        <f t="shared" si="0"/>
        <v>1018</v>
      </c>
      <c r="G23" s="41">
        <v>1</v>
      </c>
      <c r="H23" s="42">
        <v>5</v>
      </c>
      <c r="I23" s="42">
        <v>0</v>
      </c>
      <c r="J23" s="42">
        <v>0</v>
      </c>
      <c r="K23" s="42">
        <v>0</v>
      </c>
      <c r="L23" s="42">
        <v>1</v>
      </c>
      <c r="M23" s="43">
        <v>1</v>
      </c>
      <c r="N23" s="44">
        <v>0</v>
      </c>
    </row>
    <row r="24" spans="1:14" ht="19.8" x14ac:dyDescent="0.4">
      <c r="A24" s="166" t="s">
        <v>129</v>
      </c>
      <c r="B24" s="145">
        <v>16</v>
      </c>
      <c r="C24" s="144">
        <v>599</v>
      </c>
      <c r="D24" s="144">
        <v>535</v>
      </c>
      <c r="E24" s="144">
        <v>626</v>
      </c>
      <c r="F24" s="35">
        <f t="shared" si="0"/>
        <v>1161</v>
      </c>
      <c r="G24" s="41">
        <v>4</v>
      </c>
      <c r="H24" s="42">
        <v>6</v>
      </c>
      <c r="I24" s="42">
        <v>0</v>
      </c>
      <c r="J24" s="42">
        <v>1</v>
      </c>
      <c r="K24" s="42">
        <v>1</v>
      </c>
      <c r="L24" s="42">
        <v>2</v>
      </c>
      <c r="M24" s="43">
        <v>0</v>
      </c>
      <c r="N24" s="44">
        <v>0</v>
      </c>
    </row>
    <row r="25" spans="1:14" ht="19.8" x14ac:dyDescent="0.4">
      <c r="A25" s="165" t="s">
        <v>99</v>
      </c>
      <c r="B25" s="35">
        <f t="shared" ref="B25:N25" si="1">SUM(B5:B24)</f>
        <v>258</v>
      </c>
      <c r="C25" s="35">
        <f t="shared" si="1"/>
        <v>15251</v>
      </c>
      <c r="D25" s="35">
        <f t="shared" si="1"/>
        <v>12857</v>
      </c>
      <c r="E25" s="35">
        <f t="shared" si="1"/>
        <v>14757</v>
      </c>
      <c r="F25" s="35">
        <f t="shared" si="1"/>
        <v>27614</v>
      </c>
      <c r="G25" s="35">
        <f t="shared" si="1"/>
        <v>115</v>
      </c>
      <c r="H25" s="35">
        <f t="shared" si="1"/>
        <v>118</v>
      </c>
      <c r="I25" s="35">
        <f t="shared" si="1"/>
        <v>38</v>
      </c>
      <c r="J25" s="35">
        <f t="shared" si="1"/>
        <v>38</v>
      </c>
      <c r="K25" s="35">
        <f t="shared" si="1"/>
        <v>13</v>
      </c>
      <c r="L25" s="35">
        <f t="shared" si="1"/>
        <v>32</v>
      </c>
      <c r="M25" s="36">
        <f t="shared" si="1"/>
        <v>10</v>
      </c>
      <c r="N25" s="38">
        <f t="shared" si="1"/>
        <v>2</v>
      </c>
    </row>
    <row r="26" spans="1:14" s="2" customFormat="1" ht="26.25" customHeight="1" x14ac:dyDescent="0.4">
      <c r="A26" s="213" t="s">
        <v>34</v>
      </c>
      <c r="B26" s="214"/>
      <c r="C26" s="76">
        <f>C25</f>
        <v>15251</v>
      </c>
      <c r="D26" s="76" t="s">
        <v>35</v>
      </c>
      <c r="E26" s="76" t="s">
        <v>36</v>
      </c>
      <c r="F26" s="76"/>
      <c r="G26" s="76">
        <f>F25</f>
        <v>27614</v>
      </c>
      <c r="H26" s="76" t="s">
        <v>37</v>
      </c>
      <c r="I26" s="76"/>
      <c r="J26" s="76"/>
      <c r="K26" s="76" t="s">
        <v>138</v>
      </c>
      <c r="L26" s="76"/>
      <c r="M26" s="77"/>
      <c r="N26" s="78"/>
    </row>
    <row r="27" spans="1:14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2084</v>
      </c>
      <c r="F27" s="126">
        <f>MAX(F5:F24)</f>
        <v>3960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4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293</v>
      </c>
      <c r="F28" s="128">
        <f>MIN(F5:F24)</f>
        <v>622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4" s="3" customFormat="1" ht="24.9" customHeight="1" x14ac:dyDescent="0.4">
      <c r="A29" s="222" t="s">
        <v>11</v>
      </c>
      <c r="B29" s="223"/>
      <c r="C29" s="226">
        <f>G29+G30</f>
        <v>161</v>
      </c>
      <c r="D29" s="228" t="s">
        <v>10</v>
      </c>
      <c r="E29" s="63" t="s">
        <v>12</v>
      </c>
      <c r="F29" s="63"/>
      <c r="G29" s="63">
        <v>84</v>
      </c>
      <c r="H29" s="63" t="s">
        <v>10</v>
      </c>
      <c r="I29" s="63"/>
      <c r="J29" s="63"/>
      <c r="K29" s="64"/>
      <c r="L29" s="64"/>
      <c r="M29" s="65"/>
      <c r="N29" s="66"/>
    </row>
    <row r="30" spans="1:14" s="4" customFormat="1" ht="24.9" customHeight="1" x14ac:dyDescent="0.4">
      <c r="A30" s="224"/>
      <c r="B30" s="225"/>
      <c r="C30" s="227"/>
      <c r="D30" s="229"/>
      <c r="E30" s="67" t="s">
        <v>13</v>
      </c>
      <c r="F30" s="67"/>
      <c r="G30" s="67">
        <v>77</v>
      </c>
      <c r="H30" s="67" t="s">
        <v>10</v>
      </c>
      <c r="I30" s="67"/>
      <c r="J30" s="67"/>
      <c r="K30" s="68"/>
      <c r="L30" s="68"/>
      <c r="M30" s="69"/>
      <c r="N30" s="70"/>
    </row>
    <row r="31" spans="1:14" s="4" customFormat="1" ht="24.9" customHeight="1" x14ac:dyDescent="0.4">
      <c r="A31" s="185" t="s">
        <v>17</v>
      </c>
      <c r="B31" s="189"/>
      <c r="C31" s="192">
        <f>K25</f>
        <v>13</v>
      </c>
      <c r="D31" s="192" t="s">
        <v>10</v>
      </c>
      <c r="E31" s="151" t="s">
        <v>170</v>
      </c>
      <c r="F31" s="63"/>
      <c r="G31" s="63"/>
      <c r="H31" s="63"/>
      <c r="I31" s="63"/>
      <c r="J31" s="63"/>
      <c r="K31" s="155"/>
      <c r="L31" s="155"/>
      <c r="M31" s="156"/>
      <c r="N31" s="157"/>
    </row>
    <row r="32" spans="1:14" s="5" customFormat="1" ht="24.9" customHeight="1" x14ac:dyDescent="0.4">
      <c r="A32" s="204"/>
      <c r="B32" s="205"/>
      <c r="C32" s="206"/>
      <c r="D32" s="206"/>
      <c r="E32" s="151" t="s">
        <v>135</v>
      </c>
      <c r="F32" s="158"/>
      <c r="G32" s="158"/>
      <c r="H32" s="158"/>
      <c r="I32" s="158"/>
      <c r="J32" s="158"/>
      <c r="K32" s="158"/>
      <c r="L32" s="158"/>
      <c r="M32" s="158"/>
      <c r="N32" s="159"/>
    </row>
    <row r="33" spans="1:14" s="6" customFormat="1" ht="26.25" customHeight="1" x14ac:dyDescent="0.4">
      <c r="A33" s="213" t="s">
        <v>41</v>
      </c>
      <c r="B33" s="214"/>
      <c r="C33" s="76">
        <f>L25</f>
        <v>32</v>
      </c>
      <c r="D33" s="76" t="s">
        <v>37</v>
      </c>
      <c r="E33" s="76"/>
      <c r="F33" s="76"/>
      <c r="G33" s="86"/>
      <c r="H33" s="76"/>
      <c r="I33" s="76"/>
      <c r="J33" s="76"/>
      <c r="K33" s="87"/>
      <c r="L33" s="87"/>
      <c r="M33" s="88"/>
      <c r="N33" s="89"/>
    </row>
    <row r="34" spans="1:14" s="7" customFormat="1" ht="26.25" customHeight="1" x14ac:dyDescent="0.4">
      <c r="A34" s="213" t="s">
        <v>14</v>
      </c>
      <c r="B34" s="214"/>
      <c r="C34" s="76">
        <f>M25</f>
        <v>10</v>
      </c>
      <c r="D34" s="76" t="s">
        <v>42</v>
      </c>
      <c r="E34" s="76" t="s">
        <v>171</v>
      </c>
      <c r="F34" s="76"/>
      <c r="G34" s="76"/>
      <c r="H34" s="76"/>
      <c r="I34" s="76"/>
      <c r="J34" s="76"/>
      <c r="K34" s="87"/>
      <c r="L34" s="87"/>
      <c r="M34" s="88"/>
      <c r="N34" s="89"/>
    </row>
    <row r="35" spans="1:14" s="8" customFormat="1" ht="26.25" customHeight="1" x14ac:dyDescent="0.4">
      <c r="A35" s="211" t="s">
        <v>109</v>
      </c>
      <c r="B35" s="212"/>
      <c r="C35" s="76">
        <f>N25</f>
        <v>2</v>
      </c>
      <c r="D35" s="76" t="s">
        <v>42</v>
      </c>
      <c r="E35" s="76" t="s">
        <v>172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6" customFormat="1" ht="26.25" customHeight="1" x14ac:dyDescent="0.4">
      <c r="A36" s="177" t="s">
        <v>96</v>
      </c>
      <c r="B36" s="178"/>
      <c r="C36" s="76">
        <f>G25</f>
        <v>115</v>
      </c>
      <c r="D36" s="76" t="s">
        <v>37</v>
      </c>
      <c r="E36" s="76" t="s">
        <v>43</v>
      </c>
      <c r="F36" s="76"/>
      <c r="G36" s="76">
        <f>H25</f>
        <v>118</v>
      </c>
      <c r="H36" s="76" t="s">
        <v>37</v>
      </c>
      <c r="I36" s="76"/>
      <c r="J36" s="76"/>
      <c r="K36" s="87"/>
      <c r="L36" s="87"/>
      <c r="M36" s="88"/>
      <c r="N36" s="89"/>
    </row>
    <row r="37" spans="1:14" s="9" customFormat="1" ht="26.25" customHeight="1" thickBot="1" x14ac:dyDescent="0.45">
      <c r="A37" s="207" t="str">
        <f>IF(C37&gt;0," 本月戶數增加","本月戶數減少")</f>
        <v>本月戶數減少</v>
      </c>
      <c r="B37" s="208"/>
      <c r="C37" s="90">
        <f>C25-'11406'!C25</f>
        <v>-12</v>
      </c>
      <c r="D37" s="91" t="str">
        <f>IF(E37&gt;0,"男增加","男減少")</f>
        <v>男減少</v>
      </c>
      <c r="E37" s="92">
        <f>D25-'11406'!D25</f>
        <v>-12</v>
      </c>
      <c r="F37" s="91" t="str">
        <f>IF(G37&gt;0,"女增加","女減少")</f>
        <v>女減少</v>
      </c>
      <c r="G37" s="92">
        <f>E25-'11406'!E25</f>
        <v>-10</v>
      </c>
      <c r="H37" s="93"/>
      <c r="I37" s="208" t="str">
        <f>IF(K37&gt;0,"總人口數增加","總人口數減少")</f>
        <v>總人口數減少</v>
      </c>
      <c r="J37" s="208"/>
      <c r="K37" s="92">
        <f>F25-'11406'!F25</f>
        <v>-22</v>
      </c>
      <c r="L37" s="93"/>
      <c r="M37" s="94"/>
      <c r="N37" s="95"/>
    </row>
  </sheetData>
  <mergeCells count="28">
    <mergeCell ref="M3:M4"/>
    <mergeCell ref="N3:N4"/>
    <mergeCell ref="A27:B27"/>
    <mergeCell ref="A28:B28"/>
    <mergeCell ref="A29:B30"/>
    <mergeCell ref="C29:C30"/>
    <mergeCell ref="D29:D30"/>
    <mergeCell ref="I37:J37"/>
    <mergeCell ref="A1:L1"/>
    <mergeCell ref="I3:I4"/>
    <mergeCell ref="B3:B4"/>
    <mergeCell ref="C3:C4"/>
    <mergeCell ref="G3:G4"/>
    <mergeCell ref="J3:J4"/>
    <mergeCell ref="H3:H4"/>
    <mergeCell ref="A35:B35"/>
    <mergeCell ref="A33:B33"/>
    <mergeCell ref="K2:N2"/>
    <mergeCell ref="A34:B34"/>
    <mergeCell ref="A26:B26"/>
    <mergeCell ref="A3:A4"/>
    <mergeCell ref="K3:K4"/>
    <mergeCell ref="L3:L4"/>
    <mergeCell ref="A36:B36"/>
    <mergeCell ref="A31:B32"/>
    <mergeCell ref="C31:C32"/>
    <mergeCell ref="D31:D32"/>
    <mergeCell ref="A37:B37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7"/>
  <sheetViews>
    <sheetView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32"/>
      <c r="N1" s="32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5" t="s">
        <v>155</v>
      </c>
      <c r="L2" s="215"/>
      <c r="M2" s="215"/>
      <c r="N2" s="215"/>
    </row>
    <row r="3" spans="1:14" ht="19.8" x14ac:dyDescent="0.4">
      <c r="A3" s="236" t="s">
        <v>82</v>
      </c>
      <c r="B3" s="238" t="s">
        <v>83</v>
      </c>
      <c r="C3" s="238" t="s">
        <v>44</v>
      </c>
      <c r="D3" s="141" t="s">
        <v>10</v>
      </c>
      <c r="E3" s="142" t="s">
        <v>92</v>
      </c>
      <c r="F3" s="143" t="s">
        <v>93</v>
      </c>
      <c r="G3" s="238" t="s">
        <v>5</v>
      </c>
      <c r="H3" s="238" t="s">
        <v>4</v>
      </c>
      <c r="I3" s="238" t="s">
        <v>6</v>
      </c>
      <c r="J3" s="238" t="s">
        <v>7</v>
      </c>
      <c r="K3" s="238" t="s">
        <v>45</v>
      </c>
      <c r="L3" s="238" t="s">
        <v>46</v>
      </c>
      <c r="M3" s="240" t="s">
        <v>107</v>
      </c>
      <c r="N3" s="242" t="s">
        <v>108</v>
      </c>
    </row>
    <row r="4" spans="1:14" s="1" customFormat="1" ht="19.8" x14ac:dyDescent="0.4">
      <c r="A4" s="237"/>
      <c r="B4" s="239"/>
      <c r="C4" s="239"/>
      <c r="D4" s="39" t="s">
        <v>1</v>
      </c>
      <c r="E4" s="39" t="s">
        <v>2</v>
      </c>
      <c r="F4" s="39" t="s">
        <v>3</v>
      </c>
      <c r="G4" s="239"/>
      <c r="H4" s="239"/>
      <c r="I4" s="239"/>
      <c r="J4" s="239"/>
      <c r="K4" s="239"/>
      <c r="L4" s="239"/>
      <c r="M4" s="241"/>
      <c r="N4" s="243"/>
    </row>
    <row r="5" spans="1:14" ht="19.8" x14ac:dyDescent="0.4">
      <c r="A5" s="166" t="s">
        <v>110</v>
      </c>
      <c r="B5" s="144">
        <v>9</v>
      </c>
      <c r="C5" s="144">
        <v>607</v>
      </c>
      <c r="D5" s="144">
        <v>489</v>
      </c>
      <c r="E5" s="144">
        <v>533</v>
      </c>
      <c r="F5" s="40">
        <f t="shared" ref="F5:F24" si="0">SUM(D5:E5)</f>
        <v>1022</v>
      </c>
      <c r="G5" s="41">
        <v>1</v>
      </c>
      <c r="H5" s="42">
        <v>6</v>
      </c>
      <c r="I5" s="42">
        <v>2</v>
      </c>
      <c r="J5" s="42">
        <v>0</v>
      </c>
      <c r="K5" s="42">
        <v>0</v>
      </c>
      <c r="L5" s="42">
        <v>0</v>
      </c>
      <c r="M5" s="43">
        <v>0</v>
      </c>
      <c r="N5" s="44">
        <v>0</v>
      </c>
    </row>
    <row r="6" spans="1:14" ht="19.8" x14ac:dyDescent="0.4">
      <c r="A6" s="166" t="s">
        <v>111</v>
      </c>
      <c r="B6" s="145">
        <v>9</v>
      </c>
      <c r="C6" s="144">
        <v>919</v>
      </c>
      <c r="D6" s="144">
        <v>716</v>
      </c>
      <c r="E6" s="144">
        <v>856</v>
      </c>
      <c r="F6" s="40">
        <f t="shared" si="0"/>
        <v>1572</v>
      </c>
      <c r="G6" s="41">
        <v>7</v>
      </c>
      <c r="H6" s="42">
        <v>10</v>
      </c>
      <c r="I6" s="42">
        <v>1</v>
      </c>
      <c r="J6" s="42">
        <v>0</v>
      </c>
      <c r="K6" s="42">
        <v>1</v>
      </c>
      <c r="L6" s="42">
        <v>0</v>
      </c>
      <c r="M6" s="43">
        <v>0</v>
      </c>
      <c r="N6" s="44">
        <v>0</v>
      </c>
    </row>
    <row r="7" spans="1:14" ht="19.8" x14ac:dyDescent="0.4">
      <c r="A7" s="166" t="s">
        <v>112</v>
      </c>
      <c r="B7" s="145">
        <v>17</v>
      </c>
      <c r="C7" s="144">
        <v>726</v>
      </c>
      <c r="D7" s="144">
        <v>674</v>
      </c>
      <c r="E7" s="144">
        <v>719</v>
      </c>
      <c r="F7" s="40">
        <f t="shared" si="0"/>
        <v>1393</v>
      </c>
      <c r="G7" s="41">
        <v>4</v>
      </c>
      <c r="H7" s="42">
        <v>11</v>
      </c>
      <c r="I7" s="42">
        <v>0</v>
      </c>
      <c r="J7" s="42">
        <v>0</v>
      </c>
      <c r="K7" s="42">
        <v>0</v>
      </c>
      <c r="L7" s="42">
        <v>3</v>
      </c>
      <c r="M7" s="43">
        <v>0</v>
      </c>
      <c r="N7" s="44">
        <v>0</v>
      </c>
    </row>
    <row r="8" spans="1:14" ht="19.8" x14ac:dyDescent="0.4">
      <c r="A8" s="166" t="s">
        <v>113</v>
      </c>
      <c r="B8" s="145">
        <v>8</v>
      </c>
      <c r="C8" s="144">
        <v>444</v>
      </c>
      <c r="D8" s="144">
        <v>406</v>
      </c>
      <c r="E8" s="144">
        <v>445</v>
      </c>
      <c r="F8" s="40">
        <f t="shared" si="0"/>
        <v>851</v>
      </c>
      <c r="G8" s="41">
        <v>3</v>
      </c>
      <c r="H8" s="42">
        <v>4</v>
      </c>
      <c r="I8" s="42">
        <v>2</v>
      </c>
      <c r="J8" s="42">
        <v>2</v>
      </c>
      <c r="K8" s="42">
        <v>1</v>
      </c>
      <c r="L8" s="42">
        <v>2</v>
      </c>
      <c r="M8" s="43">
        <v>0</v>
      </c>
      <c r="N8" s="44">
        <v>0</v>
      </c>
    </row>
    <row r="9" spans="1:14" ht="19.8" x14ac:dyDescent="0.4">
      <c r="A9" s="166" t="s">
        <v>114</v>
      </c>
      <c r="B9" s="145">
        <v>12</v>
      </c>
      <c r="C9" s="144">
        <v>563</v>
      </c>
      <c r="D9" s="144">
        <v>473</v>
      </c>
      <c r="E9" s="144">
        <v>550</v>
      </c>
      <c r="F9" s="40">
        <f t="shared" si="0"/>
        <v>1023</v>
      </c>
      <c r="G9" s="41">
        <v>7</v>
      </c>
      <c r="H9" s="42">
        <v>9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44">
        <v>0</v>
      </c>
    </row>
    <row r="10" spans="1:14" ht="19.8" x14ac:dyDescent="0.4">
      <c r="A10" s="166" t="s">
        <v>115</v>
      </c>
      <c r="B10" s="145">
        <v>28</v>
      </c>
      <c r="C10" s="144">
        <v>2089</v>
      </c>
      <c r="D10" s="144">
        <v>1842</v>
      </c>
      <c r="E10" s="144">
        <v>2130</v>
      </c>
      <c r="F10" s="40">
        <f t="shared" si="0"/>
        <v>3972</v>
      </c>
      <c r="G10" s="41">
        <v>31</v>
      </c>
      <c r="H10" s="42">
        <v>21</v>
      </c>
      <c r="I10" s="42">
        <v>2</v>
      </c>
      <c r="J10" s="42">
        <v>0</v>
      </c>
      <c r="K10" s="42">
        <v>0</v>
      </c>
      <c r="L10" s="42">
        <v>0</v>
      </c>
      <c r="M10" s="43">
        <v>1</v>
      </c>
      <c r="N10" s="44">
        <v>0</v>
      </c>
    </row>
    <row r="11" spans="1:14" ht="19.8" x14ac:dyDescent="0.4">
      <c r="A11" s="166" t="s">
        <v>116</v>
      </c>
      <c r="B11" s="145">
        <v>10</v>
      </c>
      <c r="C11" s="144">
        <v>292</v>
      </c>
      <c r="D11" s="144">
        <v>322</v>
      </c>
      <c r="E11" s="144">
        <v>298</v>
      </c>
      <c r="F11" s="40">
        <f t="shared" si="0"/>
        <v>620</v>
      </c>
      <c r="G11" s="41">
        <v>2</v>
      </c>
      <c r="H11" s="42">
        <v>2</v>
      </c>
      <c r="I11" s="42">
        <v>0</v>
      </c>
      <c r="J11" s="42">
        <v>0</v>
      </c>
      <c r="K11" s="42">
        <v>0</v>
      </c>
      <c r="L11" s="42">
        <v>2</v>
      </c>
      <c r="M11" s="43">
        <v>2</v>
      </c>
      <c r="N11" s="44">
        <v>0</v>
      </c>
    </row>
    <row r="12" spans="1:14" ht="19.8" x14ac:dyDescent="0.4">
      <c r="A12" s="166" t="s">
        <v>117</v>
      </c>
      <c r="B12" s="145">
        <v>11</v>
      </c>
      <c r="C12" s="144">
        <v>816</v>
      </c>
      <c r="D12" s="144">
        <v>631</v>
      </c>
      <c r="E12" s="144">
        <v>735</v>
      </c>
      <c r="F12" s="40">
        <f t="shared" si="0"/>
        <v>1366</v>
      </c>
      <c r="G12" s="41">
        <v>5</v>
      </c>
      <c r="H12" s="42">
        <v>2</v>
      </c>
      <c r="I12" s="42">
        <v>1</v>
      </c>
      <c r="J12" s="42">
        <v>2</v>
      </c>
      <c r="K12" s="42">
        <v>0</v>
      </c>
      <c r="L12" s="42">
        <v>0</v>
      </c>
      <c r="M12" s="43">
        <v>0</v>
      </c>
      <c r="N12" s="44">
        <v>0</v>
      </c>
    </row>
    <row r="13" spans="1:14" ht="19.8" x14ac:dyDescent="0.4">
      <c r="A13" s="166" t="s">
        <v>118</v>
      </c>
      <c r="B13" s="145">
        <v>13</v>
      </c>
      <c r="C13" s="144">
        <v>1297</v>
      </c>
      <c r="D13" s="144">
        <v>983</v>
      </c>
      <c r="E13" s="144">
        <v>1215</v>
      </c>
      <c r="F13" s="40">
        <f t="shared" si="0"/>
        <v>2198</v>
      </c>
      <c r="G13" s="41">
        <v>21</v>
      </c>
      <c r="H13" s="42">
        <v>9</v>
      </c>
      <c r="I13" s="42">
        <v>6</v>
      </c>
      <c r="J13" s="42">
        <v>2</v>
      </c>
      <c r="K13" s="42">
        <v>0</v>
      </c>
      <c r="L13" s="42">
        <v>0</v>
      </c>
      <c r="M13" s="43">
        <v>2</v>
      </c>
      <c r="N13" s="44">
        <v>1</v>
      </c>
    </row>
    <row r="14" spans="1:14" ht="19.8" x14ac:dyDescent="0.4">
      <c r="A14" s="166" t="s">
        <v>119</v>
      </c>
      <c r="B14" s="145">
        <v>9</v>
      </c>
      <c r="C14" s="144">
        <v>537</v>
      </c>
      <c r="D14" s="144">
        <v>397</v>
      </c>
      <c r="E14" s="144">
        <v>528</v>
      </c>
      <c r="F14" s="40">
        <f t="shared" si="0"/>
        <v>925</v>
      </c>
      <c r="G14" s="41">
        <v>4</v>
      </c>
      <c r="H14" s="42">
        <v>4</v>
      </c>
      <c r="I14" s="42">
        <v>0</v>
      </c>
      <c r="J14" s="42">
        <v>0</v>
      </c>
      <c r="K14" s="42">
        <v>1</v>
      </c>
      <c r="L14" s="42">
        <v>0</v>
      </c>
      <c r="M14" s="43">
        <v>0</v>
      </c>
      <c r="N14" s="44">
        <v>0</v>
      </c>
    </row>
    <row r="15" spans="1:14" ht="19.8" x14ac:dyDescent="0.4">
      <c r="A15" s="166" t="s">
        <v>120</v>
      </c>
      <c r="B15" s="145">
        <v>10</v>
      </c>
      <c r="C15" s="144">
        <v>581</v>
      </c>
      <c r="D15" s="144">
        <v>526</v>
      </c>
      <c r="E15" s="144">
        <v>604</v>
      </c>
      <c r="F15" s="40">
        <f t="shared" si="0"/>
        <v>1130</v>
      </c>
      <c r="G15" s="41">
        <v>1</v>
      </c>
      <c r="H15" s="42">
        <v>5</v>
      </c>
      <c r="I15" s="42">
        <v>0</v>
      </c>
      <c r="J15" s="42">
        <v>0</v>
      </c>
      <c r="K15" s="42">
        <v>1</v>
      </c>
      <c r="L15" s="42">
        <v>0</v>
      </c>
      <c r="M15" s="43">
        <v>2</v>
      </c>
      <c r="N15" s="44">
        <v>0</v>
      </c>
    </row>
    <row r="16" spans="1:14" ht="19.8" x14ac:dyDescent="0.4">
      <c r="A16" s="166" t="s">
        <v>121</v>
      </c>
      <c r="B16" s="145">
        <v>13</v>
      </c>
      <c r="C16" s="144">
        <v>646</v>
      </c>
      <c r="D16" s="144">
        <v>632</v>
      </c>
      <c r="E16" s="144">
        <v>513</v>
      </c>
      <c r="F16" s="40">
        <f t="shared" si="0"/>
        <v>1145</v>
      </c>
      <c r="G16" s="41">
        <v>5</v>
      </c>
      <c r="H16" s="42">
        <v>4</v>
      </c>
      <c r="I16" s="42">
        <v>1</v>
      </c>
      <c r="J16" s="42">
        <v>0</v>
      </c>
      <c r="K16" s="42">
        <v>1</v>
      </c>
      <c r="L16" s="42">
        <v>3</v>
      </c>
      <c r="M16" s="43">
        <v>1</v>
      </c>
      <c r="N16" s="44">
        <v>0</v>
      </c>
    </row>
    <row r="17" spans="1:14" ht="19.8" x14ac:dyDescent="0.4">
      <c r="A17" s="166" t="s">
        <v>122</v>
      </c>
      <c r="B17" s="145">
        <v>9</v>
      </c>
      <c r="C17" s="144">
        <v>553</v>
      </c>
      <c r="D17" s="144">
        <v>493</v>
      </c>
      <c r="E17" s="144">
        <v>503</v>
      </c>
      <c r="F17" s="40">
        <f t="shared" si="0"/>
        <v>996</v>
      </c>
      <c r="G17" s="41">
        <v>10</v>
      </c>
      <c r="H17" s="42">
        <v>7</v>
      </c>
      <c r="I17" s="42">
        <v>1</v>
      </c>
      <c r="J17" s="42">
        <v>2</v>
      </c>
      <c r="K17" s="42">
        <v>1</v>
      </c>
      <c r="L17" s="42">
        <v>1</v>
      </c>
      <c r="M17" s="43">
        <v>0</v>
      </c>
      <c r="N17" s="44">
        <v>0</v>
      </c>
    </row>
    <row r="18" spans="1:14" ht="19.8" x14ac:dyDescent="0.4">
      <c r="A18" s="166" t="s">
        <v>123</v>
      </c>
      <c r="B18" s="145">
        <v>18</v>
      </c>
      <c r="C18" s="144">
        <v>775</v>
      </c>
      <c r="D18" s="144">
        <v>680</v>
      </c>
      <c r="E18" s="144">
        <v>862</v>
      </c>
      <c r="F18" s="40">
        <f t="shared" si="0"/>
        <v>1542</v>
      </c>
      <c r="G18" s="41">
        <v>6</v>
      </c>
      <c r="H18" s="42">
        <v>9</v>
      </c>
      <c r="I18" s="42">
        <v>2</v>
      </c>
      <c r="J18" s="42">
        <v>3</v>
      </c>
      <c r="K18" s="42">
        <v>2</v>
      </c>
      <c r="L18" s="42">
        <v>2</v>
      </c>
      <c r="M18" s="43">
        <v>0</v>
      </c>
      <c r="N18" s="44">
        <v>0</v>
      </c>
    </row>
    <row r="19" spans="1:14" ht="19.8" x14ac:dyDescent="0.4">
      <c r="A19" s="166" t="s">
        <v>124</v>
      </c>
      <c r="B19" s="145">
        <v>11</v>
      </c>
      <c r="C19" s="144">
        <v>1136</v>
      </c>
      <c r="D19" s="144">
        <v>770</v>
      </c>
      <c r="E19" s="144">
        <v>947</v>
      </c>
      <c r="F19" s="40">
        <f t="shared" si="0"/>
        <v>1717</v>
      </c>
      <c r="G19" s="41">
        <v>9</v>
      </c>
      <c r="H19" s="42">
        <v>12</v>
      </c>
      <c r="I19" s="42">
        <v>0</v>
      </c>
      <c r="J19" s="42">
        <v>0</v>
      </c>
      <c r="K19" s="42">
        <v>0</v>
      </c>
      <c r="L19" s="42">
        <v>2</v>
      </c>
      <c r="M19" s="43">
        <v>2</v>
      </c>
      <c r="N19" s="44">
        <v>0</v>
      </c>
    </row>
    <row r="20" spans="1:14" ht="19.8" x14ac:dyDescent="0.4">
      <c r="A20" s="166" t="s">
        <v>125</v>
      </c>
      <c r="B20" s="145">
        <v>9</v>
      </c>
      <c r="C20" s="144">
        <v>561</v>
      </c>
      <c r="D20" s="144">
        <v>490</v>
      </c>
      <c r="E20" s="144">
        <v>570</v>
      </c>
      <c r="F20" s="40">
        <f t="shared" si="0"/>
        <v>1060</v>
      </c>
      <c r="G20" s="41">
        <v>9</v>
      </c>
      <c r="H20" s="42">
        <v>1</v>
      </c>
      <c r="I20" s="42">
        <v>2</v>
      </c>
      <c r="J20" s="42">
        <v>2</v>
      </c>
      <c r="K20" s="42">
        <v>0</v>
      </c>
      <c r="L20" s="42">
        <v>0</v>
      </c>
      <c r="M20" s="43">
        <v>0</v>
      </c>
      <c r="N20" s="44">
        <v>0</v>
      </c>
    </row>
    <row r="21" spans="1:14" ht="19.8" x14ac:dyDescent="0.4">
      <c r="A21" s="166" t="s">
        <v>126</v>
      </c>
      <c r="B21" s="145">
        <v>19</v>
      </c>
      <c r="C21" s="144">
        <v>984</v>
      </c>
      <c r="D21" s="144">
        <v>847</v>
      </c>
      <c r="E21" s="144">
        <v>975</v>
      </c>
      <c r="F21" s="40">
        <f t="shared" si="0"/>
        <v>1822</v>
      </c>
      <c r="G21" s="41">
        <v>9</v>
      </c>
      <c r="H21" s="42">
        <v>9</v>
      </c>
      <c r="I21" s="42">
        <v>4</v>
      </c>
      <c r="J21" s="42">
        <v>5</v>
      </c>
      <c r="K21" s="42">
        <v>0</v>
      </c>
      <c r="L21" s="42">
        <v>2</v>
      </c>
      <c r="M21" s="43">
        <v>0</v>
      </c>
      <c r="N21" s="44">
        <v>0</v>
      </c>
    </row>
    <row r="22" spans="1:14" ht="19.8" x14ac:dyDescent="0.4">
      <c r="A22" s="166" t="s">
        <v>127</v>
      </c>
      <c r="B22" s="145">
        <v>13</v>
      </c>
      <c r="C22" s="144">
        <v>576</v>
      </c>
      <c r="D22" s="144">
        <v>503</v>
      </c>
      <c r="E22" s="144">
        <v>581</v>
      </c>
      <c r="F22" s="40">
        <f t="shared" si="0"/>
        <v>1084</v>
      </c>
      <c r="G22" s="41">
        <v>6</v>
      </c>
      <c r="H22" s="42">
        <v>2</v>
      </c>
      <c r="I22" s="42">
        <v>1</v>
      </c>
      <c r="J22" s="42">
        <v>5</v>
      </c>
      <c r="K22" s="42">
        <v>0</v>
      </c>
      <c r="L22" s="42">
        <v>3</v>
      </c>
      <c r="M22" s="43">
        <v>0</v>
      </c>
      <c r="N22" s="44">
        <v>1</v>
      </c>
    </row>
    <row r="23" spans="1:14" ht="19.8" x14ac:dyDescent="0.4">
      <c r="A23" s="166" t="s">
        <v>128</v>
      </c>
      <c r="B23" s="145">
        <v>14</v>
      </c>
      <c r="C23" s="144">
        <v>564</v>
      </c>
      <c r="D23" s="144">
        <v>456</v>
      </c>
      <c r="E23" s="144">
        <v>564</v>
      </c>
      <c r="F23" s="40">
        <f t="shared" si="0"/>
        <v>1020</v>
      </c>
      <c r="G23" s="41">
        <v>11</v>
      </c>
      <c r="H23" s="42">
        <v>7</v>
      </c>
      <c r="I23" s="42">
        <v>0</v>
      </c>
      <c r="J23" s="42">
        <v>0</v>
      </c>
      <c r="K23" s="42">
        <v>0</v>
      </c>
      <c r="L23" s="42">
        <v>2</v>
      </c>
      <c r="M23" s="43">
        <v>0</v>
      </c>
      <c r="N23" s="44">
        <v>0</v>
      </c>
    </row>
    <row r="24" spans="1:14" ht="19.8" x14ac:dyDescent="0.4">
      <c r="A24" s="166" t="s">
        <v>129</v>
      </c>
      <c r="B24" s="145">
        <v>16</v>
      </c>
      <c r="C24" s="144">
        <v>597</v>
      </c>
      <c r="D24" s="144">
        <v>535</v>
      </c>
      <c r="E24" s="144">
        <v>624</v>
      </c>
      <c r="F24" s="40">
        <f t="shared" si="0"/>
        <v>1159</v>
      </c>
      <c r="G24" s="41">
        <v>4</v>
      </c>
      <c r="H24" s="42">
        <v>5</v>
      </c>
      <c r="I24" s="42">
        <v>2</v>
      </c>
      <c r="J24" s="42">
        <v>4</v>
      </c>
      <c r="K24" s="42">
        <v>1</v>
      </c>
      <c r="L24" s="42">
        <v>0</v>
      </c>
      <c r="M24" s="43">
        <v>0</v>
      </c>
      <c r="N24" s="44">
        <v>0</v>
      </c>
    </row>
    <row r="25" spans="1:14" ht="19.8" x14ac:dyDescent="0.4">
      <c r="A25" s="165" t="s">
        <v>99</v>
      </c>
      <c r="B25" s="40">
        <f t="shared" ref="B25:N25" si="1">SUM(B5:B24)</f>
        <v>258</v>
      </c>
      <c r="C25" s="40">
        <f t="shared" si="1"/>
        <v>15263</v>
      </c>
      <c r="D25" s="40">
        <f t="shared" si="1"/>
        <v>12865</v>
      </c>
      <c r="E25" s="40">
        <f t="shared" si="1"/>
        <v>14752</v>
      </c>
      <c r="F25" s="40">
        <f t="shared" si="1"/>
        <v>27617</v>
      </c>
      <c r="G25" s="40">
        <f t="shared" si="1"/>
        <v>155</v>
      </c>
      <c r="H25" s="40">
        <f t="shared" si="1"/>
        <v>139</v>
      </c>
      <c r="I25" s="40">
        <f t="shared" si="1"/>
        <v>27</v>
      </c>
      <c r="J25" s="40">
        <f t="shared" si="1"/>
        <v>27</v>
      </c>
      <c r="K25" s="40">
        <f t="shared" si="1"/>
        <v>9</v>
      </c>
      <c r="L25" s="40">
        <f t="shared" si="1"/>
        <v>22</v>
      </c>
      <c r="M25" s="40">
        <f t="shared" si="1"/>
        <v>10</v>
      </c>
      <c r="N25" s="140">
        <f t="shared" si="1"/>
        <v>2</v>
      </c>
    </row>
    <row r="26" spans="1:14" s="2" customFormat="1" ht="26.25" customHeight="1" x14ac:dyDescent="0.4">
      <c r="A26" s="234" t="s">
        <v>8</v>
      </c>
      <c r="B26" s="235"/>
      <c r="C26" s="96">
        <f>C25</f>
        <v>15263</v>
      </c>
      <c r="D26" s="96" t="s">
        <v>0</v>
      </c>
      <c r="E26" s="96" t="s">
        <v>9</v>
      </c>
      <c r="F26" s="96"/>
      <c r="G26" s="96">
        <f>F25</f>
        <v>27617</v>
      </c>
      <c r="H26" s="96" t="s">
        <v>10</v>
      </c>
      <c r="I26" s="96"/>
      <c r="J26" s="96"/>
      <c r="K26" s="97" t="s">
        <v>141</v>
      </c>
      <c r="L26" s="97"/>
      <c r="M26" s="98"/>
      <c r="N26" s="99"/>
    </row>
    <row r="27" spans="1:14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2089</v>
      </c>
      <c r="F27" s="126">
        <f>MAX(F5:F24)</f>
        <v>3972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4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292</v>
      </c>
      <c r="F28" s="128">
        <f>MIN(F5:F24)</f>
        <v>620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4" s="3" customFormat="1" ht="24.9" customHeight="1" x14ac:dyDescent="0.4">
      <c r="A29" s="222" t="s">
        <v>11</v>
      </c>
      <c r="B29" s="223"/>
      <c r="C29" s="226">
        <f>G29+G30</f>
        <v>163</v>
      </c>
      <c r="D29" s="228" t="s">
        <v>10</v>
      </c>
      <c r="E29" s="63" t="s">
        <v>12</v>
      </c>
      <c r="F29" s="63"/>
      <c r="G29" s="63">
        <v>84</v>
      </c>
      <c r="H29" s="63" t="s">
        <v>10</v>
      </c>
      <c r="I29" s="63"/>
      <c r="J29" s="63"/>
      <c r="K29" s="64"/>
      <c r="L29" s="64"/>
      <c r="M29" s="65"/>
      <c r="N29" s="66"/>
    </row>
    <row r="30" spans="1:14" s="4" customFormat="1" ht="24.9" customHeight="1" x14ac:dyDescent="0.4">
      <c r="A30" s="224"/>
      <c r="B30" s="225"/>
      <c r="C30" s="227"/>
      <c r="D30" s="229"/>
      <c r="E30" s="67" t="s">
        <v>13</v>
      </c>
      <c r="F30" s="67"/>
      <c r="G30" s="67">
        <v>79</v>
      </c>
      <c r="H30" s="67" t="s">
        <v>10</v>
      </c>
      <c r="I30" s="67"/>
      <c r="J30" s="67"/>
      <c r="K30" s="68"/>
      <c r="L30" s="68"/>
      <c r="M30" s="69"/>
      <c r="N30" s="70"/>
    </row>
    <row r="31" spans="1:14" s="4" customFormat="1" ht="24.9" customHeight="1" x14ac:dyDescent="0.4">
      <c r="A31" s="185" t="s">
        <v>17</v>
      </c>
      <c r="B31" s="189"/>
      <c r="C31" s="192">
        <f>K25</f>
        <v>9</v>
      </c>
      <c r="D31" s="192" t="s">
        <v>10</v>
      </c>
      <c r="E31" s="151" t="s">
        <v>102</v>
      </c>
      <c r="F31" s="63"/>
      <c r="G31" s="63"/>
      <c r="H31" s="63"/>
      <c r="I31" s="63"/>
      <c r="J31" s="63"/>
      <c r="K31" s="155"/>
      <c r="L31" s="155"/>
      <c r="M31" s="156"/>
      <c r="N31" s="157"/>
    </row>
    <row r="32" spans="1:14" s="5" customFormat="1" ht="24.9" customHeight="1" x14ac:dyDescent="0.4">
      <c r="A32" s="204"/>
      <c r="B32" s="205"/>
      <c r="C32" s="206"/>
      <c r="D32" s="206"/>
      <c r="E32" s="151" t="s">
        <v>173</v>
      </c>
      <c r="F32" s="158"/>
      <c r="G32" s="158"/>
      <c r="H32" s="158"/>
      <c r="I32" s="158"/>
      <c r="J32" s="158"/>
      <c r="K32" s="158"/>
      <c r="L32" s="158"/>
      <c r="M32" s="158"/>
      <c r="N32" s="159"/>
    </row>
    <row r="33" spans="1:14" s="6" customFormat="1" ht="26.25" customHeight="1" x14ac:dyDescent="0.4">
      <c r="A33" s="234" t="s">
        <v>15</v>
      </c>
      <c r="B33" s="235"/>
      <c r="C33" s="96">
        <f>L25</f>
        <v>22</v>
      </c>
      <c r="D33" s="96" t="s">
        <v>10</v>
      </c>
      <c r="E33" s="96"/>
      <c r="F33" s="96"/>
      <c r="G33" s="101"/>
      <c r="H33" s="96"/>
      <c r="I33" s="96"/>
      <c r="J33" s="96"/>
      <c r="K33" s="102"/>
      <c r="L33" s="102"/>
      <c r="M33" s="103"/>
      <c r="N33" s="104"/>
    </row>
    <row r="34" spans="1:14" s="7" customFormat="1" ht="26.25" customHeight="1" x14ac:dyDescent="0.4">
      <c r="A34" s="234" t="s">
        <v>14</v>
      </c>
      <c r="B34" s="235"/>
      <c r="C34" s="96">
        <f>M25</f>
        <v>10</v>
      </c>
      <c r="D34" s="96" t="s">
        <v>47</v>
      </c>
      <c r="E34" s="96" t="s">
        <v>145</v>
      </c>
      <c r="F34" s="96"/>
      <c r="G34" s="96"/>
      <c r="H34" s="96"/>
      <c r="I34" s="96"/>
      <c r="J34" s="96"/>
      <c r="K34" s="105"/>
      <c r="L34" s="105"/>
      <c r="M34" s="106"/>
      <c r="N34" s="107"/>
    </row>
    <row r="35" spans="1:14" s="8" customFormat="1" ht="26.25" customHeight="1" x14ac:dyDescent="0.4">
      <c r="A35" s="232" t="s">
        <v>109</v>
      </c>
      <c r="B35" s="233"/>
      <c r="C35" s="96">
        <f>N25</f>
        <v>2</v>
      </c>
      <c r="D35" s="96" t="s">
        <v>47</v>
      </c>
      <c r="E35" s="96" t="s">
        <v>103</v>
      </c>
      <c r="F35" s="96"/>
      <c r="G35" s="96"/>
      <c r="H35" s="96"/>
      <c r="I35" s="96"/>
      <c r="J35" s="96"/>
      <c r="K35" s="108"/>
      <c r="L35" s="108"/>
      <c r="M35" s="109"/>
      <c r="N35" s="110"/>
    </row>
    <row r="36" spans="1:14" s="6" customFormat="1" ht="26.25" customHeight="1" x14ac:dyDescent="0.4">
      <c r="A36" s="177" t="s">
        <v>96</v>
      </c>
      <c r="B36" s="178"/>
      <c r="C36" s="100">
        <f>G25</f>
        <v>155</v>
      </c>
      <c r="D36" s="100" t="s">
        <v>10</v>
      </c>
      <c r="E36" s="100" t="s">
        <v>16</v>
      </c>
      <c r="F36" s="100"/>
      <c r="G36" s="100">
        <f>H25</f>
        <v>139</v>
      </c>
      <c r="H36" s="100" t="s">
        <v>10</v>
      </c>
      <c r="I36" s="100"/>
      <c r="J36" s="100"/>
      <c r="K36" s="111"/>
      <c r="L36" s="111"/>
      <c r="M36" s="112"/>
      <c r="N36" s="113"/>
    </row>
    <row r="37" spans="1:14" s="9" customFormat="1" ht="26.25" customHeight="1" thickBot="1" x14ac:dyDescent="0.45">
      <c r="A37" s="230" t="str">
        <f>IF(C37&gt;0," 本月戶數增加","本月戶數減少")</f>
        <v xml:space="preserve"> 本月戶數增加</v>
      </c>
      <c r="B37" s="231"/>
      <c r="C37" s="114">
        <f>C25-'11407'!C25</f>
        <v>12</v>
      </c>
      <c r="D37" s="116" t="str">
        <f>IF(E37&gt;0,"男增加","男減少")</f>
        <v>男增加</v>
      </c>
      <c r="E37" s="115">
        <f>D25-'11407'!D25</f>
        <v>8</v>
      </c>
      <c r="F37" s="116" t="str">
        <f>IF(G37&gt;0,"女增加","女減少")</f>
        <v>女減少</v>
      </c>
      <c r="G37" s="115">
        <f>E25-'11407'!E25</f>
        <v>-5</v>
      </c>
      <c r="H37" s="117"/>
      <c r="I37" s="231" t="str">
        <f>IF(K37&gt;0,"總人口數增加","總人口數減少")</f>
        <v>總人口數增加</v>
      </c>
      <c r="J37" s="231"/>
      <c r="K37" s="115">
        <f>F25-'11407'!F25</f>
        <v>3</v>
      </c>
      <c r="L37" s="118"/>
      <c r="M37" s="119"/>
      <c r="N37" s="120"/>
    </row>
  </sheetData>
  <mergeCells count="28">
    <mergeCell ref="A1:L1"/>
    <mergeCell ref="I3:I4"/>
    <mergeCell ref="B3:B4"/>
    <mergeCell ref="G3:G4"/>
    <mergeCell ref="H3:H4"/>
    <mergeCell ref="A26:B26"/>
    <mergeCell ref="A3:A4"/>
    <mergeCell ref="L3:L4"/>
    <mergeCell ref="K2:N2"/>
    <mergeCell ref="M3:M4"/>
    <mergeCell ref="N3:N4"/>
    <mergeCell ref="K3:K4"/>
    <mergeCell ref="J3:J4"/>
    <mergeCell ref="C3:C4"/>
    <mergeCell ref="A27:B27"/>
    <mergeCell ref="A28:B28"/>
    <mergeCell ref="A37:B37"/>
    <mergeCell ref="I37:J37"/>
    <mergeCell ref="A35:B35"/>
    <mergeCell ref="A33:B33"/>
    <mergeCell ref="A34:B34"/>
    <mergeCell ref="A29:B30"/>
    <mergeCell ref="C29:C30"/>
    <mergeCell ref="D29:D30"/>
    <mergeCell ref="A36:B36"/>
    <mergeCell ref="A31:B32"/>
    <mergeCell ref="C31:C32"/>
    <mergeCell ref="D31:D3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8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5" t="s">
        <v>156</v>
      </c>
      <c r="L2" s="215"/>
      <c r="M2" s="215"/>
      <c r="N2" s="215"/>
    </row>
    <row r="3" spans="1:14" ht="19.8" x14ac:dyDescent="0.4">
      <c r="A3" s="216" t="s">
        <v>82</v>
      </c>
      <c r="B3" s="209" t="s">
        <v>83</v>
      </c>
      <c r="C3" s="209" t="s">
        <v>48</v>
      </c>
      <c r="D3" s="141" t="s">
        <v>10</v>
      </c>
      <c r="E3" s="142" t="s">
        <v>92</v>
      </c>
      <c r="F3" s="143" t="s">
        <v>93</v>
      </c>
      <c r="G3" s="209" t="s">
        <v>49</v>
      </c>
      <c r="H3" s="209" t="s">
        <v>50</v>
      </c>
      <c r="I3" s="209" t="s">
        <v>51</v>
      </c>
      <c r="J3" s="209" t="s">
        <v>52</v>
      </c>
      <c r="K3" s="209" t="s">
        <v>53</v>
      </c>
      <c r="L3" s="209" t="s">
        <v>54</v>
      </c>
      <c r="M3" s="218" t="s">
        <v>107</v>
      </c>
      <c r="N3" s="220" t="s">
        <v>108</v>
      </c>
    </row>
    <row r="4" spans="1:14" s="1" customFormat="1" ht="19.8" x14ac:dyDescent="0.4">
      <c r="A4" s="217"/>
      <c r="B4" s="210"/>
      <c r="C4" s="210"/>
      <c r="D4" s="34" t="s">
        <v>55</v>
      </c>
      <c r="E4" s="34" t="s">
        <v>56</v>
      </c>
      <c r="F4" s="34" t="s">
        <v>88</v>
      </c>
      <c r="G4" s="210"/>
      <c r="H4" s="210"/>
      <c r="I4" s="210"/>
      <c r="J4" s="210"/>
      <c r="K4" s="210"/>
      <c r="L4" s="210"/>
      <c r="M4" s="219"/>
      <c r="N4" s="221"/>
    </row>
    <row r="5" spans="1:14" ht="19.8" x14ac:dyDescent="0.4">
      <c r="A5" s="166" t="s">
        <v>110</v>
      </c>
      <c r="B5" s="144">
        <v>9</v>
      </c>
      <c r="C5" s="144">
        <v>605</v>
      </c>
      <c r="D5" s="144">
        <v>485</v>
      </c>
      <c r="E5" s="144">
        <v>534</v>
      </c>
      <c r="F5" s="35">
        <f t="shared" ref="F5:F24" si="0">SUM(D5:E5)</f>
        <v>1019</v>
      </c>
      <c r="G5" s="132">
        <v>2</v>
      </c>
      <c r="H5" s="133">
        <v>3</v>
      </c>
      <c r="I5" s="133">
        <v>1</v>
      </c>
      <c r="J5" s="133">
        <v>2</v>
      </c>
      <c r="K5" s="133">
        <v>0</v>
      </c>
      <c r="L5" s="133">
        <v>1</v>
      </c>
      <c r="M5" s="134">
        <v>0</v>
      </c>
      <c r="N5" s="135">
        <v>0</v>
      </c>
    </row>
    <row r="6" spans="1:14" ht="19.8" x14ac:dyDescent="0.4">
      <c r="A6" s="166" t="s">
        <v>111</v>
      </c>
      <c r="B6" s="145">
        <v>9</v>
      </c>
      <c r="C6" s="144">
        <v>920</v>
      </c>
      <c r="D6" s="144">
        <v>718</v>
      </c>
      <c r="E6" s="144">
        <v>857</v>
      </c>
      <c r="F6" s="35">
        <f t="shared" si="0"/>
        <v>1575</v>
      </c>
      <c r="G6" s="132">
        <v>8</v>
      </c>
      <c r="H6" s="133">
        <v>4</v>
      </c>
      <c r="I6" s="133">
        <v>3</v>
      </c>
      <c r="J6" s="133">
        <v>1</v>
      </c>
      <c r="K6" s="133">
        <v>1</v>
      </c>
      <c r="L6" s="133">
        <v>4</v>
      </c>
      <c r="M6" s="134">
        <v>1</v>
      </c>
      <c r="N6" s="135">
        <v>0</v>
      </c>
    </row>
    <row r="7" spans="1:14" ht="19.8" x14ac:dyDescent="0.4">
      <c r="A7" s="166" t="s">
        <v>112</v>
      </c>
      <c r="B7" s="145">
        <v>17</v>
      </c>
      <c r="C7" s="144">
        <v>725</v>
      </c>
      <c r="D7" s="144">
        <v>674</v>
      </c>
      <c r="E7" s="144">
        <v>719</v>
      </c>
      <c r="F7" s="35">
        <f t="shared" si="0"/>
        <v>1393</v>
      </c>
      <c r="G7" s="132">
        <v>6</v>
      </c>
      <c r="H7" s="133">
        <v>5</v>
      </c>
      <c r="I7" s="133">
        <v>2</v>
      </c>
      <c r="J7" s="133">
        <v>3</v>
      </c>
      <c r="K7" s="133">
        <v>0</v>
      </c>
      <c r="L7" s="133"/>
      <c r="M7" s="134">
        <v>0</v>
      </c>
      <c r="N7" s="135">
        <v>1</v>
      </c>
    </row>
    <row r="8" spans="1:14" ht="19.8" x14ac:dyDescent="0.4">
      <c r="A8" s="166" t="s">
        <v>113</v>
      </c>
      <c r="B8" s="145">
        <v>8</v>
      </c>
      <c r="C8" s="144">
        <v>445</v>
      </c>
      <c r="D8" s="144">
        <v>413</v>
      </c>
      <c r="E8" s="144">
        <v>445</v>
      </c>
      <c r="F8" s="35">
        <f t="shared" si="0"/>
        <v>858</v>
      </c>
      <c r="G8" s="132">
        <v>11</v>
      </c>
      <c r="H8" s="133">
        <v>5</v>
      </c>
      <c r="I8" s="133">
        <v>1</v>
      </c>
      <c r="J8" s="133">
        <v>0</v>
      </c>
      <c r="K8" s="133">
        <v>0</v>
      </c>
      <c r="L8" s="133">
        <v>0</v>
      </c>
      <c r="M8" s="134">
        <v>0</v>
      </c>
      <c r="N8" s="135">
        <v>0</v>
      </c>
    </row>
    <row r="9" spans="1:14" ht="19.8" x14ac:dyDescent="0.4">
      <c r="A9" s="166" t="s">
        <v>114</v>
      </c>
      <c r="B9" s="145">
        <v>12</v>
      </c>
      <c r="C9" s="144">
        <v>563</v>
      </c>
      <c r="D9" s="144">
        <v>471</v>
      </c>
      <c r="E9" s="144">
        <v>552</v>
      </c>
      <c r="F9" s="35">
        <f t="shared" si="0"/>
        <v>1023</v>
      </c>
      <c r="G9" s="132">
        <v>3</v>
      </c>
      <c r="H9" s="133">
        <v>4</v>
      </c>
      <c r="I9" s="133">
        <v>1</v>
      </c>
      <c r="J9" s="133">
        <v>1</v>
      </c>
      <c r="K9" s="133">
        <v>1</v>
      </c>
      <c r="L9" s="133">
        <v>0</v>
      </c>
      <c r="M9" s="134">
        <v>0</v>
      </c>
      <c r="N9" s="135">
        <v>0</v>
      </c>
    </row>
    <row r="10" spans="1:14" ht="19.8" x14ac:dyDescent="0.4">
      <c r="A10" s="166" t="s">
        <v>115</v>
      </c>
      <c r="B10" s="145">
        <v>28</v>
      </c>
      <c r="C10" s="144">
        <v>2092</v>
      </c>
      <c r="D10" s="144">
        <v>1843</v>
      </c>
      <c r="E10" s="144">
        <v>2134</v>
      </c>
      <c r="F10" s="35">
        <f t="shared" si="0"/>
        <v>3977</v>
      </c>
      <c r="G10" s="132">
        <v>24</v>
      </c>
      <c r="H10" s="133">
        <v>18</v>
      </c>
      <c r="I10" s="133">
        <v>4</v>
      </c>
      <c r="J10" s="133">
        <v>5</v>
      </c>
      <c r="K10" s="133">
        <v>2</v>
      </c>
      <c r="L10" s="133">
        <v>2</v>
      </c>
      <c r="M10" s="134">
        <v>0</v>
      </c>
      <c r="N10" s="135">
        <v>0</v>
      </c>
    </row>
    <row r="11" spans="1:14" ht="19.8" x14ac:dyDescent="0.4">
      <c r="A11" s="166" t="s">
        <v>116</v>
      </c>
      <c r="B11" s="145">
        <v>10</v>
      </c>
      <c r="C11" s="144">
        <v>293</v>
      </c>
      <c r="D11" s="144">
        <v>321</v>
      </c>
      <c r="E11" s="144">
        <v>297</v>
      </c>
      <c r="F11" s="35">
        <f t="shared" si="0"/>
        <v>618</v>
      </c>
      <c r="G11" s="132">
        <v>2</v>
      </c>
      <c r="H11" s="133">
        <v>5</v>
      </c>
      <c r="I11" s="133">
        <v>0</v>
      </c>
      <c r="J11" s="133">
        <v>0</v>
      </c>
      <c r="K11" s="133">
        <v>1</v>
      </c>
      <c r="L11" s="133">
        <v>0</v>
      </c>
      <c r="M11" s="134">
        <v>0</v>
      </c>
      <c r="N11" s="135">
        <v>0</v>
      </c>
    </row>
    <row r="12" spans="1:14" ht="19.8" x14ac:dyDescent="0.4">
      <c r="A12" s="166" t="s">
        <v>117</v>
      </c>
      <c r="B12" s="145">
        <v>11</v>
      </c>
      <c r="C12" s="144">
        <v>817</v>
      </c>
      <c r="D12" s="144">
        <v>629</v>
      </c>
      <c r="E12" s="144">
        <v>740</v>
      </c>
      <c r="F12" s="35">
        <f t="shared" si="0"/>
        <v>1369</v>
      </c>
      <c r="G12" s="132">
        <v>6</v>
      </c>
      <c r="H12" s="133">
        <v>3</v>
      </c>
      <c r="I12" s="133">
        <v>2</v>
      </c>
      <c r="J12" s="133">
        <v>0</v>
      </c>
      <c r="K12" s="133">
        <v>0</v>
      </c>
      <c r="L12" s="133">
        <v>2</v>
      </c>
      <c r="M12" s="134">
        <v>0</v>
      </c>
      <c r="N12" s="135">
        <v>1</v>
      </c>
    </row>
    <row r="13" spans="1:14" ht="19.8" x14ac:dyDescent="0.4">
      <c r="A13" s="166" t="s">
        <v>118</v>
      </c>
      <c r="B13" s="145">
        <v>13</v>
      </c>
      <c r="C13" s="144">
        <v>1307</v>
      </c>
      <c r="D13" s="144">
        <v>987</v>
      </c>
      <c r="E13" s="144">
        <v>1220</v>
      </c>
      <c r="F13" s="35">
        <f t="shared" si="0"/>
        <v>2207</v>
      </c>
      <c r="G13" s="132">
        <v>13</v>
      </c>
      <c r="H13" s="133">
        <v>5</v>
      </c>
      <c r="I13" s="133">
        <v>4</v>
      </c>
      <c r="J13" s="133">
        <v>3</v>
      </c>
      <c r="K13" s="133">
        <v>0</v>
      </c>
      <c r="L13" s="133">
        <v>0</v>
      </c>
      <c r="M13" s="134">
        <v>0</v>
      </c>
      <c r="N13" s="135">
        <v>0</v>
      </c>
    </row>
    <row r="14" spans="1:14" ht="19.8" x14ac:dyDescent="0.4">
      <c r="A14" s="166" t="s">
        <v>119</v>
      </c>
      <c r="B14" s="145">
        <v>9</v>
      </c>
      <c r="C14" s="144">
        <v>538</v>
      </c>
      <c r="D14" s="144">
        <v>400</v>
      </c>
      <c r="E14" s="144">
        <v>527</v>
      </c>
      <c r="F14" s="35">
        <f t="shared" si="0"/>
        <v>927</v>
      </c>
      <c r="G14" s="132">
        <v>5</v>
      </c>
      <c r="H14" s="133">
        <v>3</v>
      </c>
      <c r="I14" s="133">
        <v>0</v>
      </c>
      <c r="J14" s="133">
        <v>0</v>
      </c>
      <c r="K14" s="133">
        <v>1</v>
      </c>
      <c r="L14" s="133">
        <v>1</v>
      </c>
      <c r="M14" s="134">
        <v>0</v>
      </c>
      <c r="N14" s="135">
        <v>0</v>
      </c>
    </row>
    <row r="15" spans="1:14" ht="19.8" x14ac:dyDescent="0.4">
      <c r="A15" s="166" t="s">
        <v>120</v>
      </c>
      <c r="B15" s="145">
        <v>10</v>
      </c>
      <c r="C15" s="144">
        <v>579</v>
      </c>
      <c r="D15" s="144">
        <v>525</v>
      </c>
      <c r="E15" s="144">
        <v>605</v>
      </c>
      <c r="F15" s="35">
        <f t="shared" si="0"/>
        <v>1130</v>
      </c>
      <c r="G15" s="132">
        <v>5</v>
      </c>
      <c r="H15" s="133">
        <v>4</v>
      </c>
      <c r="I15" s="133">
        <v>0</v>
      </c>
      <c r="J15" s="133">
        <v>1</v>
      </c>
      <c r="K15" s="133">
        <v>0</v>
      </c>
      <c r="L15" s="133">
        <v>0</v>
      </c>
      <c r="M15" s="134">
        <v>0</v>
      </c>
      <c r="N15" s="135">
        <v>1</v>
      </c>
    </row>
    <row r="16" spans="1:14" ht="19.8" x14ac:dyDescent="0.4">
      <c r="A16" s="166" t="s">
        <v>121</v>
      </c>
      <c r="B16" s="145">
        <v>13</v>
      </c>
      <c r="C16" s="144">
        <v>642</v>
      </c>
      <c r="D16" s="144">
        <v>632</v>
      </c>
      <c r="E16" s="144">
        <v>506</v>
      </c>
      <c r="F16" s="35">
        <f t="shared" si="0"/>
        <v>1138</v>
      </c>
      <c r="G16" s="132">
        <v>2</v>
      </c>
      <c r="H16" s="133">
        <v>10</v>
      </c>
      <c r="I16" s="133">
        <v>4</v>
      </c>
      <c r="J16" s="133">
        <v>2</v>
      </c>
      <c r="K16" s="133">
        <v>0</v>
      </c>
      <c r="L16" s="133">
        <v>1</v>
      </c>
      <c r="M16" s="134">
        <v>1</v>
      </c>
      <c r="N16" s="135">
        <v>0</v>
      </c>
    </row>
    <row r="17" spans="1:14" ht="19.8" x14ac:dyDescent="0.4">
      <c r="A17" s="166" t="s">
        <v>122</v>
      </c>
      <c r="B17" s="145">
        <v>9</v>
      </c>
      <c r="C17" s="144">
        <v>554</v>
      </c>
      <c r="D17" s="144">
        <v>491</v>
      </c>
      <c r="E17" s="144">
        <v>498</v>
      </c>
      <c r="F17" s="35">
        <f t="shared" si="0"/>
        <v>989</v>
      </c>
      <c r="G17" s="132">
        <v>7</v>
      </c>
      <c r="H17" s="133">
        <v>12</v>
      </c>
      <c r="I17" s="133">
        <v>2</v>
      </c>
      <c r="J17" s="133">
        <v>2</v>
      </c>
      <c r="K17" s="133">
        <v>0</v>
      </c>
      <c r="L17" s="133">
        <v>2</v>
      </c>
      <c r="M17" s="134">
        <v>0</v>
      </c>
      <c r="N17" s="135">
        <v>0</v>
      </c>
    </row>
    <row r="18" spans="1:14" ht="19.8" x14ac:dyDescent="0.4">
      <c r="A18" s="166" t="s">
        <v>123</v>
      </c>
      <c r="B18" s="145">
        <v>18</v>
      </c>
      <c r="C18" s="144">
        <v>776</v>
      </c>
      <c r="D18" s="144">
        <v>679</v>
      </c>
      <c r="E18" s="144">
        <v>858</v>
      </c>
      <c r="F18" s="35">
        <f t="shared" si="0"/>
        <v>1537</v>
      </c>
      <c r="G18" s="132">
        <v>5</v>
      </c>
      <c r="H18" s="133">
        <v>11</v>
      </c>
      <c r="I18" s="133">
        <v>2</v>
      </c>
      <c r="J18" s="133">
        <v>0</v>
      </c>
      <c r="K18" s="133">
        <v>1</v>
      </c>
      <c r="L18" s="133">
        <v>2</v>
      </c>
      <c r="M18" s="134">
        <v>0</v>
      </c>
      <c r="N18" s="135">
        <v>0</v>
      </c>
    </row>
    <row r="19" spans="1:14" ht="19.8" x14ac:dyDescent="0.4">
      <c r="A19" s="166" t="s">
        <v>124</v>
      </c>
      <c r="B19" s="145">
        <v>11</v>
      </c>
      <c r="C19" s="144">
        <v>1144</v>
      </c>
      <c r="D19" s="144">
        <v>769</v>
      </c>
      <c r="E19" s="144">
        <v>953</v>
      </c>
      <c r="F19" s="35">
        <f t="shared" si="0"/>
        <v>1722</v>
      </c>
      <c r="G19" s="132">
        <v>17</v>
      </c>
      <c r="H19" s="133">
        <v>12</v>
      </c>
      <c r="I19" s="133">
        <v>2</v>
      </c>
      <c r="J19" s="133">
        <v>2</v>
      </c>
      <c r="K19" s="133">
        <v>0</v>
      </c>
      <c r="L19" s="133">
        <v>0</v>
      </c>
      <c r="M19" s="134">
        <v>1</v>
      </c>
      <c r="N19" s="135">
        <v>0</v>
      </c>
    </row>
    <row r="20" spans="1:14" ht="19.8" x14ac:dyDescent="0.4">
      <c r="A20" s="166" t="s">
        <v>125</v>
      </c>
      <c r="B20" s="145">
        <v>9</v>
      </c>
      <c r="C20" s="144">
        <v>559</v>
      </c>
      <c r="D20" s="144">
        <v>488</v>
      </c>
      <c r="E20" s="144">
        <v>563</v>
      </c>
      <c r="F20" s="35">
        <f t="shared" si="0"/>
        <v>1051</v>
      </c>
      <c r="G20" s="132">
        <v>4</v>
      </c>
      <c r="H20" s="133">
        <v>11</v>
      </c>
      <c r="I20" s="133">
        <v>0</v>
      </c>
      <c r="J20" s="133">
        <v>1</v>
      </c>
      <c r="K20" s="133">
        <v>0</v>
      </c>
      <c r="L20" s="133">
        <v>1</v>
      </c>
      <c r="M20" s="134">
        <v>0</v>
      </c>
      <c r="N20" s="135">
        <v>0</v>
      </c>
    </row>
    <row r="21" spans="1:14" ht="19.8" x14ac:dyDescent="0.4">
      <c r="A21" s="166" t="s">
        <v>126</v>
      </c>
      <c r="B21" s="145">
        <v>19</v>
      </c>
      <c r="C21" s="144">
        <v>982</v>
      </c>
      <c r="D21" s="144">
        <v>847</v>
      </c>
      <c r="E21" s="144">
        <v>968</v>
      </c>
      <c r="F21" s="35">
        <f t="shared" si="0"/>
        <v>1815</v>
      </c>
      <c r="G21" s="132">
        <v>7</v>
      </c>
      <c r="H21" s="133">
        <v>10</v>
      </c>
      <c r="I21" s="133">
        <v>3</v>
      </c>
      <c r="J21" s="133">
        <v>7</v>
      </c>
      <c r="K21" s="133">
        <v>1</v>
      </c>
      <c r="L21" s="133">
        <v>1</v>
      </c>
      <c r="M21" s="134">
        <v>0</v>
      </c>
      <c r="N21" s="135">
        <v>0</v>
      </c>
    </row>
    <row r="22" spans="1:14" ht="19.8" x14ac:dyDescent="0.4">
      <c r="A22" s="166" t="s">
        <v>127</v>
      </c>
      <c r="B22" s="145">
        <v>13</v>
      </c>
      <c r="C22" s="144">
        <v>572</v>
      </c>
      <c r="D22" s="144">
        <v>507</v>
      </c>
      <c r="E22" s="144">
        <v>575</v>
      </c>
      <c r="F22" s="35">
        <f t="shared" si="0"/>
        <v>1082</v>
      </c>
      <c r="G22" s="132">
        <v>8</v>
      </c>
      <c r="H22" s="133">
        <v>8</v>
      </c>
      <c r="I22" s="133">
        <v>1</v>
      </c>
      <c r="J22" s="133">
        <v>1</v>
      </c>
      <c r="K22" s="133">
        <v>0</v>
      </c>
      <c r="L22" s="133">
        <v>2</v>
      </c>
      <c r="M22" s="134">
        <v>0</v>
      </c>
      <c r="N22" s="135">
        <v>1</v>
      </c>
    </row>
    <row r="23" spans="1:14" ht="19.8" x14ac:dyDescent="0.4">
      <c r="A23" s="166" t="s">
        <v>128</v>
      </c>
      <c r="B23" s="145">
        <v>14</v>
      </c>
      <c r="C23" s="144">
        <v>563</v>
      </c>
      <c r="D23" s="144">
        <v>456</v>
      </c>
      <c r="E23" s="144">
        <v>564</v>
      </c>
      <c r="F23" s="35">
        <f t="shared" si="0"/>
        <v>1020</v>
      </c>
      <c r="G23" s="132">
        <v>7</v>
      </c>
      <c r="H23" s="133">
        <v>6</v>
      </c>
      <c r="I23" s="133">
        <v>1</v>
      </c>
      <c r="J23" s="133">
        <v>1</v>
      </c>
      <c r="K23" s="133">
        <v>0</v>
      </c>
      <c r="L23" s="133">
        <v>1</v>
      </c>
      <c r="M23" s="134">
        <v>0</v>
      </c>
      <c r="N23" s="135">
        <v>0</v>
      </c>
    </row>
    <row r="24" spans="1:14" ht="19.8" x14ac:dyDescent="0.4">
      <c r="A24" s="166" t="s">
        <v>129</v>
      </c>
      <c r="B24" s="145">
        <v>16</v>
      </c>
      <c r="C24" s="144">
        <v>598</v>
      </c>
      <c r="D24" s="144">
        <v>534</v>
      </c>
      <c r="E24" s="144">
        <v>624</v>
      </c>
      <c r="F24" s="35">
        <f t="shared" si="0"/>
        <v>1158</v>
      </c>
      <c r="G24" s="132">
        <v>4</v>
      </c>
      <c r="H24" s="133">
        <v>3</v>
      </c>
      <c r="I24" s="133">
        <v>1</v>
      </c>
      <c r="J24" s="133">
        <v>2</v>
      </c>
      <c r="K24" s="133">
        <v>0</v>
      </c>
      <c r="L24" s="133">
        <v>1</v>
      </c>
      <c r="M24" s="134">
        <v>0</v>
      </c>
      <c r="N24" s="135">
        <v>1</v>
      </c>
    </row>
    <row r="25" spans="1:14" ht="19.8" x14ac:dyDescent="0.4">
      <c r="A25" s="165" t="s">
        <v>99</v>
      </c>
      <c r="B25" s="35">
        <f t="shared" ref="B25:N25" si="1">SUM(B5:B24)</f>
        <v>258</v>
      </c>
      <c r="C25" s="35">
        <f t="shared" si="1"/>
        <v>15274</v>
      </c>
      <c r="D25" s="35">
        <f t="shared" si="1"/>
        <v>12869</v>
      </c>
      <c r="E25" s="35">
        <f t="shared" si="1"/>
        <v>14739</v>
      </c>
      <c r="F25" s="35">
        <f t="shared" si="1"/>
        <v>27608</v>
      </c>
      <c r="G25" s="35">
        <f t="shared" si="1"/>
        <v>146</v>
      </c>
      <c r="H25" s="35">
        <f t="shared" si="1"/>
        <v>142</v>
      </c>
      <c r="I25" s="35">
        <f t="shared" si="1"/>
        <v>34</v>
      </c>
      <c r="J25" s="35">
        <f t="shared" si="1"/>
        <v>34</v>
      </c>
      <c r="K25" s="35">
        <f t="shared" si="1"/>
        <v>8</v>
      </c>
      <c r="L25" s="35">
        <f t="shared" si="1"/>
        <v>21</v>
      </c>
      <c r="M25" s="36">
        <f t="shared" si="1"/>
        <v>3</v>
      </c>
      <c r="N25" s="38">
        <f t="shared" si="1"/>
        <v>5</v>
      </c>
    </row>
    <row r="26" spans="1:14" s="2" customFormat="1" ht="26.25" customHeight="1" x14ac:dyDescent="0.4">
      <c r="A26" s="213" t="s">
        <v>57</v>
      </c>
      <c r="B26" s="214"/>
      <c r="C26" s="76">
        <f>C25</f>
        <v>15274</v>
      </c>
      <c r="D26" s="76" t="s">
        <v>58</v>
      </c>
      <c r="E26" s="76" t="s">
        <v>59</v>
      </c>
      <c r="F26" s="76"/>
      <c r="G26" s="76">
        <f>F25</f>
        <v>27608</v>
      </c>
      <c r="H26" s="76" t="s">
        <v>60</v>
      </c>
      <c r="I26" s="76"/>
      <c r="J26" s="76"/>
      <c r="K26" s="76" t="s">
        <v>142</v>
      </c>
      <c r="L26" s="76"/>
      <c r="M26" s="77"/>
      <c r="N26" s="78"/>
    </row>
    <row r="27" spans="1:14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2092</v>
      </c>
      <c r="F27" s="126">
        <f>MAX(F5:F24)</f>
        <v>3977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4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293</v>
      </c>
      <c r="F28" s="128">
        <f>MIN(F5:F24)</f>
        <v>618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4" s="3" customFormat="1" ht="24.9" customHeight="1" x14ac:dyDescent="0.4">
      <c r="A29" s="222" t="s">
        <v>11</v>
      </c>
      <c r="B29" s="223"/>
      <c r="C29" s="226">
        <f>SUM(G29:G30)</f>
        <v>164</v>
      </c>
      <c r="D29" s="228" t="s">
        <v>10</v>
      </c>
      <c r="E29" s="63" t="s">
        <v>12</v>
      </c>
      <c r="F29" s="63"/>
      <c r="G29" s="63">
        <v>85</v>
      </c>
      <c r="H29" s="63" t="s">
        <v>10</v>
      </c>
      <c r="I29" s="63"/>
      <c r="J29" s="63"/>
      <c r="K29" s="64"/>
      <c r="L29" s="64"/>
      <c r="M29" s="65"/>
      <c r="N29" s="66"/>
    </row>
    <row r="30" spans="1:14" s="4" customFormat="1" ht="24.9" customHeight="1" x14ac:dyDescent="0.4">
      <c r="A30" s="224"/>
      <c r="B30" s="225"/>
      <c r="C30" s="227"/>
      <c r="D30" s="229"/>
      <c r="E30" s="67" t="s">
        <v>13</v>
      </c>
      <c r="F30" s="67"/>
      <c r="G30" s="67">
        <v>79</v>
      </c>
      <c r="H30" s="67" t="s">
        <v>10</v>
      </c>
      <c r="I30" s="67"/>
      <c r="J30" s="67"/>
      <c r="K30" s="68"/>
      <c r="L30" s="68"/>
      <c r="M30" s="69"/>
      <c r="N30" s="70"/>
    </row>
    <row r="31" spans="1:14" s="4" customFormat="1" ht="24.9" customHeight="1" x14ac:dyDescent="0.4">
      <c r="A31" s="185" t="s">
        <v>17</v>
      </c>
      <c r="B31" s="189"/>
      <c r="C31" s="192">
        <f>K25</f>
        <v>8</v>
      </c>
      <c r="D31" s="192" t="s">
        <v>10</v>
      </c>
      <c r="E31" s="151" t="s">
        <v>174</v>
      </c>
      <c r="F31" s="63"/>
      <c r="G31" s="63"/>
      <c r="H31" s="63"/>
      <c r="I31" s="63"/>
      <c r="J31" s="63"/>
      <c r="K31" s="155"/>
      <c r="L31" s="155"/>
      <c r="M31" s="156"/>
      <c r="N31" s="157"/>
    </row>
    <row r="32" spans="1:14" s="5" customFormat="1" ht="24.9" customHeight="1" x14ac:dyDescent="0.4">
      <c r="A32" s="190"/>
      <c r="B32" s="191"/>
      <c r="C32" s="206"/>
      <c r="D32" s="206"/>
      <c r="E32" s="151" t="s">
        <v>94</v>
      </c>
      <c r="F32" s="158"/>
      <c r="G32" s="158"/>
      <c r="H32" s="158"/>
      <c r="I32" s="158"/>
      <c r="J32" s="158"/>
      <c r="K32" s="158"/>
      <c r="L32" s="158"/>
      <c r="M32" s="158"/>
      <c r="N32" s="159"/>
    </row>
    <row r="33" spans="1:14" s="6" customFormat="1" ht="26.25" customHeight="1" x14ac:dyDescent="0.4">
      <c r="A33" s="244" t="s">
        <v>61</v>
      </c>
      <c r="B33" s="245"/>
      <c r="C33" s="76">
        <f>L25</f>
        <v>21</v>
      </c>
      <c r="D33" s="76" t="s">
        <v>60</v>
      </c>
      <c r="E33" s="76"/>
      <c r="F33" s="76"/>
      <c r="G33" s="86"/>
      <c r="H33" s="76"/>
      <c r="I33" s="76"/>
      <c r="J33" s="76"/>
      <c r="K33" s="87"/>
      <c r="L33" s="87"/>
      <c r="M33" s="88"/>
      <c r="N33" s="89"/>
    </row>
    <row r="34" spans="1:14" s="7" customFormat="1" ht="26.25" customHeight="1" x14ac:dyDescent="0.4">
      <c r="A34" s="213" t="s">
        <v>14</v>
      </c>
      <c r="B34" s="214"/>
      <c r="C34" s="76">
        <f>M25</f>
        <v>3</v>
      </c>
      <c r="D34" s="76" t="s">
        <v>62</v>
      </c>
      <c r="E34" s="76" t="s">
        <v>103</v>
      </c>
      <c r="F34" s="76"/>
      <c r="G34" s="76"/>
      <c r="H34" s="76"/>
      <c r="I34" s="76"/>
      <c r="J34" s="76"/>
      <c r="K34" s="87"/>
      <c r="L34" s="87"/>
      <c r="M34" s="88"/>
      <c r="N34" s="89"/>
    </row>
    <row r="35" spans="1:14" s="8" customFormat="1" ht="26.25" customHeight="1" x14ac:dyDescent="0.4">
      <c r="A35" s="211" t="s">
        <v>109</v>
      </c>
      <c r="B35" s="212"/>
      <c r="C35" s="76">
        <f>N25</f>
        <v>5</v>
      </c>
      <c r="D35" s="76" t="s">
        <v>62</v>
      </c>
      <c r="E35" s="76" t="s">
        <v>103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6" customFormat="1" ht="26.25" customHeight="1" x14ac:dyDescent="0.4">
      <c r="A36" s="177" t="s">
        <v>96</v>
      </c>
      <c r="B36" s="178"/>
      <c r="C36" s="76">
        <f>G25</f>
        <v>146</v>
      </c>
      <c r="D36" s="76" t="s">
        <v>60</v>
      </c>
      <c r="E36" s="76" t="s">
        <v>63</v>
      </c>
      <c r="F36" s="76"/>
      <c r="G36" s="76">
        <f>H25</f>
        <v>142</v>
      </c>
      <c r="H36" s="76" t="s">
        <v>60</v>
      </c>
      <c r="I36" s="76"/>
      <c r="J36" s="76"/>
      <c r="K36" s="87"/>
      <c r="L36" s="87"/>
      <c r="M36" s="88"/>
      <c r="N36" s="89"/>
    </row>
    <row r="37" spans="1:14" s="9" customFormat="1" ht="26.25" customHeight="1" thickBot="1" x14ac:dyDescent="0.45">
      <c r="A37" s="207" t="str">
        <f>IF(C37&gt;0," 本月戶數增加","本月戶數減少")</f>
        <v xml:space="preserve"> 本月戶數增加</v>
      </c>
      <c r="B37" s="208"/>
      <c r="C37" s="121">
        <f>C25-'11408'!C25</f>
        <v>11</v>
      </c>
      <c r="D37" s="91" t="str">
        <f>IF(E37&gt;0,"男增加","男減少")</f>
        <v>男增加</v>
      </c>
      <c r="E37" s="92">
        <f>D25-'11408'!D25</f>
        <v>4</v>
      </c>
      <c r="F37" s="91" t="str">
        <f>IF(G37&gt;0,"女增加","女減少")</f>
        <v>女減少</v>
      </c>
      <c r="G37" s="92">
        <f>E25-'11408'!E25</f>
        <v>-13</v>
      </c>
      <c r="H37" s="93"/>
      <c r="I37" s="208" t="str">
        <f>IF(K37&gt;0,"總人口數增加","總人口數減少")</f>
        <v>總人口數減少</v>
      </c>
      <c r="J37" s="208"/>
      <c r="K37" s="92">
        <f>F25-'11408'!F25</f>
        <v>-9</v>
      </c>
      <c r="L37" s="93"/>
      <c r="M37" s="94"/>
      <c r="N37" s="95"/>
    </row>
    <row r="38" spans="1:14" x14ac:dyDescent="0.3">
      <c r="K38" s="10"/>
      <c r="M38" s="12"/>
    </row>
  </sheetData>
  <mergeCells count="28">
    <mergeCell ref="M3:M4"/>
    <mergeCell ref="N3:N4"/>
    <mergeCell ref="K2:N2"/>
    <mergeCell ref="C29:C30"/>
    <mergeCell ref="D29:D30"/>
    <mergeCell ref="J3:J4"/>
    <mergeCell ref="A37:B37"/>
    <mergeCell ref="I37:J37"/>
    <mergeCell ref="I3:I4"/>
    <mergeCell ref="B3:B4"/>
    <mergeCell ref="C3:C4"/>
    <mergeCell ref="G3:G4"/>
    <mergeCell ref="H3:H4"/>
    <mergeCell ref="A35:B35"/>
    <mergeCell ref="A33:B33"/>
    <mergeCell ref="A34:B34"/>
    <mergeCell ref="A27:B27"/>
    <mergeCell ref="A28:B28"/>
    <mergeCell ref="A26:B26"/>
    <mergeCell ref="A3:A4"/>
    <mergeCell ref="A29:B30"/>
    <mergeCell ref="A31:B32"/>
    <mergeCell ref="C31:C32"/>
    <mergeCell ref="D31:D32"/>
    <mergeCell ref="A36:B36"/>
    <mergeCell ref="A1:L1"/>
    <mergeCell ref="K3:K4"/>
    <mergeCell ref="L3:L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8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5" t="s">
        <v>157</v>
      </c>
      <c r="L2" s="215"/>
      <c r="M2" s="215"/>
      <c r="N2" s="215"/>
    </row>
    <row r="3" spans="1:14" ht="19.8" x14ac:dyDescent="0.4">
      <c r="A3" s="216" t="s">
        <v>82</v>
      </c>
      <c r="B3" s="209" t="s">
        <v>83</v>
      </c>
      <c r="C3" s="209" t="s">
        <v>44</v>
      </c>
      <c r="D3" s="141" t="s">
        <v>10</v>
      </c>
      <c r="E3" s="142" t="s">
        <v>92</v>
      </c>
      <c r="F3" s="143" t="s">
        <v>93</v>
      </c>
      <c r="G3" s="209" t="s">
        <v>5</v>
      </c>
      <c r="H3" s="209" t="s">
        <v>4</v>
      </c>
      <c r="I3" s="209" t="s">
        <v>6</v>
      </c>
      <c r="J3" s="209" t="s">
        <v>7</v>
      </c>
      <c r="K3" s="209" t="s">
        <v>45</v>
      </c>
      <c r="L3" s="209" t="s">
        <v>46</v>
      </c>
      <c r="M3" s="218" t="s">
        <v>107</v>
      </c>
      <c r="N3" s="220" t="s">
        <v>108</v>
      </c>
    </row>
    <row r="4" spans="1:14" s="1" customFormat="1" ht="19.8" x14ac:dyDescent="0.4">
      <c r="A4" s="217"/>
      <c r="B4" s="210"/>
      <c r="C4" s="210"/>
      <c r="D4" s="34" t="s">
        <v>1</v>
      </c>
      <c r="E4" s="34" t="s">
        <v>2</v>
      </c>
      <c r="F4" s="34" t="s">
        <v>89</v>
      </c>
      <c r="G4" s="210"/>
      <c r="H4" s="210"/>
      <c r="I4" s="210"/>
      <c r="J4" s="210"/>
      <c r="K4" s="210"/>
      <c r="L4" s="210"/>
      <c r="M4" s="219"/>
      <c r="N4" s="221"/>
    </row>
    <row r="5" spans="1:14" ht="19.8" x14ac:dyDescent="0.4">
      <c r="A5" s="166" t="s">
        <v>110</v>
      </c>
      <c r="B5" s="144">
        <v>9</v>
      </c>
      <c r="C5" s="144">
        <v>604</v>
      </c>
      <c r="D5" s="144">
        <v>486</v>
      </c>
      <c r="E5" s="144">
        <v>538</v>
      </c>
      <c r="F5" s="35">
        <f t="shared" ref="F5:F24" si="0">SUM(D5:E5)</f>
        <v>1024</v>
      </c>
      <c r="G5" s="132">
        <v>6</v>
      </c>
      <c r="H5" s="133">
        <v>1</v>
      </c>
      <c r="I5" s="133">
        <v>4</v>
      </c>
      <c r="J5" s="133">
        <v>4</v>
      </c>
      <c r="K5" s="133">
        <v>1</v>
      </c>
      <c r="L5" s="133">
        <v>1</v>
      </c>
      <c r="M5" s="134">
        <v>0</v>
      </c>
      <c r="N5" s="135">
        <v>0</v>
      </c>
    </row>
    <row r="6" spans="1:14" ht="19.8" x14ac:dyDescent="0.4">
      <c r="A6" s="166" t="s">
        <v>111</v>
      </c>
      <c r="B6" s="145">
        <v>9</v>
      </c>
      <c r="C6" s="144">
        <v>916</v>
      </c>
      <c r="D6" s="144">
        <v>716</v>
      </c>
      <c r="E6" s="144">
        <v>856</v>
      </c>
      <c r="F6" s="35">
        <f t="shared" si="0"/>
        <v>1572</v>
      </c>
      <c r="G6" s="132">
        <v>3</v>
      </c>
      <c r="H6" s="133">
        <v>7</v>
      </c>
      <c r="I6" s="133">
        <v>3</v>
      </c>
      <c r="J6" s="133">
        <v>3</v>
      </c>
      <c r="K6" s="133">
        <v>1</v>
      </c>
      <c r="L6" s="133">
        <v>0</v>
      </c>
      <c r="M6" s="134">
        <v>1</v>
      </c>
      <c r="N6" s="135">
        <v>0</v>
      </c>
    </row>
    <row r="7" spans="1:14" ht="19.8" x14ac:dyDescent="0.4">
      <c r="A7" s="166" t="s">
        <v>112</v>
      </c>
      <c r="B7" s="145">
        <v>17</v>
      </c>
      <c r="C7" s="144">
        <v>723</v>
      </c>
      <c r="D7" s="144">
        <v>674</v>
      </c>
      <c r="E7" s="144">
        <v>723</v>
      </c>
      <c r="F7" s="35">
        <f t="shared" si="0"/>
        <v>1397</v>
      </c>
      <c r="G7" s="132">
        <v>12</v>
      </c>
      <c r="H7" s="133">
        <v>8</v>
      </c>
      <c r="I7" s="133">
        <v>1</v>
      </c>
      <c r="J7" s="133">
        <v>0</v>
      </c>
      <c r="K7" s="133">
        <v>0</v>
      </c>
      <c r="L7" s="133">
        <v>1</v>
      </c>
      <c r="M7" s="134">
        <v>0</v>
      </c>
      <c r="N7" s="135">
        <v>2</v>
      </c>
    </row>
    <row r="8" spans="1:14" ht="19.8" x14ac:dyDescent="0.4">
      <c r="A8" s="166" t="s">
        <v>113</v>
      </c>
      <c r="B8" s="145">
        <v>8</v>
      </c>
      <c r="C8" s="144">
        <v>444</v>
      </c>
      <c r="D8" s="144">
        <v>412</v>
      </c>
      <c r="E8" s="144">
        <v>444</v>
      </c>
      <c r="F8" s="35">
        <f t="shared" si="0"/>
        <v>856</v>
      </c>
      <c r="G8" s="132">
        <v>2</v>
      </c>
      <c r="H8" s="133">
        <v>2</v>
      </c>
      <c r="I8" s="133">
        <v>0</v>
      </c>
      <c r="J8" s="133">
        <v>1</v>
      </c>
      <c r="K8" s="133">
        <v>0</v>
      </c>
      <c r="L8" s="133">
        <v>1</v>
      </c>
      <c r="M8" s="134">
        <v>1</v>
      </c>
      <c r="N8" s="135">
        <v>0</v>
      </c>
    </row>
    <row r="9" spans="1:14" ht="19.8" x14ac:dyDescent="0.4">
      <c r="A9" s="166" t="s">
        <v>114</v>
      </c>
      <c r="B9" s="145">
        <v>12</v>
      </c>
      <c r="C9" s="144">
        <v>562</v>
      </c>
      <c r="D9" s="144">
        <v>472</v>
      </c>
      <c r="E9" s="144">
        <v>552</v>
      </c>
      <c r="F9" s="35">
        <f t="shared" si="0"/>
        <v>1024</v>
      </c>
      <c r="G9" s="132">
        <v>7</v>
      </c>
      <c r="H9" s="133">
        <v>3</v>
      </c>
      <c r="I9" s="133">
        <v>0</v>
      </c>
      <c r="J9" s="133">
        <v>1</v>
      </c>
      <c r="K9" s="133">
        <v>0</v>
      </c>
      <c r="L9" s="133">
        <v>2</v>
      </c>
      <c r="M9" s="134">
        <v>1</v>
      </c>
      <c r="N9" s="135">
        <v>0</v>
      </c>
    </row>
    <row r="10" spans="1:14" ht="19.8" x14ac:dyDescent="0.4">
      <c r="A10" s="166" t="s">
        <v>115</v>
      </c>
      <c r="B10" s="145">
        <v>28</v>
      </c>
      <c r="C10" s="144">
        <v>2093</v>
      </c>
      <c r="D10" s="144">
        <v>1834</v>
      </c>
      <c r="E10" s="144">
        <v>2139</v>
      </c>
      <c r="F10" s="35">
        <f t="shared" si="0"/>
        <v>3973</v>
      </c>
      <c r="G10" s="132">
        <v>13</v>
      </c>
      <c r="H10" s="133">
        <v>14</v>
      </c>
      <c r="I10" s="133">
        <v>1</v>
      </c>
      <c r="J10" s="133">
        <v>3</v>
      </c>
      <c r="K10" s="133">
        <v>3</v>
      </c>
      <c r="L10" s="133">
        <v>4</v>
      </c>
      <c r="M10" s="134">
        <v>2</v>
      </c>
      <c r="N10" s="135">
        <v>1</v>
      </c>
    </row>
    <row r="11" spans="1:14" ht="19.8" x14ac:dyDescent="0.4">
      <c r="A11" s="166" t="s">
        <v>116</v>
      </c>
      <c r="B11" s="145">
        <v>10</v>
      </c>
      <c r="C11" s="144">
        <v>294</v>
      </c>
      <c r="D11" s="144">
        <v>322</v>
      </c>
      <c r="E11" s="144">
        <v>297</v>
      </c>
      <c r="F11" s="35">
        <f t="shared" si="0"/>
        <v>619</v>
      </c>
      <c r="G11" s="132">
        <v>2</v>
      </c>
      <c r="H11" s="133">
        <v>0</v>
      </c>
      <c r="I11" s="133">
        <v>0</v>
      </c>
      <c r="J11" s="133">
        <v>0</v>
      </c>
      <c r="K11" s="133">
        <v>0</v>
      </c>
      <c r="L11" s="133">
        <v>1</v>
      </c>
      <c r="M11" s="134">
        <v>0</v>
      </c>
      <c r="N11" s="135">
        <v>0</v>
      </c>
    </row>
    <row r="12" spans="1:14" ht="19.8" x14ac:dyDescent="0.4">
      <c r="A12" s="166" t="s">
        <v>117</v>
      </c>
      <c r="B12" s="145">
        <v>11</v>
      </c>
      <c r="C12" s="144">
        <v>814</v>
      </c>
      <c r="D12" s="144">
        <v>624</v>
      </c>
      <c r="E12" s="144">
        <v>741</v>
      </c>
      <c r="F12" s="35">
        <f t="shared" si="0"/>
        <v>1365</v>
      </c>
      <c r="G12" s="132">
        <v>4</v>
      </c>
      <c r="H12" s="133">
        <v>2</v>
      </c>
      <c r="I12" s="133">
        <v>0</v>
      </c>
      <c r="J12" s="133">
        <v>5</v>
      </c>
      <c r="K12" s="133">
        <v>0</v>
      </c>
      <c r="L12" s="133">
        <v>1</v>
      </c>
      <c r="M12" s="134">
        <v>1</v>
      </c>
      <c r="N12" s="135">
        <v>0</v>
      </c>
    </row>
    <row r="13" spans="1:14" ht="19.8" x14ac:dyDescent="0.4">
      <c r="A13" s="166" t="s">
        <v>118</v>
      </c>
      <c r="B13" s="145">
        <v>13</v>
      </c>
      <c r="C13" s="144">
        <v>1308</v>
      </c>
      <c r="D13" s="144">
        <v>991</v>
      </c>
      <c r="E13" s="144">
        <v>1222</v>
      </c>
      <c r="F13" s="35">
        <f t="shared" si="0"/>
        <v>2213</v>
      </c>
      <c r="G13" s="132">
        <v>14</v>
      </c>
      <c r="H13" s="133">
        <v>9</v>
      </c>
      <c r="I13" s="133">
        <v>4</v>
      </c>
      <c r="J13" s="133">
        <v>2</v>
      </c>
      <c r="K13" s="133">
        <v>0</v>
      </c>
      <c r="L13" s="133">
        <v>1</v>
      </c>
      <c r="M13" s="134">
        <v>1</v>
      </c>
      <c r="N13" s="135">
        <v>0</v>
      </c>
    </row>
    <row r="14" spans="1:14" ht="19.8" x14ac:dyDescent="0.4">
      <c r="A14" s="166" t="s">
        <v>119</v>
      </c>
      <c r="B14" s="145">
        <v>9</v>
      </c>
      <c r="C14" s="144">
        <v>538</v>
      </c>
      <c r="D14" s="144">
        <v>400</v>
      </c>
      <c r="E14" s="144">
        <v>526</v>
      </c>
      <c r="F14" s="35">
        <f t="shared" si="0"/>
        <v>926</v>
      </c>
      <c r="G14" s="132">
        <v>3</v>
      </c>
      <c r="H14" s="133">
        <v>3</v>
      </c>
      <c r="I14" s="133">
        <v>0</v>
      </c>
      <c r="J14" s="133">
        <v>0</v>
      </c>
      <c r="K14" s="133">
        <v>0</v>
      </c>
      <c r="L14" s="133">
        <v>1</v>
      </c>
      <c r="M14" s="134">
        <v>1</v>
      </c>
      <c r="N14" s="135">
        <v>0</v>
      </c>
    </row>
    <row r="15" spans="1:14" ht="19.8" x14ac:dyDescent="0.4">
      <c r="A15" s="166" t="s">
        <v>120</v>
      </c>
      <c r="B15" s="145">
        <v>10</v>
      </c>
      <c r="C15" s="144">
        <v>578</v>
      </c>
      <c r="D15" s="144">
        <v>523</v>
      </c>
      <c r="E15" s="144">
        <v>599</v>
      </c>
      <c r="F15" s="35">
        <f t="shared" si="0"/>
        <v>1122</v>
      </c>
      <c r="G15" s="132">
        <v>3</v>
      </c>
      <c r="H15" s="133">
        <v>10</v>
      </c>
      <c r="I15" s="133">
        <v>1</v>
      </c>
      <c r="J15" s="133">
        <v>0</v>
      </c>
      <c r="K15" s="133">
        <v>0</v>
      </c>
      <c r="L15" s="133">
        <v>2</v>
      </c>
      <c r="M15" s="134">
        <v>0</v>
      </c>
      <c r="N15" s="135">
        <v>0</v>
      </c>
    </row>
    <row r="16" spans="1:14" ht="19.8" x14ac:dyDescent="0.4">
      <c r="A16" s="166" t="s">
        <v>121</v>
      </c>
      <c r="B16" s="145">
        <v>13</v>
      </c>
      <c r="C16" s="144">
        <v>650</v>
      </c>
      <c r="D16" s="144">
        <v>639</v>
      </c>
      <c r="E16" s="144">
        <v>511</v>
      </c>
      <c r="F16" s="35">
        <f t="shared" si="0"/>
        <v>1150</v>
      </c>
      <c r="G16" s="132">
        <v>4</v>
      </c>
      <c r="H16" s="133">
        <v>5</v>
      </c>
      <c r="I16" s="133">
        <v>16</v>
      </c>
      <c r="J16" s="133">
        <v>2</v>
      </c>
      <c r="K16" s="133">
        <v>0</v>
      </c>
      <c r="L16" s="133">
        <v>1</v>
      </c>
      <c r="M16" s="134">
        <v>1</v>
      </c>
      <c r="N16" s="135">
        <v>0</v>
      </c>
    </row>
    <row r="17" spans="1:14" ht="19.8" x14ac:dyDescent="0.4">
      <c r="A17" s="166" t="s">
        <v>122</v>
      </c>
      <c r="B17" s="145">
        <v>9</v>
      </c>
      <c r="C17" s="144">
        <v>554</v>
      </c>
      <c r="D17" s="144">
        <v>490</v>
      </c>
      <c r="E17" s="144">
        <v>501</v>
      </c>
      <c r="F17" s="35">
        <f t="shared" si="0"/>
        <v>991</v>
      </c>
      <c r="G17" s="132">
        <v>7</v>
      </c>
      <c r="H17" s="133">
        <v>6</v>
      </c>
      <c r="I17" s="133">
        <v>2</v>
      </c>
      <c r="J17" s="133">
        <v>1</v>
      </c>
      <c r="K17" s="133">
        <v>0</v>
      </c>
      <c r="L17" s="133">
        <v>0</v>
      </c>
      <c r="M17" s="134">
        <v>1</v>
      </c>
      <c r="N17" s="135">
        <v>1</v>
      </c>
    </row>
    <row r="18" spans="1:14" ht="19.8" x14ac:dyDescent="0.4">
      <c r="A18" s="166" t="s">
        <v>123</v>
      </c>
      <c r="B18" s="145">
        <v>18</v>
      </c>
      <c r="C18" s="144">
        <v>777</v>
      </c>
      <c r="D18" s="144">
        <v>683</v>
      </c>
      <c r="E18" s="144">
        <v>855</v>
      </c>
      <c r="F18" s="35">
        <f t="shared" si="0"/>
        <v>1538</v>
      </c>
      <c r="G18" s="132">
        <v>9</v>
      </c>
      <c r="H18" s="133">
        <v>3</v>
      </c>
      <c r="I18" s="133">
        <v>4</v>
      </c>
      <c r="J18" s="133">
        <v>7</v>
      </c>
      <c r="K18" s="133">
        <v>1</v>
      </c>
      <c r="L18" s="133">
        <v>3</v>
      </c>
      <c r="M18" s="134">
        <v>1</v>
      </c>
      <c r="N18" s="135">
        <v>0</v>
      </c>
    </row>
    <row r="19" spans="1:14" ht="19.8" x14ac:dyDescent="0.4">
      <c r="A19" s="166" t="s">
        <v>124</v>
      </c>
      <c r="B19" s="145">
        <v>11</v>
      </c>
      <c r="C19" s="144">
        <v>1142</v>
      </c>
      <c r="D19" s="144">
        <v>765</v>
      </c>
      <c r="E19" s="144">
        <v>956</v>
      </c>
      <c r="F19" s="35">
        <f t="shared" si="0"/>
        <v>1721</v>
      </c>
      <c r="G19" s="132">
        <v>5</v>
      </c>
      <c r="H19" s="133">
        <v>4</v>
      </c>
      <c r="I19" s="133">
        <v>1</v>
      </c>
      <c r="J19" s="133">
        <v>4</v>
      </c>
      <c r="K19" s="133">
        <v>2</v>
      </c>
      <c r="L19" s="133">
        <v>1</v>
      </c>
      <c r="M19" s="134">
        <v>1</v>
      </c>
      <c r="N19" s="135">
        <v>0</v>
      </c>
    </row>
    <row r="20" spans="1:14" ht="19.8" x14ac:dyDescent="0.4">
      <c r="A20" s="166" t="s">
        <v>125</v>
      </c>
      <c r="B20" s="145">
        <v>9</v>
      </c>
      <c r="C20" s="144">
        <v>561</v>
      </c>
      <c r="D20" s="144">
        <v>489</v>
      </c>
      <c r="E20" s="144">
        <v>562</v>
      </c>
      <c r="F20" s="35">
        <f t="shared" si="0"/>
        <v>1051</v>
      </c>
      <c r="G20" s="132">
        <v>11</v>
      </c>
      <c r="H20" s="133">
        <v>8</v>
      </c>
      <c r="I20" s="133">
        <v>0</v>
      </c>
      <c r="J20" s="133">
        <v>2</v>
      </c>
      <c r="K20" s="133">
        <v>0</v>
      </c>
      <c r="L20" s="133">
        <v>1</v>
      </c>
      <c r="M20" s="134">
        <v>0</v>
      </c>
      <c r="N20" s="135">
        <v>0</v>
      </c>
    </row>
    <row r="21" spans="1:14" ht="19.8" x14ac:dyDescent="0.4">
      <c r="A21" s="166" t="s">
        <v>126</v>
      </c>
      <c r="B21" s="145">
        <v>19</v>
      </c>
      <c r="C21" s="144">
        <v>985</v>
      </c>
      <c r="D21" s="144">
        <v>848</v>
      </c>
      <c r="E21" s="144">
        <v>978</v>
      </c>
      <c r="F21" s="35">
        <f t="shared" si="0"/>
        <v>1826</v>
      </c>
      <c r="G21" s="132">
        <v>14</v>
      </c>
      <c r="H21" s="133">
        <v>2</v>
      </c>
      <c r="I21" s="133">
        <v>4</v>
      </c>
      <c r="J21" s="133">
        <v>3</v>
      </c>
      <c r="K21" s="133">
        <v>0</v>
      </c>
      <c r="L21" s="133">
        <v>2</v>
      </c>
      <c r="M21" s="134">
        <v>1</v>
      </c>
      <c r="N21" s="135">
        <v>0</v>
      </c>
    </row>
    <row r="22" spans="1:14" ht="19.8" x14ac:dyDescent="0.4">
      <c r="A22" s="166" t="s">
        <v>127</v>
      </c>
      <c r="B22" s="145">
        <v>13</v>
      </c>
      <c r="C22" s="144">
        <v>571</v>
      </c>
      <c r="D22" s="144">
        <v>506</v>
      </c>
      <c r="E22" s="144">
        <v>577</v>
      </c>
      <c r="F22" s="35">
        <f t="shared" si="0"/>
        <v>1083</v>
      </c>
      <c r="G22" s="132">
        <v>8</v>
      </c>
      <c r="H22" s="133">
        <v>7</v>
      </c>
      <c r="I22" s="133">
        <v>2</v>
      </c>
      <c r="J22" s="133">
        <v>3</v>
      </c>
      <c r="K22" s="133">
        <v>1</v>
      </c>
      <c r="L22" s="133">
        <v>0</v>
      </c>
      <c r="M22" s="134">
        <v>0</v>
      </c>
      <c r="N22" s="135">
        <v>0</v>
      </c>
    </row>
    <row r="23" spans="1:14" ht="19.8" x14ac:dyDescent="0.4">
      <c r="A23" s="166" t="s">
        <v>128</v>
      </c>
      <c r="B23" s="145">
        <v>14</v>
      </c>
      <c r="C23" s="144">
        <v>561</v>
      </c>
      <c r="D23" s="144">
        <v>453</v>
      </c>
      <c r="E23" s="144">
        <v>563</v>
      </c>
      <c r="F23" s="35">
        <f t="shared" si="0"/>
        <v>1016</v>
      </c>
      <c r="G23" s="132">
        <v>2</v>
      </c>
      <c r="H23" s="133">
        <v>4</v>
      </c>
      <c r="I23" s="133">
        <v>0</v>
      </c>
      <c r="J23" s="133">
        <v>1</v>
      </c>
      <c r="K23" s="133">
        <v>0</v>
      </c>
      <c r="L23" s="133">
        <v>1</v>
      </c>
      <c r="M23" s="134">
        <v>1</v>
      </c>
      <c r="N23" s="135">
        <v>1</v>
      </c>
    </row>
    <row r="24" spans="1:14" ht="19.8" x14ac:dyDescent="0.4">
      <c r="A24" s="166" t="s">
        <v>129</v>
      </c>
      <c r="B24" s="145">
        <v>16</v>
      </c>
      <c r="C24" s="144">
        <v>597</v>
      </c>
      <c r="D24" s="144">
        <v>534</v>
      </c>
      <c r="E24" s="144">
        <v>621</v>
      </c>
      <c r="F24" s="35">
        <f t="shared" si="0"/>
        <v>1155</v>
      </c>
      <c r="G24" s="132">
        <v>5</v>
      </c>
      <c r="H24" s="133">
        <v>6</v>
      </c>
      <c r="I24" s="133">
        <v>0</v>
      </c>
      <c r="J24" s="133">
        <v>1</v>
      </c>
      <c r="K24" s="133">
        <v>0</v>
      </c>
      <c r="L24" s="133">
        <v>1</v>
      </c>
      <c r="M24" s="134">
        <v>0</v>
      </c>
      <c r="N24" s="135">
        <v>0</v>
      </c>
    </row>
    <row r="25" spans="1:14" ht="19.8" x14ac:dyDescent="0.4">
      <c r="A25" s="165" t="s">
        <v>99</v>
      </c>
      <c r="B25" s="35">
        <f t="shared" ref="B25:N25" si="1">SUM(B5:B24)</f>
        <v>258</v>
      </c>
      <c r="C25" s="35">
        <f t="shared" si="1"/>
        <v>15272</v>
      </c>
      <c r="D25" s="35">
        <f t="shared" si="1"/>
        <v>12861</v>
      </c>
      <c r="E25" s="35">
        <f t="shared" si="1"/>
        <v>14761</v>
      </c>
      <c r="F25" s="35">
        <f t="shared" si="1"/>
        <v>27622</v>
      </c>
      <c r="G25" s="35">
        <f t="shared" si="1"/>
        <v>134</v>
      </c>
      <c r="H25" s="35">
        <f t="shared" si="1"/>
        <v>104</v>
      </c>
      <c r="I25" s="35">
        <f t="shared" si="1"/>
        <v>43</v>
      </c>
      <c r="J25" s="35">
        <f t="shared" si="1"/>
        <v>43</v>
      </c>
      <c r="K25" s="35">
        <f t="shared" si="1"/>
        <v>9</v>
      </c>
      <c r="L25" s="35">
        <f t="shared" si="1"/>
        <v>25</v>
      </c>
      <c r="M25" s="36">
        <f t="shared" si="1"/>
        <v>14</v>
      </c>
      <c r="N25" s="38">
        <f t="shared" si="1"/>
        <v>5</v>
      </c>
    </row>
    <row r="26" spans="1:14" s="2" customFormat="1" ht="26.25" customHeight="1" x14ac:dyDescent="0.4">
      <c r="A26" s="213" t="s">
        <v>8</v>
      </c>
      <c r="B26" s="214"/>
      <c r="C26" s="76">
        <f>C25</f>
        <v>15272</v>
      </c>
      <c r="D26" s="76" t="s">
        <v>0</v>
      </c>
      <c r="E26" s="76" t="s">
        <v>9</v>
      </c>
      <c r="F26" s="76"/>
      <c r="G26" s="76">
        <f>F25</f>
        <v>27622</v>
      </c>
      <c r="H26" s="76" t="s">
        <v>10</v>
      </c>
      <c r="I26" s="76"/>
      <c r="J26" s="76"/>
      <c r="K26" s="76" t="s">
        <v>143</v>
      </c>
      <c r="L26" s="76"/>
      <c r="M26" s="77"/>
      <c r="N26" s="78"/>
    </row>
    <row r="27" spans="1:14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2093</v>
      </c>
      <c r="F27" s="126">
        <f>MAX(F5:F24)</f>
        <v>3973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4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294</v>
      </c>
      <c r="F28" s="128">
        <f>MIN(F5:F24)</f>
        <v>619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4" s="3" customFormat="1" ht="24.9" customHeight="1" x14ac:dyDescent="0.4">
      <c r="A29" s="250" t="s">
        <v>11</v>
      </c>
      <c r="B29" s="251"/>
      <c r="C29" s="246">
        <f>SUM(G29:G30)</f>
        <v>161</v>
      </c>
      <c r="D29" s="248" t="s">
        <v>10</v>
      </c>
      <c r="E29" s="79" t="s">
        <v>12</v>
      </c>
      <c r="F29" s="79"/>
      <c r="G29" s="79">
        <v>85</v>
      </c>
      <c r="H29" s="79" t="s">
        <v>10</v>
      </c>
      <c r="I29" s="79"/>
      <c r="J29" s="79"/>
      <c r="K29" s="80"/>
      <c r="L29" s="80"/>
      <c r="M29" s="81"/>
      <c r="N29" s="82"/>
    </row>
    <row r="30" spans="1:14" s="4" customFormat="1" ht="24.9" customHeight="1" x14ac:dyDescent="0.4">
      <c r="A30" s="252"/>
      <c r="B30" s="253"/>
      <c r="C30" s="247"/>
      <c r="D30" s="249"/>
      <c r="E30" s="83" t="s">
        <v>13</v>
      </c>
      <c r="F30" s="83"/>
      <c r="G30" s="83">
        <v>76</v>
      </c>
      <c r="H30" s="83" t="s">
        <v>10</v>
      </c>
      <c r="I30" s="83"/>
      <c r="J30" s="83"/>
      <c r="K30" s="84"/>
      <c r="L30" s="84"/>
      <c r="M30" s="85"/>
      <c r="N30" s="163"/>
    </row>
    <row r="31" spans="1:14" s="4" customFormat="1" ht="24.9" customHeight="1" x14ac:dyDescent="0.4">
      <c r="A31" s="185" t="s">
        <v>17</v>
      </c>
      <c r="B31" s="189"/>
      <c r="C31" s="192">
        <f>K25</f>
        <v>9</v>
      </c>
      <c r="D31" s="192" t="s">
        <v>10</v>
      </c>
      <c r="E31" s="151" t="s">
        <v>176</v>
      </c>
      <c r="F31" s="160"/>
      <c r="G31" s="160"/>
      <c r="H31" s="160"/>
      <c r="I31" s="160"/>
      <c r="J31" s="160"/>
      <c r="K31" s="161"/>
      <c r="L31" s="161"/>
      <c r="M31" s="162"/>
      <c r="N31" s="164"/>
    </row>
    <row r="32" spans="1:14" s="5" customFormat="1" ht="24.9" customHeight="1" x14ac:dyDescent="0.4">
      <c r="A32" s="204"/>
      <c r="B32" s="205"/>
      <c r="C32" s="206"/>
      <c r="D32" s="206"/>
      <c r="E32" s="151" t="s">
        <v>175</v>
      </c>
      <c r="F32" s="158"/>
      <c r="G32" s="158"/>
      <c r="H32" s="158"/>
      <c r="I32" s="158"/>
      <c r="J32" s="158"/>
      <c r="K32" s="158"/>
      <c r="L32" s="158"/>
      <c r="M32" s="158"/>
      <c r="N32" s="159"/>
    </row>
    <row r="33" spans="1:14" s="6" customFormat="1" ht="26.25" customHeight="1" x14ac:dyDescent="0.4">
      <c r="A33" s="213" t="s">
        <v>15</v>
      </c>
      <c r="B33" s="214"/>
      <c r="C33" s="76">
        <f>L25</f>
        <v>25</v>
      </c>
      <c r="D33" s="76" t="s">
        <v>10</v>
      </c>
      <c r="E33" s="76"/>
      <c r="F33" s="76"/>
      <c r="G33" s="86"/>
      <c r="H33" s="76"/>
      <c r="I33" s="76"/>
      <c r="J33" s="76"/>
      <c r="K33" s="87"/>
      <c r="L33" s="87"/>
      <c r="M33" s="88"/>
      <c r="N33" s="89"/>
    </row>
    <row r="34" spans="1:14" s="7" customFormat="1" ht="26.25" customHeight="1" x14ac:dyDescent="0.4">
      <c r="A34" s="213" t="s">
        <v>14</v>
      </c>
      <c r="B34" s="214"/>
      <c r="C34" s="76">
        <f>M25</f>
        <v>14</v>
      </c>
      <c r="D34" s="76" t="s">
        <v>47</v>
      </c>
      <c r="E34" s="76" t="s">
        <v>177</v>
      </c>
      <c r="F34" s="76"/>
      <c r="G34" s="76"/>
      <c r="H34" s="76"/>
      <c r="I34" s="76"/>
      <c r="J34" s="76"/>
      <c r="K34" s="87"/>
      <c r="L34" s="87"/>
      <c r="M34" s="88"/>
      <c r="N34" s="89"/>
    </row>
    <row r="35" spans="1:14" s="8" customFormat="1" ht="26.25" customHeight="1" x14ac:dyDescent="0.4">
      <c r="A35" s="211" t="s">
        <v>109</v>
      </c>
      <c r="B35" s="212"/>
      <c r="C35" s="76">
        <f>N25</f>
        <v>5</v>
      </c>
      <c r="D35" s="76" t="s">
        <v>47</v>
      </c>
      <c r="E35" s="76" t="s">
        <v>178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6" customFormat="1" ht="26.25" customHeight="1" x14ac:dyDescent="0.4">
      <c r="A36" s="213" t="s">
        <v>96</v>
      </c>
      <c r="B36" s="214"/>
      <c r="C36" s="76">
        <f>G25</f>
        <v>134</v>
      </c>
      <c r="D36" s="76" t="s">
        <v>10</v>
      </c>
      <c r="E36" s="76" t="s">
        <v>16</v>
      </c>
      <c r="F36" s="76"/>
      <c r="G36" s="76">
        <f>H25</f>
        <v>104</v>
      </c>
      <c r="H36" s="76" t="s">
        <v>10</v>
      </c>
      <c r="I36" s="76"/>
      <c r="J36" s="76"/>
      <c r="K36" s="87"/>
      <c r="L36" s="87"/>
      <c r="M36" s="88"/>
      <c r="N36" s="89"/>
    </row>
    <row r="37" spans="1:14" s="9" customFormat="1" ht="26.25" customHeight="1" thickBot="1" x14ac:dyDescent="0.45">
      <c r="A37" s="207" t="str">
        <f>IF(C37&gt;0," 本月戶數增加","本月戶數減少")</f>
        <v>本月戶數減少</v>
      </c>
      <c r="B37" s="208"/>
      <c r="C37" s="90">
        <f>C25-'11409'!C25</f>
        <v>-2</v>
      </c>
      <c r="D37" s="91" t="str">
        <f>IF(E37&gt;0,"男增加","男減少")</f>
        <v>男減少</v>
      </c>
      <c r="E37" s="92">
        <f>D25-'11409'!D25</f>
        <v>-8</v>
      </c>
      <c r="F37" s="91" t="str">
        <f>IF(G37&gt;0,"女增加","女減少")</f>
        <v>女增加</v>
      </c>
      <c r="G37" s="92">
        <f>E25-'11409'!E25</f>
        <v>22</v>
      </c>
      <c r="H37" s="93"/>
      <c r="I37" s="208" t="str">
        <f>IF(K37&gt;0,"總人口數增加","總人口數減少")</f>
        <v>總人口數增加</v>
      </c>
      <c r="J37" s="208"/>
      <c r="K37" s="92">
        <f>F25-'11409'!F25</f>
        <v>14</v>
      </c>
      <c r="L37" s="93"/>
      <c r="M37" s="94"/>
      <c r="N37" s="95"/>
    </row>
    <row r="38" spans="1:14" x14ac:dyDescent="0.3">
      <c r="K38" s="10"/>
      <c r="M38" s="12"/>
    </row>
  </sheetData>
  <mergeCells count="28">
    <mergeCell ref="A37:B37"/>
    <mergeCell ref="I37:J37"/>
    <mergeCell ref="I3:I4"/>
    <mergeCell ref="C29:C30"/>
    <mergeCell ref="D29:D30"/>
    <mergeCell ref="B3:B4"/>
    <mergeCell ref="C3:C4"/>
    <mergeCell ref="A3:A4"/>
    <mergeCell ref="A29:B30"/>
    <mergeCell ref="A35:B35"/>
    <mergeCell ref="A33:B33"/>
    <mergeCell ref="A34:B34"/>
    <mergeCell ref="H3:H4"/>
    <mergeCell ref="A26:B26"/>
    <mergeCell ref="A27:B27"/>
    <mergeCell ref="A36:B36"/>
    <mergeCell ref="M3:M4"/>
    <mergeCell ref="N3:N4"/>
    <mergeCell ref="K2:N2"/>
    <mergeCell ref="J3:J4"/>
    <mergeCell ref="G3:G4"/>
    <mergeCell ref="K3:K4"/>
    <mergeCell ref="L3:L4"/>
    <mergeCell ref="A31:B32"/>
    <mergeCell ref="C31:C32"/>
    <mergeCell ref="D31:D32"/>
    <mergeCell ref="A28:B28"/>
    <mergeCell ref="A1:L1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8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5" t="s">
        <v>158</v>
      </c>
      <c r="L2" s="215"/>
      <c r="M2" s="215"/>
      <c r="N2" s="215"/>
    </row>
    <row r="3" spans="1:14" ht="19.8" x14ac:dyDescent="0.4">
      <c r="A3" s="216" t="s">
        <v>82</v>
      </c>
      <c r="B3" s="209" t="s">
        <v>83</v>
      </c>
      <c r="C3" s="209" t="s">
        <v>64</v>
      </c>
      <c r="D3" s="141" t="s">
        <v>10</v>
      </c>
      <c r="E3" s="142" t="s">
        <v>92</v>
      </c>
      <c r="F3" s="143" t="s">
        <v>93</v>
      </c>
      <c r="G3" s="209" t="s">
        <v>65</v>
      </c>
      <c r="H3" s="209" t="s">
        <v>66</v>
      </c>
      <c r="I3" s="209" t="s">
        <v>67</v>
      </c>
      <c r="J3" s="209" t="s">
        <v>68</v>
      </c>
      <c r="K3" s="209" t="s">
        <v>69</v>
      </c>
      <c r="L3" s="209" t="s">
        <v>70</v>
      </c>
      <c r="M3" s="218" t="s">
        <v>107</v>
      </c>
      <c r="N3" s="220" t="s">
        <v>108</v>
      </c>
    </row>
    <row r="4" spans="1:14" s="1" customFormat="1" ht="19.8" x14ac:dyDescent="0.4">
      <c r="A4" s="217"/>
      <c r="B4" s="210"/>
      <c r="C4" s="210"/>
      <c r="D4" s="34" t="s">
        <v>71</v>
      </c>
      <c r="E4" s="34" t="s">
        <v>72</v>
      </c>
      <c r="F4" s="34" t="s">
        <v>88</v>
      </c>
      <c r="G4" s="210"/>
      <c r="H4" s="210"/>
      <c r="I4" s="210"/>
      <c r="J4" s="210"/>
      <c r="K4" s="210"/>
      <c r="L4" s="210"/>
      <c r="M4" s="219"/>
      <c r="N4" s="221"/>
    </row>
    <row r="5" spans="1:14" ht="19.8" x14ac:dyDescent="0.4">
      <c r="A5" s="166" t="s">
        <v>110</v>
      </c>
      <c r="B5" s="144">
        <v>9</v>
      </c>
      <c r="C5" s="144">
        <v>605</v>
      </c>
      <c r="D5" s="144">
        <v>488</v>
      </c>
      <c r="E5" s="144">
        <v>539</v>
      </c>
      <c r="F5" s="35">
        <f t="shared" ref="F5:F24" si="0">SUM(D5:E5)</f>
        <v>1027</v>
      </c>
      <c r="G5" s="132">
        <v>8</v>
      </c>
      <c r="H5" s="133">
        <v>5</v>
      </c>
      <c r="I5" s="133">
        <v>1</v>
      </c>
      <c r="J5" s="133">
        <v>1</v>
      </c>
      <c r="K5" s="133">
        <v>1</v>
      </c>
      <c r="L5" s="133">
        <v>1</v>
      </c>
      <c r="M5" s="134">
        <v>1</v>
      </c>
      <c r="N5" s="135">
        <v>0</v>
      </c>
    </row>
    <row r="6" spans="1:14" ht="19.8" x14ac:dyDescent="0.4">
      <c r="A6" s="166" t="s">
        <v>111</v>
      </c>
      <c r="B6" s="145">
        <v>9</v>
      </c>
      <c r="C6" s="144">
        <v>919</v>
      </c>
      <c r="D6" s="144">
        <v>719</v>
      </c>
      <c r="E6" s="144">
        <v>859</v>
      </c>
      <c r="F6" s="35">
        <f t="shared" si="0"/>
        <v>1578</v>
      </c>
      <c r="G6" s="132">
        <v>10</v>
      </c>
      <c r="H6" s="133">
        <v>3</v>
      </c>
      <c r="I6" s="133">
        <v>0</v>
      </c>
      <c r="J6" s="133">
        <v>0</v>
      </c>
      <c r="K6" s="133">
        <v>1</v>
      </c>
      <c r="L6" s="133">
        <v>2</v>
      </c>
      <c r="M6" s="134">
        <v>1</v>
      </c>
      <c r="N6" s="135">
        <v>0</v>
      </c>
    </row>
    <row r="7" spans="1:14" ht="19.8" x14ac:dyDescent="0.4">
      <c r="A7" s="166" t="s">
        <v>112</v>
      </c>
      <c r="B7" s="145">
        <v>17</v>
      </c>
      <c r="C7" s="144">
        <v>724</v>
      </c>
      <c r="D7" s="144">
        <v>673</v>
      </c>
      <c r="E7" s="144">
        <v>723</v>
      </c>
      <c r="F7" s="35">
        <f t="shared" si="0"/>
        <v>1396</v>
      </c>
      <c r="G7" s="132">
        <v>4</v>
      </c>
      <c r="H7" s="133">
        <v>7</v>
      </c>
      <c r="I7" s="133">
        <v>1</v>
      </c>
      <c r="J7" s="133">
        <v>1</v>
      </c>
      <c r="K7" s="133">
        <v>2</v>
      </c>
      <c r="L7" s="133">
        <v>0</v>
      </c>
      <c r="M7" s="134">
        <v>0</v>
      </c>
      <c r="N7" s="135">
        <v>0</v>
      </c>
    </row>
    <row r="8" spans="1:14" ht="19.8" x14ac:dyDescent="0.4">
      <c r="A8" s="166" t="s">
        <v>113</v>
      </c>
      <c r="B8" s="145">
        <v>8</v>
      </c>
      <c r="C8" s="144">
        <v>446</v>
      </c>
      <c r="D8" s="144">
        <v>410</v>
      </c>
      <c r="E8" s="144">
        <v>445</v>
      </c>
      <c r="F8" s="35">
        <f t="shared" si="0"/>
        <v>855</v>
      </c>
      <c r="G8" s="132">
        <v>3</v>
      </c>
      <c r="H8" s="133">
        <v>4</v>
      </c>
      <c r="I8" s="133">
        <v>0</v>
      </c>
      <c r="J8" s="133">
        <v>0</v>
      </c>
      <c r="K8" s="133">
        <v>0</v>
      </c>
      <c r="L8" s="133">
        <v>0</v>
      </c>
      <c r="M8" s="134">
        <v>0</v>
      </c>
      <c r="N8" s="135">
        <v>0</v>
      </c>
    </row>
    <row r="9" spans="1:14" ht="19.8" x14ac:dyDescent="0.4">
      <c r="A9" s="166" t="s">
        <v>114</v>
      </c>
      <c r="B9" s="145">
        <v>12</v>
      </c>
      <c r="C9" s="144">
        <v>566</v>
      </c>
      <c r="D9" s="144">
        <v>473</v>
      </c>
      <c r="E9" s="144">
        <v>554</v>
      </c>
      <c r="F9" s="35">
        <f t="shared" si="0"/>
        <v>1027</v>
      </c>
      <c r="G9" s="132">
        <v>6</v>
      </c>
      <c r="H9" s="133">
        <v>5</v>
      </c>
      <c r="I9" s="133">
        <v>2</v>
      </c>
      <c r="J9" s="133">
        <v>0</v>
      </c>
      <c r="K9" s="133">
        <v>1</v>
      </c>
      <c r="L9" s="133">
        <v>1</v>
      </c>
      <c r="M9" s="134">
        <v>1</v>
      </c>
      <c r="N9" s="135">
        <v>0</v>
      </c>
    </row>
    <row r="10" spans="1:14" ht="19.8" x14ac:dyDescent="0.4">
      <c r="A10" s="166" t="s">
        <v>115</v>
      </c>
      <c r="B10" s="145">
        <v>28</v>
      </c>
      <c r="C10" s="144">
        <v>2089</v>
      </c>
      <c r="D10" s="144">
        <v>1838</v>
      </c>
      <c r="E10" s="144">
        <v>2137</v>
      </c>
      <c r="F10" s="35">
        <f t="shared" si="0"/>
        <v>3975</v>
      </c>
      <c r="G10" s="132">
        <v>15</v>
      </c>
      <c r="H10" s="133">
        <v>13</v>
      </c>
      <c r="I10" s="133">
        <v>3</v>
      </c>
      <c r="J10" s="133">
        <v>2</v>
      </c>
      <c r="K10" s="133">
        <v>2</v>
      </c>
      <c r="L10" s="133">
        <v>3</v>
      </c>
      <c r="M10" s="134">
        <v>0</v>
      </c>
      <c r="N10" s="135">
        <v>1</v>
      </c>
    </row>
    <row r="11" spans="1:14" ht="19.8" x14ac:dyDescent="0.4">
      <c r="A11" s="166" t="s">
        <v>116</v>
      </c>
      <c r="B11" s="145">
        <v>10</v>
      </c>
      <c r="C11" s="144">
        <v>292</v>
      </c>
      <c r="D11" s="144">
        <v>318</v>
      </c>
      <c r="E11" s="144">
        <v>294</v>
      </c>
      <c r="F11" s="35">
        <f t="shared" si="0"/>
        <v>612</v>
      </c>
      <c r="G11" s="132">
        <v>3</v>
      </c>
      <c r="H11" s="133">
        <v>6</v>
      </c>
      <c r="I11" s="133">
        <v>0</v>
      </c>
      <c r="J11" s="133">
        <v>0</v>
      </c>
      <c r="K11" s="133">
        <v>0</v>
      </c>
      <c r="L11" s="133">
        <v>4</v>
      </c>
      <c r="M11" s="134">
        <v>1</v>
      </c>
      <c r="N11" s="135">
        <v>0</v>
      </c>
    </row>
    <row r="12" spans="1:14" ht="19.8" x14ac:dyDescent="0.4">
      <c r="A12" s="166" t="s">
        <v>117</v>
      </c>
      <c r="B12" s="145">
        <v>11</v>
      </c>
      <c r="C12" s="144">
        <v>815</v>
      </c>
      <c r="D12" s="144">
        <v>627</v>
      </c>
      <c r="E12" s="144">
        <v>745</v>
      </c>
      <c r="F12" s="35">
        <f t="shared" si="0"/>
        <v>1372</v>
      </c>
      <c r="G12" s="132">
        <v>11</v>
      </c>
      <c r="H12" s="133">
        <v>1</v>
      </c>
      <c r="I12" s="133">
        <v>0</v>
      </c>
      <c r="J12" s="133">
        <v>1</v>
      </c>
      <c r="K12" s="133">
        <v>0</v>
      </c>
      <c r="L12" s="133">
        <v>2</v>
      </c>
      <c r="M12" s="134">
        <v>2</v>
      </c>
      <c r="N12" s="135">
        <v>1</v>
      </c>
    </row>
    <row r="13" spans="1:14" ht="19.8" x14ac:dyDescent="0.4">
      <c r="A13" s="166" t="s">
        <v>118</v>
      </c>
      <c r="B13" s="145">
        <v>13</v>
      </c>
      <c r="C13" s="144">
        <v>1309</v>
      </c>
      <c r="D13" s="144">
        <v>991</v>
      </c>
      <c r="E13" s="144">
        <v>1226</v>
      </c>
      <c r="F13" s="35">
        <f t="shared" si="0"/>
        <v>2217</v>
      </c>
      <c r="G13" s="133">
        <v>11</v>
      </c>
      <c r="H13" s="133">
        <v>8</v>
      </c>
      <c r="I13" s="133">
        <v>3</v>
      </c>
      <c r="J13" s="133">
        <v>2</v>
      </c>
      <c r="K13" s="133">
        <v>0</v>
      </c>
      <c r="L13" s="133">
        <v>0</v>
      </c>
      <c r="M13" s="134">
        <v>1</v>
      </c>
      <c r="N13" s="135">
        <v>1</v>
      </c>
    </row>
    <row r="14" spans="1:14" ht="19.8" x14ac:dyDescent="0.4">
      <c r="A14" s="166" t="s">
        <v>119</v>
      </c>
      <c r="B14" s="145">
        <v>9</v>
      </c>
      <c r="C14" s="144">
        <v>539</v>
      </c>
      <c r="D14" s="144">
        <v>400</v>
      </c>
      <c r="E14" s="144">
        <v>526</v>
      </c>
      <c r="F14" s="35">
        <f t="shared" si="0"/>
        <v>926</v>
      </c>
      <c r="G14" s="133">
        <v>5</v>
      </c>
      <c r="H14" s="133">
        <v>2</v>
      </c>
      <c r="I14" s="133">
        <v>0</v>
      </c>
      <c r="J14" s="133">
        <v>2</v>
      </c>
      <c r="K14" s="133">
        <v>1</v>
      </c>
      <c r="L14" s="133">
        <v>2</v>
      </c>
      <c r="M14" s="134">
        <v>2</v>
      </c>
      <c r="N14" s="135">
        <v>0</v>
      </c>
    </row>
    <row r="15" spans="1:14" ht="19.8" x14ac:dyDescent="0.4">
      <c r="A15" s="166" t="s">
        <v>120</v>
      </c>
      <c r="B15" s="145">
        <v>10</v>
      </c>
      <c r="C15" s="144">
        <v>578</v>
      </c>
      <c r="D15" s="144">
        <v>524</v>
      </c>
      <c r="E15" s="144">
        <v>601</v>
      </c>
      <c r="F15" s="35">
        <f t="shared" si="0"/>
        <v>1125</v>
      </c>
      <c r="G15" s="133">
        <v>3</v>
      </c>
      <c r="H15" s="133">
        <v>1</v>
      </c>
      <c r="I15" s="133">
        <v>0</v>
      </c>
      <c r="J15" s="133">
        <v>0</v>
      </c>
      <c r="K15" s="133">
        <v>1</v>
      </c>
      <c r="L15" s="133">
        <v>0</v>
      </c>
      <c r="M15" s="134">
        <v>1</v>
      </c>
      <c r="N15" s="135">
        <v>0</v>
      </c>
    </row>
    <row r="16" spans="1:14" ht="19.8" x14ac:dyDescent="0.4">
      <c r="A16" s="166" t="s">
        <v>121</v>
      </c>
      <c r="B16" s="145">
        <v>13</v>
      </c>
      <c r="C16" s="144">
        <v>649</v>
      </c>
      <c r="D16" s="144">
        <v>636</v>
      </c>
      <c r="E16" s="144">
        <v>512</v>
      </c>
      <c r="F16" s="35">
        <f t="shared" si="0"/>
        <v>1148</v>
      </c>
      <c r="G16" s="133">
        <v>2</v>
      </c>
      <c r="H16" s="133">
        <v>1</v>
      </c>
      <c r="I16" s="133">
        <v>0</v>
      </c>
      <c r="J16" s="133">
        <v>0</v>
      </c>
      <c r="K16" s="133">
        <v>1</v>
      </c>
      <c r="L16" s="133">
        <v>3</v>
      </c>
      <c r="M16" s="134">
        <v>0</v>
      </c>
      <c r="N16" s="135">
        <v>0</v>
      </c>
    </row>
    <row r="17" spans="1:14" ht="19.8" x14ac:dyDescent="0.4">
      <c r="A17" s="166" t="s">
        <v>122</v>
      </c>
      <c r="B17" s="145">
        <v>9</v>
      </c>
      <c r="C17" s="144">
        <v>553</v>
      </c>
      <c r="D17" s="144">
        <v>489</v>
      </c>
      <c r="E17" s="144">
        <v>502</v>
      </c>
      <c r="F17" s="35">
        <f t="shared" si="0"/>
        <v>991</v>
      </c>
      <c r="G17" s="133">
        <v>4</v>
      </c>
      <c r="H17" s="133">
        <v>4</v>
      </c>
      <c r="I17" s="133">
        <v>1</v>
      </c>
      <c r="J17" s="133">
        <v>1</v>
      </c>
      <c r="K17" s="133">
        <v>1</v>
      </c>
      <c r="L17" s="133">
        <v>1</v>
      </c>
      <c r="M17" s="134">
        <v>0</v>
      </c>
      <c r="N17" s="135">
        <v>0</v>
      </c>
    </row>
    <row r="18" spans="1:14" ht="19.8" x14ac:dyDescent="0.4">
      <c r="A18" s="166" t="s">
        <v>123</v>
      </c>
      <c r="B18" s="145">
        <v>18</v>
      </c>
      <c r="C18" s="144">
        <v>787</v>
      </c>
      <c r="D18" s="144">
        <v>687</v>
      </c>
      <c r="E18" s="144">
        <v>864</v>
      </c>
      <c r="F18" s="35">
        <f t="shared" si="0"/>
        <v>1551</v>
      </c>
      <c r="G18" s="133">
        <v>23</v>
      </c>
      <c r="H18" s="133">
        <v>10</v>
      </c>
      <c r="I18" s="133">
        <v>3</v>
      </c>
      <c r="J18" s="133">
        <v>1</v>
      </c>
      <c r="K18" s="133">
        <v>0</v>
      </c>
      <c r="L18" s="133">
        <v>2</v>
      </c>
      <c r="M18" s="134">
        <v>0</v>
      </c>
      <c r="N18" s="135">
        <v>1</v>
      </c>
    </row>
    <row r="19" spans="1:14" ht="19.8" x14ac:dyDescent="0.4">
      <c r="A19" s="166" t="s">
        <v>124</v>
      </c>
      <c r="B19" s="145">
        <v>11</v>
      </c>
      <c r="C19" s="144">
        <v>1139</v>
      </c>
      <c r="D19" s="144">
        <v>766</v>
      </c>
      <c r="E19" s="144">
        <v>955</v>
      </c>
      <c r="F19" s="35">
        <f t="shared" si="0"/>
        <v>1721</v>
      </c>
      <c r="G19" s="133">
        <v>8</v>
      </c>
      <c r="H19" s="133">
        <v>7</v>
      </c>
      <c r="I19" s="133">
        <v>0</v>
      </c>
      <c r="J19" s="133">
        <v>1</v>
      </c>
      <c r="K19" s="133">
        <v>0</v>
      </c>
      <c r="L19" s="133">
        <v>0</v>
      </c>
      <c r="M19" s="134">
        <v>0</v>
      </c>
      <c r="N19" s="135">
        <v>0</v>
      </c>
    </row>
    <row r="20" spans="1:14" ht="19.8" x14ac:dyDescent="0.4">
      <c r="A20" s="166" t="s">
        <v>125</v>
      </c>
      <c r="B20" s="145">
        <v>9</v>
      </c>
      <c r="C20" s="144">
        <v>560</v>
      </c>
      <c r="D20" s="144">
        <v>488</v>
      </c>
      <c r="E20" s="144">
        <v>559</v>
      </c>
      <c r="F20" s="35">
        <f t="shared" si="0"/>
        <v>1047</v>
      </c>
      <c r="G20" s="133">
        <v>2</v>
      </c>
      <c r="H20" s="133">
        <v>6</v>
      </c>
      <c r="I20" s="133">
        <v>0</v>
      </c>
      <c r="J20" s="133">
        <v>0</v>
      </c>
      <c r="K20" s="133">
        <v>0</v>
      </c>
      <c r="L20" s="133">
        <v>1</v>
      </c>
      <c r="M20" s="134">
        <v>0</v>
      </c>
      <c r="N20" s="135">
        <v>0</v>
      </c>
    </row>
    <row r="21" spans="1:14" ht="19.8" x14ac:dyDescent="0.4">
      <c r="A21" s="166" t="s">
        <v>126</v>
      </c>
      <c r="B21" s="145">
        <v>19</v>
      </c>
      <c r="C21" s="144">
        <v>987</v>
      </c>
      <c r="D21" s="144">
        <v>850</v>
      </c>
      <c r="E21" s="144">
        <v>975</v>
      </c>
      <c r="F21" s="35">
        <f t="shared" si="0"/>
        <v>1825</v>
      </c>
      <c r="G21" s="133">
        <v>7</v>
      </c>
      <c r="H21" s="133">
        <v>6</v>
      </c>
      <c r="I21" s="133">
        <v>1</v>
      </c>
      <c r="J21" s="133">
        <v>2</v>
      </c>
      <c r="K21" s="133">
        <v>0</v>
      </c>
      <c r="L21" s="133">
        <v>1</v>
      </c>
      <c r="M21" s="134">
        <v>1</v>
      </c>
      <c r="N21" s="135">
        <v>0</v>
      </c>
    </row>
    <row r="22" spans="1:14" ht="19.8" x14ac:dyDescent="0.4">
      <c r="A22" s="166" t="s">
        <v>127</v>
      </c>
      <c r="B22" s="145">
        <v>13</v>
      </c>
      <c r="C22" s="144">
        <v>570</v>
      </c>
      <c r="D22" s="144">
        <v>507</v>
      </c>
      <c r="E22" s="167">
        <v>580</v>
      </c>
      <c r="F22" s="35">
        <f t="shared" si="0"/>
        <v>1087</v>
      </c>
      <c r="G22" s="132">
        <v>8</v>
      </c>
      <c r="H22" s="133">
        <v>4</v>
      </c>
      <c r="I22" s="133">
        <v>0</v>
      </c>
      <c r="J22" s="133">
        <v>0</v>
      </c>
      <c r="K22" s="133">
        <v>0</v>
      </c>
      <c r="L22" s="133">
        <v>0</v>
      </c>
      <c r="M22" s="134">
        <v>0</v>
      </c>
      <c r="N22" s="135">
        <v>0</v>
      </c>
    </row>
    <row r="23" spans="1:14" ht="19.8" x14ac:dyDescent="0.4">
      <c r="A23" s="166" t="s">
        <v>128</v>
      </c>
      <c r="B23" s="145">
        <v>14</v>
      </c>
      <c r="C23" s="144">
        <v>560</v>
      </c>
      <c r="D23" s="144">
        <v>454</v>
      </c>
      <c r="E23" s="167">
        <v>562</v>
      </c>
      <c r="F23" s="35">
        <f t="shared" si="0"/>
        <v>1016</v>
      </c>
      <c r="G23" s="132">
        <v>3</v>
      </c>
      <c r="H23" s="133">
        <v>2</v>
      </c>
      <c r="I23" s="133">
        <v>1</v>
      </c>
      <c r="J23" s="133">
        <v>0</v>
      </c>
      <c r="K23" s="133">
        <v>0</v>
      </c>
      <c r="L23" s="133">
        <v>2</v>
      </c>
      <c r="M23" s="134">
        <v>0</v>
      </c>
      <c r="N23" s="135">
        <v>1</v>
      </c>
    </row>
    <row r="24" spans="1:14" ht="19.8" x14ac:dyDescent="0.4">
      <c r="A24" s="166" t="s">
        <v>129</v>
      </c>
      <c r="B24" s="145">
        <v>16</v>
      </c>
      <c r="C24" s="144">
        <v>599</v>
      </c>
      <c r="D24" s="144">
        <v>533</v>
      </c>
      <c r="E24" s="168">
        <v>626</v>
      </c>
      <c r="F24" s="35">
        <f t="shared" si="0"/>
        <v>1159</v>
      </c>
      <c r="G24" s="132">
        <v>9</v>
      </c>
      <c r="H24" s="133">
        <v>1</v>
      </c>
      <c r="I24" s="133">
        <v>0</v>
      </c>
      <c r="J24" s="133">
        <v>2</v>
      </c>
      <c r="K24" s="133">
        <v>0</v>
      </c>
      <c r="L24" s="133">
        <v>2</v>
      </c>
      <c r="M24" s="134">
        <v>1</v>
      </c>
      <c r="N24" s="135">
        <v>0</v>
      </c>
    </row>
    <row r="25" spans="1:14" ht="19.8" x14ac:dyDescent="0.4">
      <c r="A25" s="165" t="s">
        <v>99</v>
      </c>
      <c r="B25" s="35">
        <f t="shared" ref="B25:N25" si="1">SUM(B5:B24)</f>
        <v>258</v>
      </c>
      <c r="C25" s="35">
        <f t="shared" si="1"/>
        <v>15286</v>
      </c>
      <c r="D25" s="35">
        <f t="shared" si="1"/>
        <v>12871</v>
      </c>
      <c r="E25" s="35">
        <f t="shared" si="1"/>
        <v>14784</v>
      </c>
      <c r="F25" s="35">
        <f t="shared" si="1"/>
        <v>27655</v>
      </c>
      <c r="G25" s="133">
        <f t="shared" si="1"/>
        <v>145</v>
      </c>
      <c r="H25" s="133">
        <f t="shared" si="1"/>
        <v>96</v>
      </c>
      <c r="I25" s="133">
        <v>16</v>
      </c>
      <c r="J25" s="133">
        <f t="shared" si="1"/>
        <v>16</v>
      </c>
      <c r="K25" s="133">
        <f t="shared" si="1"/>
        <v>11</v>
      </c>
      <c r="L25" s="133">
        <f t="shared" si="1"/>
        <v>27</v>
      </c>
      <c r="M25" s="134">
        <f t="shared" si="1"/>
        <v>12</v>
      </c>
      <c r="N25" s="135">
        <f t="shared" si="1"/>
        <v>5</v>
      </c>
    </row>
    <row r="26" spans="1:14" s="2" customFormat="1" ht="26.25" customHeight="1" x14ac:dyDescent="0.4">
      <c r="A26" s="213" t="s">
        <v>73</v>
      </c>
      <c r="B26" s="214"/>
      <c r="C26" s="76">
        <f>C25</f>
        <v>15286</v>
      </c>
      <c r="D26" s="76" t="s">
        <v>74</v>
      </c>
      <c r="E26" s="76" t="s">
        <v>75</v>
      </c>
      <c r="F26" s="76"/>
      <c r="G26" s="76">
        <f>F25</f>
        <v>27655</v>
      </c>
      <c r="H26" s="76" t="s">
        <v>76</v>
      </c>
      <c r="I26" s="76"/>
      <c r="J26" s="76"/>
      <c r="K26" s="76" t="s">
        <v>144</v>
      </c>
      <c r="L26" s="76"/>
      <c r="M26" s="77"/>
      <c r="N26" s="78"/>
    </row>
    <row r="27" spans="1:14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2089</v>
      </c>
      <c r="F27" s="126">
        <f>MAX(F5:F24)</f>
        <v>3975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4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292</v>
      </c>
      <c r="F28" s="128">
        <f>MIN(F5:F24)</f>
        <v>612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4" s="3" customFormat="1" ht="24.9" customHeight="1" x14ac:dyDescent="0.4">
      <c r="A29" s="222" t="s">
        <v>11</v>
      </c>
      <c r="B29" s="223"/>
      <c r="C29" s="226">
        <f>SUM(G29,G30)</f>
        <v>166</v>
      </c>
      <c r="D29" s="228" t="s">
        <v>10</v>
      </c>
      <c r="E29" s="63" t="s">
        <v>12</v>
      </c>
      <c r="F29" s="63"/>
      <c r="G29" s="63">
        <v>88</v>
      </c>
      <c r="H29" s="63" t="s">
        <v>10</v>
      </c>
      <c r="I29" s="63"/>
      <c r="J29" s="63"/>
      <c r="K29" s="64"/>
      <c r="L29" s="64"/>
      <c r="M29" s="65"/>
      <c r="N29" s="66"/>
    </row>
    <row r="30" spans="1:14" s="4" customFormat="1" ht="24.9" customHeight="1" x14ac:dyDescent="0.4">
      <c r="A30" s="224"/>
      <c r="B30" s="225"/>
      <c r="C30" s="227"/>
      <c r="D30" s="229"/>
      <c r="E30" s="67" t="s">
        <v>13</v>
      </c>
      <c r="F30" s="67"/>
      <c r="G30" s="67">
        <v>78</v>
      </c>
      <c r="H30" s="67" t="s">
        <v>10</v>
      </c>
      <c r="I30" s="67"/>
      <c r="J30" s="67"/>
      <c r="K30" s="68"/>
      <c r="L30" s="68"/>
      <c r="M30" s="69"/>
      <c r="N30" s="70"/>
    </row>
    <row r="31" spans="1:14" s="4" customFormat="1" ht="24.9" customHeight="1" x14ac:dyDescent="0.4">
      <c r="A31" s="185" t="s">
        <v>17</v>
      </c>
      <c r="B31" s="189"/>
      <c r="C31" s="192">
        <f>K25</f>
        <v>11</v>
      </c>
      <c r="D31" s="192" t="s">
        <v>10</v>
      </c>
      <c r="E31" s="151" t="s">
        <v>179</v>
      </c>
      <c r="F31" s="63"/>
      <c r="G31" s="63"/>
      <c r="H31" s="63"/>
      <c r="I31" s="63"/>
      <c r="J31" s="63"/>
      <c r="K31" s="155"/>
      <c r="L31" s="155"/>
      <c r="M31" s="156"/>
      <c r="N31" s="157"/>
    </row>
    <row r="32" spans="1:14" s="5" customFormat="1" ht="24.9" customHeight="1" x14ac:dyDescent="0.4">
      <c r="A32" s="190"/>
      <c r="B32" s="191"/>
      <c r="C32" s="206"/>
      <c r="D32" s="206"/>
      <c r="E32" s="151" t="s">
        <v>104</v>
      </c>
      <c r="F32" s="158"/>
      <c r="G32" s="158"/>
      <c r="H32" s="158"/>
      <c r="I32" s="158"/>
      <c r="J32" s="158"/>
      <c r="K32" s="158"/>
      <c r="L32" s="158"/>
      <c r="M32" s="158"/>
      <c r="N32" s="159"/>
    </row>
    <row r="33" spans="1:14" s="6" customFormat="1" ht="26.25" customHeight="1" x14ac:dyDescent="0.4">
      <c r="A33" s="244" t="s">
        <v>77</v>
      </c>
      <c r="B33" s="245"/>
      <c r="C33" s="76">
        <f>L25</f>
        <v>27</v>
      </c>
      <c r="D33" s="76" t="s">
        <v>76</v>
      </c>
      <c r="E33" s="76"/>
      <c r="F33" s="76"/>
      <c r="G33" s="86"/>
      <c r="H33" s="76"/>
      <c r="I33" s="76"/>
      <c r="J33" s="76"/>
      <c r="K33" s="87"/>
      <c r="L33" s="87"/>
      <c r="M33" s="88"/>
      <c r="N33" s="89"/>
    </row>
    <row r="34" spans="1:14" s="7" customFormat="1" ht="26.25" customHeight="1" x14ac:dyDescent="0.4">
      <c r="A34" s="213" t="s">
        <v>14</v>
      </c>
      <c r="B34" s="214"/>
      <c r="C34" s="76">
        <f>M25</f>
        <v>12</v>
      </c>
      <c r="D34" s="76" t="s">
        <v>78</v>
      </c>
      <c r="E34" s="76" t="s">
        <v>180</v>
      </c>
      <c r="F34" s="76"/>
      <c r="G34" s="76"/>
      <c r="H34" s="76"/>
      <c r="I34" s="76"/>
      <c r="J34" s="76"/>
      <c r="K34" s="87"/>
      <c r="L34" s="87"/>
      <c r="M34" s="88"/>
      <c r="N34" s="89"/>
    </row>
    <row r="35" spans="1:14" s="8" customFormat="1" ht="26.25" customHeight="1" x14ac:dyDescent="0.4">
      <c r="A35" s="211" t="s">
        <v>109</v>
      </c>
      <c r="B35" s="212"/>
      <c r="C35" s="76">
        <f>N25</f>
        <v>5</v>
      </c>
      <c r="D35" s="76" t="s">
        <v>78</v>
      </c>
      <c r="E35" s="76" t="s">
        <v>181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6" customFormat="1" ht="26.25" customHeight="1" x14ac:dyDescent="0.4">
      <c r="A36" s="177" t="s">
        <v>96</v>
      </c>
      <c r="B36" s="178"/>
      <c r="C36" s="76">
        <f>G25</f>
        <v>145</v>
      </c>
      <c r="D36" s="76" t="s">
        <v>76</v>
      </c>
      <c r="E36" s="76" t="s">
        <v>79</v>
      </c>
      <c r="F36" s="76"/>
      <c r="G36" s="76">
        <f>H25</f>
        <v>96</v>
      </c>
      <c r="H36" s="76" t="s">
        <v>76</v>
      </c>
      <c r="I36" s="76"/>
      <c r="J36" s="76"/>
      <c r="K36" s="87"/>
      <c r="L36" s="87"/>
      <c r="M36" s="88"/>
      <c r="N36" s="89"/>
    </row>
    <row r="37" spans="1:14" s="9" customFormat="1" ht="26.25" customHeight="1" thickBot="1" x14ac:dyDescent="0.45">
      <c r="A37" s="207" t="str">
        <f>IF(C37&gt;0," 本月戶數增加","本月戶數減少")</f>
        <v xml:space="preserve"> 本月戶數增加</v>
      </c>
      <c r="B37" s="208"/>
      <c r="C37" s="90">
        <f>C25-'11410'!C25</f>
        <v>14</v>
      </c>
      <c r="D37" s="91" t="str">
        <f>IF(E37&gt;0,"男增加","男減少")</f>
        <v>男增加</v>
      </c>
      <c r="E37" s="92">
        <f>D25-'11410'!D25</f>
        <v>10</v>
      </c>
      <c r="F37" s="91" t="str">
        <f>IF(G37&gt;0,"女增加","女減少")</f>
        <v>女增加</v>
      </c>
      <c r="G37" s="92">
        <f>E25-'11410'!E25</f>
        <v>23</v>
      </c>
      <c r="H37" s="93"/>
      <c r="I37" s="208" t="str">
        <f>IF(K37&gt;0,"總人口數增加","總人口數減少")</f>
        <v>總人口數增加</v>
      </c>
      <c r="J37" s="208"/>
      <c r="K37" s="92">
        <f>F25-'11410'!F25</f>
        <v>33</v>
      </c>
      <c r="L37" s="93"/>
      <c r="M37" s="94"/>
      <c r="N37" s="95"/>
    </row>
    <row r="38" spans="1:14" x14ac:dyDescent="0.3">
      <c r="K38" s="10"/>
      <c r="M38" s="12"/>
    </row>
  </sheetData>
  <mergeCells count="28">
    <mergeCell ref="M3:M4"/>
    <mergeCell ref="N3:N4"/>
    <mergeCell ref="K2:N2"/>
    <mergeCell ref="C29:C30"/>
    <mergeCell ref="D29:D30"/>
    <mergeCell ref="J3:J4"/>
    <mergeCell ref="A37:B37"/>
    <mergeCell ref="I37:J37"/>
    <mergeCell ref="I3:I4"/>
    <mergeCell ref="B3:B4"/>
    <mergeCell ref="C3:C4"/>
    <mergeCell ref="G3:G4"/>
    <mergeCell ref="H3:H4"/>
    <mergeCell ref="A35:B35"/>
    <mergeCell ref="A33:B33"/>
    <mergeCell ref="A34:B34"/>
    <mergeCell ref="A27:B27"/>
    <mergeCell ref="A28:B28"/>
    <mergeCell ref="A26:B26"/>
    <mergeCell ref="A3:A4"/>
    <mergeCell ref="A29:B30"/>
    <mergeCell ref="A31:B32"/>
    <mergeCell ref="C31:C32"/>
    <mergeCell ref="D31:D32"/>
    <mergeCell ref="A36:B36"/>
    <mergeCell ref="A1:L1"/>
    <mergeCell ref="K3:K4"/>
    <mergeCell ref="L3:L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8"/>
  <sheetViews>
    <sheetView tabSelected="1"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69" t="s">
        <v>105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5" t="s">
        <v>159</v>
      </c>
      <c r="L2" s="215"/>
      <c r="M2" s="215"/>
      <c r="N2" s="215"/>
    </row>
    <row r="3" spans="1:14" ht="19.8" x14ac:dyDescent="0.4">
      <c r="A3" s="216" t="s">
        <v>19</v>
      </c>
      <c r="B3" s="209" t="s">
        <v>20</v>
      </c>
      <c r="C3" s="209" t="s">
        <v>21</v>
      </c>
      <c r="D3" s="141" t="s">
        <v>10</v>
      </c>
      <c r="E3" s="142" t="s">
        <v>92</v>
      </c>
      <c r="F3" s="143" t="s">
        <v>93</v>
      </c>
      <c r="G3" s="209" t="s">
        <v>5</v>
      </c>
      <c r="H3" s="209" t="s">
        <v>4</v>
      </c>
      <c r="I3" s="209" t="s">
        <v>6</v>
      </c>
      <c r="J3" s="209" t="s">
        <v>7</v>
      </c>
      <c r="K3" s="209" t="s">
        <v>22</v>
      </c>
      <c r="L3" s="209" t="s">
        <v>23</v>
      </c>
      <c r="M3" s="218" t="s">
        <v>107</v>
      </c>
      <c r="N3" s="220" t="s">
        <v>108</v>
      </c>
    </row>
    <row r="4" spans="1:14" s="1" customFormat="1" ht="19.8" x14ac:dyDescent="0.4">
      <c r="A4" s="217"/>
      <c r="B4" s="210"/>
      <c r="C4" s="210"/>
      <c r="D4" s="34" t="s">
        <v>1</v>
      </c>
      <c r="E4" s="34" t="s">
        <v>2</v>
      </c>
      <c r="F4" s="34" t="s">
        <v>87</v>
      </c>
      <c r="G4" s="210"/>
      <c r="H4" s="210"/>
      <c r="I4" s="210"/>
      <c r="J4" s="210"/>
      <c r="K4" s="210"/>
      <c r="L4" s="210"/>
      <c r="M4" s="219"/>
      <c r="N4" s="221"/>
    </row>
    <row r="5" spans="1:14" ht="19.8" x14ac:dyDescent="0.4">
      <c r="A5" s="166" t="s">
        <v>110</v>
      </c>
      <c r="B5" s="144">
        <v>9</v>
      </c>
      <c r="C5" s="144">
        <v>605</v>
      </c>
      <c r="D5" s="144">
        <v>491</v>
      </c>
      <c r="E5" s="144">
        <v>539</v>
      </c>
      <c r="F5" s="35">
        <f t="shared" ref="F5" si="0">SUM(D5:E5)</f>
        <v>1030</v>
      </c>
      <c r="G5" s="132">
        <v>6</v>
      </c>
      <c r="H5" s="133">
        <v>5</v>
      </c>
      <c r="I5" s="133">
        <v>2</v>
      </c>
      <c r="J5" s="133">
        <v>0</v>
      </c>
      <c r="K5" s="133">
        <v>0</v>
      </c>
      <c r="L5" s="133">
        <v>0</v>
      </c>
      <c r="M5" s="134">
        <v>1</v>
      </c>
      <c r="N5" s="135">
        <v>1</v>
      </c>
    </row>
    <row r="6" spans="1:14" ht="19.8" x14ac:dyDescent="0.4">
      <c r="A6" s="166" t="s">
        <v>111</v>
      </c>
      <c r="B6" s="145">
        <v>9</v>
      </c>
      <c r="C6" s="144">
        <v>923</v>
      </c>
      <c r="D6" s="144">
        <v>715</v>
      </c>
      <c r="E6" s="144">
        <v>865</v>
      </c>
      <c r="F6" s="35">
        <f t="shared" ref="F6:F24" si="1">SUM(D6:E6)</f>
        <v>1580</v>
      </c>
      <c r="G6" s="132">
        <v>10</v>
      </c>
      <c r="H6" s="144">
        <v>5</v>
      </c>
      <c r="I6" s="144">
        <v>1</v>
      </c>
      <c r="J6" s="133">
        <v>3</v>
      </c>
      <c r="K6" s="133">
        <v>1</v>
      </c>
      <c r="L6" s="133">
        <v>2</v>
      </c>
      <c r="M6" s="134">
        <v>0</v>
      </c>
      <c r="N6" s="135">
        <v>1</v>
      </c>
    </row>
    <row r="7" spans="1:14" ht="19.8" x14ac:dyDescent="0.4">
      <c r="A7" s="166" t="s">
        <v>112</v>
      </c>
      <c r="B7" s="145">
        <v>17</v>
      </c>
      <c r="C7" s="144">
        <v>723</v>
      </c>
      <c r="D7" s="144">
        <v>672</v>
      </c>
      <c r="E7" s="144">
        <v>721</v>
      </c>
      <c r="F7" s="35">
        <f t="shared" si="1"/>
        <v>1393</v>
      </c>
      <c r="G7" s="132">
        <v>8</v>
      </c>
      <c r="H7" s="144">
        <v>8</v>
      </c>
      <c r="I7" s="133">
        <v>0</v>
      </c>
      <c r="J7" s="133">
        <v>2</v>
      </c>
      <c r="K7" s="133">
        <v>0</v>
      </c>
      <c r="L7" s="133">
        <v>1</v>
      </c>
      <c r="M7" s="134">
        <v>2</v>
      </c>
      <c r="N7" s="135">
        <v>0</v>
      </c>
    </row>
    <row r="8" spans="1:14" ht="19.8" x14ac:dyDescent="0.4">
      <c r="A8" s="166" t="s">
        <v>113</v>
      </c>
      <c r="B8" s="145">
        <v>8</v>
      </c>
      <c r="C8" s="144">
        <v>444</v>
      </c>
      <c r="D8" s="144">
        <v>407</v>
      </c>
      <c r="E8" s="144">
        <v>449</v>
      </c>
      <c r="F8" s="35">
        <f t="shared" si="1"/>
        <v>856</v>
      </c>
      <c r="G8" s="132">
        <v>8</v>
      </c>
      <c r="H8" s="144">
        <v>6</v>
      </c>
      <c r="I8" s="133">
        <v>1</v>
      </c>
      <c r="J8" s="133">
        <v>1</v>
      </c>
      <c r="K8" s="133">
        <v>1</v>
      </c>
      <c r="L8" s="133">
        <v>2</v>
      </c>
      <c r="M8" s="134">
        <v>0</v>
      </c>
      <c r="N8" s="135">
        <v>0</v>
      </c>
    </row>
    <row r="9" spans="1:14" ht="19.8" x14ac:dyDescent="0.4">
      <c r="A9" s="166" t="s">
        <v>114</v>
      </c>
      <c r="B9" s="145">
        <v>12</v>
      </c>
      <c r="C9" s="144">
        <v>563</v>
      </c>
      <c r="D9" s="144">
        <v>470</v>
      </c>
      <c r="E9" s="144">
        <v>550</v>
      </c>
      <c r="F9" s="35">
        <f t="shared" si="1"/>
        <v>1020</v>
      </c>
      <c r="G9" s="132">
        <v>4</v>
      </c>
      <c r="H9" s="144">
        <v>10</v>
      </c>
      <c r="I9" s="144">
        <v>2</v>
      </c>
      <c r="J9" s="133">
        <v>2</v>
      </c>
      <c r="K9" s="133">
        <v>0</v>
      </c>
      <c r="L9" s="133">
        <v>1</v>
      </c>
      <c r="M9" s="134">
        <v>0</v>
      </c>
      <c r="N9" s="135">
        <v>1</v>
      </c>
    </row>
    <row r="10" spans="1:14" ht="19.8" x14ac:dyDescent="0.4">
      <c r="A10" s="166" t="s">
        <v>115</v>
      </c>
      <c r="B10" s="145">
        <v>28</v>
      </c>
      <c r="C10" s="144">
        <v>2085</v>
      </c>
      <c r="D10" s="144">
        <v>1832</v>
      </c>
      <c r="E10" s="144">
        <v>2136</v>
      </c>
      <c r="F10" s="35">
        <f t="shared" si="1"/>
        <v>3968</v>
      </c>
      <c r="G10" s="132">
        <v>10</v>
      </c>
      <c r="H10" s="144">
        <v>9</v>
      </c>
      <c r="I10" s="144">
        <v>3</v>
      </c>
      <c r="J10" s="133">
        <v>4</v>
      </c>
      <c r="K10" s="133">
        <v>0</v>
      </c>
      <c r="L10" s="133">
        <v>7</v>
      </c>
      <c r="M10" s="134">
        <v>3</v>
      </c>
      <c r="N10" s="135">
        <v>1</v>
      </c>
    </row>
    <row r="11" spans="1:14" ht="19.8" x14ac:dyDescent="0.4">
      <c r="A11" s="166" t="s">
        <v>116</v>
      </c>
      <c r="B11" s="145">
        <v>10</v>
      </c>
      <c r="C11" s="144">
        <v>294</v>
      </c>
      <c r="D11" s="144">
        <v>321</v>
      </c>
      <c r="E11" s="144">
        <v>294</v>
      </c>
      <c r="F11" s="35">
        <f t="shared" si="1"/>
        <v>615</v>
      </c>
      <c r="G11" s="132">
        <v>4</v>
      </c>
      <c r="H11" s="144">
        <v>2</v>
      </c>
      <c r="I11" s="144">
        <v>1</v>
      </c>
      <c r="J11" s="133">
        <v>0</v>
      </c>
      <c r="K11" s="133">
        <v>1</v>
      </c>
      <c r="L11" s="133">
        <v>1</v>
      </c>
      <c r="M11" s="134">
        <v>0</v>
      </c>
      <c r="N11" s="135">
        <v>0</v>
      </c>
    </row>
    <row r="12" spans="1:14" ht="19.8" x14ac:dyDescent="0.4">
      <c r="A12" s="166" t="s">
        <v>117</v>
      </c>
      <c r="B12" s="145">
        <v>11</v>
      </c>
      <c r="C12" s="144">
        <v>816</v>
      </c>
      <c r="D12" s="144">
        <v>628</v>
      </c>
      <c r="E12" s="144">
        <v>744</v>
      </c>
      <c r="F12" s="35">
        <f t="shared" si="1"/>
        <v>1372</v>
      </c>
      <c r="G12" s="132">
        <v>11</v>
      </c>
      <c r="H12" s="144">
        <v>11</v>
      </c>
      <c r="I12" s="144">
        <v>1</v>
      </c>
      <c r="J12" s="133">
        <v>1</v>
      </c>
      <c r="K12" s="133">
        <v>0</v>
      </c>
      <c r="L12" s="133">
        <v>0</v>
      </c>
      <c r="M12" s="134">
        <v>0</v>
      </c>
      <c r="N12" s="135">
        <v>0</v>
      </c>
    </row>
    <row r="13" spans="1:14" ht="19.8" x14ac:dyDescent="0.4">
      <c r="A13" s="166" t="s">
        <v>118</v>
      </c>
      <c r="B13" s="145">
        <v>13</v>
      </c>
      <c r="C13" s="144">
        <v>1313</v>
      </c>
      <c r="D13" s="144">
        <v>994</v>
      </c>
      <c r="E13" s="144">
        <v>1229</v>
      </c>
      <c r="F13" s="35">
        <f t="shared" si="1"/>
        <v>2223</v>
      </c>
      <c r="G13" s="133">
        <v>10</v>
      </c>
      <c r="H13" s="144">
        <v>5</v>
      </c>
      <c r="I13" s="144">
        <v>1</v>
      </c>
      <c r="J13" s="133">
        <v>1</v>
      </c>
      <c r="K13" s="133">
        <v>2</v>
      </c>
      <c r="L13" s="133">
        <v>1</v>
      </c>
      <c r="M13" s="134">
        <v>1</v>
      </c>
      <c r="N13" s="135">
        <v>1</v>
      </c>
    </row>
    <row r="14" spans="1:14" ht="19.8" x14ac:dyDescent="0.4">
      <c r="A14" s="166" t="s">
        <v>119</v>
      </c>
      <c r="B14" s="145">
        <v>9</v>
      </c>
      <c r="C14" s="144">
        <v>540</v>
      </c>
      <c r="D14" s="144">
        <v>400</v>
      </c>
      <c r="E14" s="144">
        <v>527</v>
      </c>
      <c r="F14" s="35">
        <f t="shared" si="1"/>
        <v>927</v>
      </c>
      <c r="G14" s="133">
        <v>1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4">
        <v>0</v>
      </c>
      <c r="N14" s="135">
        <v>1</v>
      </c>
    </row>
    <row r="15" spans="1:14" ht="19.8" x14ac:dyDescent="0.4">
      <c r="A15" s="166" t="s">
        <v>120</v>
      </c>
      <c r="B15" s="145">
        <v>10</v>
      </c>
      <c r="C15" s="144">
        <v>582</v>
      </c>
      <c r="D15" s="144">
        <v>523</v>
      </c>
      <c r="E15" s="144">
        <v>601</v>
      </c>
      <c r="F15" s="35">
        <f t="shared" si="1"/>
        <v>1124</v>
      </c>
      <c r="G15" s="133">
        <v>7</v>
      </c>
      <c r="H15" s="144">
        <v>6</v>
      </c>
      <c r="I15" s="133">
        <v>0</v>
      </c>
      <c r="J15" s="133">
        <v>0</v>
      </c>
      <c r="K15" s="133">
        <v>0</v>
      </c>
      <c r="L15" s="133">
        <v>2</v>
      </c>
      <c r="M15" s="134">
        <v>0</v>
      </c>
      <c r="N15" s="135">
        <v>0</v>
      </c>
    </row>
    <row r="16" spans="1:14" ht="19.8" x14ac:dyDescent="0.4">
      <c r="A16" s="166" t="s">
        <v>121</v>
      </c>
      <c r="B16" s="145">
        <v>13</v>
      </c>
      <c r="C16" s="144">
        <v>645</v>
      </c>
      <c r="D16" s="144">
        <v>631</v>
      </c>
      <c r="E16" s="144">
        <v>513</v>
      </c>
      <c r="F16" s="35">
        <f t="shared" si="1"/>
        <v>1144</v>
      </c>
      <c r="G16" s="133">
        <v>6</v>
      </c>
      <c r="H16" s="144">
        <v>8</v>
      </c>
      <c r="I16" s="144">
        <v>2</v>
      </c>
      <c r="J16" s="133">
        <v>1</v>
      </c>
      <c r="K16" s="133">
        <v>0</v>
      </c>
      <c r="L16" s="133">
        <v>3</v>
      </c>
      <c r="M16" s="134">
        <v>0</v>
      </c>
      <c r="N16" s="135">
        <v>1</v>
      </c>
    </row>
    <row r="17" spans="1:14" ht="19.8" x14ac:dyDescent="0.4">
      <c r="A17" s="166" t="s">
        <v>122</v>
      </c>
      <c r="B17" s="145">
        <v>9</v>
      </c>
      <c r="C17" s="144">
        <v>551</v>
      </c>
      <c r="D17" s="144">
        <v>487</v>
      </c>
      <c r="E17" s="144">
        <v>505</v>
      </c>
      <c r="F17" s="35">
        <f t="shared" si="1"/>
        <v>992</v>
      </c>
      <c r="G17" s="133">
        <v>3</v>
      </c>
      <c r="H17" s="144">
        <v>3</v>
      </c>
      <c r="I17" s="144">
        <v>1</v>
      </c>
      <c r="J17" s="133">
        <v>0</v>
      </c>
      <c r="K17" s="133">
        <v>0</v>
      </c>
      <c r="L17" s="133">
        <v>0</v>
      </c>
      <c r="M17" s="134">
        <v>0</v>
      </c>
      <c r="N17" s="135">
        <v>0</v>
      </c>
    </row>
    <row r="18" spans="1:14" ht="19.8" x14ac:dyDescent="0.4">
      <c r="A18" s="166" t="s">
        <v>123</v>
      </c>
      <c r="B18" s="145">
        <v>18</v>
      </c>
      <c r="C18" s="144">
        <v>794</v>
      </c>
      <c r="D18" s="144">
        <v>692</v>
      </c>
      <c r="E18" s="144">
        <v>867</v>
      </c>
      <c r="F18" s="35">
        <f t="shared" si="1"/>
        <v>1559</v>
      </c>
      <c r="G18" s="133">
        <v>18</v>
      </c>
      <c r="H18" s="144">
        <v>6</v>
      </c>
      <c r="I18" s="144">
        <v>1</v>
      </c>
      <c r="J18" s="133">
        <v>2</v>
      </c>
      <c r="K18" s="133">
        <v>0</v>
      </c>
      <c r="L18" s="133">
        <v>3</v>
      </c>
      <c r="M18" s="134">
        <v>0</v>
      </c>
      <c r="N18" s="135">
        <v>0</v>
      </c>
    </row>
    <row r="19" spans="1:14" ht="19.8" x14ac:dyDescent="0.4">
      <c r="A19" s="166" t="s">
        <v>124</v>
      </c>
      <c r="B19" s="145">
        <v>11</v>
      </c>
      <c r="C19" s="144">
        <v>1138</v>
      </c>
      <c r="D19" s="144">
        <v>768</v>
      </c>
      <c r="E19" s="144">
        <v>959</v>
      </c>
      <c r="F19" s="35">
        <f t="shared" si="1"/>
        <v>1727</v>
      </c>
      <c r="G19" s="133">
        <v>12</v>
      </c>
      <c r="H19" s="144">
        <v>6</v>
      </c>
      <c r="I19" s="144">
        <v>1</v>
      </c>
      <c r="J19" s="133">
        <v>2</v>
      </c>
      <c r="K19" s="133">
        <v>1</v>
      </c>
      <c r="L19" s="133">
        <v>0</v>
      </c>
      <c r="M19" s="134">
        <v>0</v>
      </c>
      <c r="N19" s="135">
        <v>0</v>
      </c>
    </row>
    <row r="20" spans="1:14" ht="19.8" x14ac:dyDescent="0.4">
      <c r="A20" s="166" t="s">
        <v>125</v>
      </c>
      <c r="B20" s="145">
        <v>9</v>
      </c>
      <c r="C20" s="144">
        <v>557</v>
      </c>
      <c r="D20" s="144">
        <v>487</v>
      </c>
      <c r="E20" s="144">
        <v>556</v>
      </c>
      <c r="F20" s="35">
        <f t="shared" si="1"/>
        <v>1043</v>
      </c>
      <c r="G20" s="133">
        <v>4</v>
      </c>
      <c r="H20" s="133">
        <v>8</v>
      </c>
      <c r="I20" s="144">
        <v>0</v>
      </c>
      <c r="J20" s="133">
        <v>0</v>
      </c>
      <c r="K20" s="133">
        <v>0</v>
      </c>
      <c r="L20" s="133">
        <v>0</v>
      </c>
      <c r="M20" s="134">
        <v>0</v>
      </c>
      <c r="N20" s="135">
        <v>0</v>
      </c>
    </row>
    <row r="21" spans="1:14" ht="19.8" x14ac:dyDescent="0.4">
      <c r="A21" s="166" t="s">
        <v>126</v>
      </c>
      <c r="B21" s="145">
        <v>19</v>
      </c>
      <c r="C21" s="144">
        <v>991</v>
      </c>
      <c r="D21" s="144">
        <v>852</v>
      </c>
      <c r="E21" s="167">
        <v>985</v>
      </c>
      <c r="F21" s="35">
        <f t="shared" si="1"/>
        <v>1837</v>
      </c>
      <c r="G21" s="133">
        <v>16</v>
      </c>
      <c r="H21" s="144">
        <v>3</v>
      </c>
      <c r="I21" s="144">
        <v>2</v>
      </c>
      <c r="J21" s="133">
        <v>2</v>
      </c>
      <c r="K21" s="133">
        <v>0</v>
      </c>
      <c r="L21" s="133">
        <v>1</v>
      </c>
      <c r="M21" s="134">
        <v>1</v>
      </c>
      <c r="N21" s="135">
        <v>0</v>
      </c>
    </row>
    <row r="22" spans="1:14" ht="19.8" x14ac:dyDescent="0.4">
      <c r="A22" s="166" t="s">
        <v>127</v>
      </c>
      <c r="B22" s="145">
        <v>13</v>
      </c>
      <c r="C22" s="144">
        <v>570</v>
      </c>
      <c r="D22" s="144">
        <v>503</v>
      </c>
      <c r="E22" s="167">
        <v>579</v>
      </c>
      <c r="F22" s="35">
        <f t="shared" si="1"/>
        <v>1082</v>
      </c>
      <c r="G22" s="132">
        <v>6</v>
      </c>
      <c r="H22" s="144">
        <v>10</v>
      </c>
      <c r="I22" s="167">
        <v>0</v>
      </c>
      <c r="J22" s="133">
        <v>0</v>
      </c>
      <c r="K22" s="133">
        <v>0</v>
      </c>
      <c r="L22" s="133">
        <v>1</v>
      </c>
      <c r="M22" s="134">
        <v>1</v>
      </c>
      <c r="N22" s="135">
        <v>0</v>
      </c>
    </row>
    <row r="23" spans="1:14" ht="19.8" x14ac:dyDescent="0.4">
      <c r="A23" s="166" t="s">
        <v>128</v>
      </c>
      <c r="B23" s="145">
        <v>14</v>
      </c>
      <c r="C23" s="144">
        <v>561</v>
      </c>
      <c r="D23" s="144">
        <v>454</v>
      </c>
      <c r="E23" s="168">
        <v>564</v>
      </c>
      <c r="F23" s="35">
        <f t="shared" si="1"/>
        <v>1018</v>
      </c>
      <c r="G23" s="132">
        <v>2</v>
      </c>
      <c r="H23" s="144">
        <v>1</v>
      </c>
      <c r="I23" s="167">
        <v>3</v>
      </c>
      <c r="J23" s="133">
        <v>0</v>
      </c>
      <c r="K23" s="133">
        <v>0</v>
      </c>
      <c r="L23" s="133">
        <v>2</v>
      </c>
      <c r="M23" s="134">
        <v>0</v>
      </c>
      <c r="N23" s="135">
        <v>1</v>
      </c>
    </row>
    <row r="24" spans="1:14" ht="19.8" x14ac:dyDescent="0.4">
      <c r="A24" s="166" t="s">
        <v>129</v>
      </c>
      <c r="B24" s="145">
        <v>16</v>
      </c>
      <c r="C24" s="144">
        <v>597</v>
      </c>
      <c r="D24" s="35">
        <v>534</v>
      </c>
      <c r="E24" s="35">
        <v>626</v>
      </c>
      <c r="F24" s="35">
        <f t="shared" si="1"/>
        <v>1160</v>
      </c>
      <c r="G24" s="132">
        <v>5</v>
      </c>
      <c r="H24" s="144">
        <v>2</v>
      </c>
      <c r="I24" s="168">
        <v>0</v>
      </c>
      <c r="J24" s="133">
        <v>1</v>
      </c>
      <c r="K24" s="133">
        <v>1</v>
      </c>
      <c r="L24" s="133">
        <v>2</v>
      </c>
      <c r="M24" s="134">
        <v>0</v>
      </c>
      <c r="N24" s="135">
        <v>0</v>
      </c>
    </row>
    <row r="25" spans="1:14" ht="19.8" x14ac:dyDescent="0.4">
      <c r="A25" s="165" t="s">
        <v>99</v>
      </c>
      <c r="B25" s="35">
        <f t="shared" ref="B25:N25" si="2">SUM(B5:B24)</f>
        <v>258</v>
      </c>
      <c r="C25" s="35">
        <f t="shared" si="2"/>
        <v>15292</v>
      </c>
      <c r="D25" s="35">
        <v>12861</v>
      </c>
      <c r="E25" s="35">
        <v>14809</v>
      </c>
      <c r="F25" s="35">
        <f t="shared" si="2"/>
        <v>27670</v>
      </c>
      <c r="G25" s="133">
        <f t="shared" si="2"/>
        <v>151</v>
      </c>
      <c r="H25" s="35">
        <v>114</v>
      </c>
      <c r="I25" s="35">
        <v>22</v>
      </c>
      <c r="J25" s="133">
        <v>22</v>
      </c>
      <c r="K25" s="133">
        <f t="shared" si="2"/>
        <v>7</v>
      </c>
      <c r="L25" s="133">
        <f t="shared" si="2"/>
        <v>29</v>
      </c>
      <c r="M25" s="134">
        <f t="shared" si="2"/>
        <v>9</v>
      </c>
      <c r="N25" s="135">
        <f t="shared" si="2"/>
        <v>8</v>
      </c>
    </row>
    <row r="26" spans="1:14" s="2" customFormat="1" ht="26.25" customHeight="1" x14ac:dyDescent="0.4">
      <c r="A26" s="213" t="s">
        <v>8</v>
      </c>
      <c r="B26" s="214"/>
      <c r="C26" s="76">
        <f>C25</f>
        <v>15292</v>
      </c>
      <c r="D26" s="76" t="s">
        <v>0</v>
      </c>
      <c r="E26" s="76" t="s">
        <v>9</v>
      </c>
      <c r="F26" s="76"/>
      <c r="G26" s="76">
        <f>F25</f>
        <v>27670</v>
      </c>
      <c r="H26" s="76" t="s">
        <v>10</v>
      </c>
      <c r="I26" s="76"/>
      <c r="J26" s="76"/>
      <c r="K26" s="76" t="s">
        <v>146</v>
      </c>
      <c r="L26" s="76"/>
      <c r="M26" s="77"/>
      <c r="N26" s="78"/>
    </row>
    <row r="27" spans="1:14" s="2" customFormat="1" ht="26.25" customHeight="1" x14ac:dyDescent="0.4">
      <c r="A27" s="177" t="s">
        <v>97</v>
      </c>
      <c r="B27" s="178"/>
      <c r="C27" s="46" t="str">
        <f ca="1">INDIRECT(H27,TRUE)</f>
        <v>新生</v>
      </c>
      <c r="D27" s="124" t="s">
        <v>90</v>
      </c>
      <c r="E27" s="125">
        <f>MAX(C5:C24)</f>
        <v>2085</v>
      </c>
      <c r="F27" s="126">
        <f>MAX(F5:F24)</f>
        <v>3968</v>
      </c>
      <c r="G27" s="71"/>
      <c r="H27" s="129" t="str">
        <f>ADDRESS(MATCH(MAX(F5:F24),F5:F24,0)+4,1)</f>
        <v>$A$10</v>
      </c>
      <c r="I27" s="71"/>
      <c r="J27" s="71"/>
      <c r="K27" s="71"/>
      <c r="L27" s="71"/>
      <c r="M27" s="122"/>
      <c r="N27" s="123"/>
    </row>
    <row r="28" spans="1:14" s="2" customFormat="1" ht="26.25" customHeight="1" x14ac:dyDescent="0.4">
      <c r="A28" s="177" t="s">
        <v>98</v>
      </c>
      <c r="B28" s="178"/>
      <c r="C28" s="130" t="str">
        <f ca="1">INDIRECT(H28,TRUE)</f>
        <v>後金</v>
      </c>
      <c r="D28" s="131" t="s">
        <v>90</v>
      </c>
      <c r="E28" s="127">
        <f>MIN(C5:C24)</f>
        <v>294</v>
      </c>
      <c r="F28" s="128">
        <f>MIN(F5:F24)</f>
        <v>615</v>
      </c>
      <c r="G28" s="71"/>
      <c r="H28" s="129" t="str">
        <f>ADDRESS(MATCH(MIN(F5:F24),F5:F24,0)+4,1)</f>
        <v>$A$11</v>
      </c>
      <c r="I28" s="71"/>
      <c r="J28" s="71"/>
      <c r="K28" s="71"/>
      <c r="L28" s="71"/>
      <c r="M28" s="122"/>
      <c r="N28" s="123"/>
    </row>
    <row r="29" spans="1:14" s="3" customFormat="1" ht="24.9" customHeight="1" x14ac:dyDescent="0.4">
      <c r="A29" s="222" t="s">
        <v>11</v>
      </c>
      <c r="B29" s="223"/>
      <c r="C29" s="226">
        <f>SUM(G29,G30)</f>
        <v>168</v>
      </c>
      <c r="D29" s="228" t="s">
        <v>10</v>
      </c>
      <c r="E29" s="63" t="s">
        <v>12</v>
      </c>
      <c r="F29" s="63"/>
      <c r="G29" s="63">
        <v>87</v>
      </c>
      <c r="H29" s="63" t="s">
        <v>10</v>
      </c>
      <c r="I29" s="63"/>
      <c r="J29" s="63"/>
      <c r="K29" s="64"/>
      <c r="L29" s="64"/>
      <c r="M29" s="65"/>
      <c r="N29" s="66"/>
    </row>
    <row r="30" spans="1:14" s="4" customFormat="1" ht="24.9" customHeight="1" x14ac:dyDescent="0.4">
      <c r="A30" s="224"/>
      <c r="B30" s="225"/>
      <c r="C30" s="227"/>
      <c r="D30" s="229"/>
      <c r="E30" s="67" t="s">
        <v>13</v>
      </c>
      <c r="F30" s="67"/>
      <c r="G30" s="67">
        <v>81</v>
      </c>
      <c r="H30" s="67" t="s">
        <v>10</v>
      </c>
      <c r="I30" s="67"/>
      <c r="J30" s="67"/>
      <c r="K30" s="68"/>
      <c r="L30" s="68"/>
      <c r="M30" s="69"/>
      <c r="N30" s="70"/>
    </row>
    <row r="31" spans="1:14" s="4" customFormat="1" ht="24.9" customHeight="1" x14ac:dyDescent="0.4">
      <c r="A31" s="185" t="s">
        <v>17</v>
      </c>
      <c r="B31" s="189"/>
      <c r="C31" s="192">
        <f>K25</f>
        <v>7</v>
      </c>
      <c r="D31" s="192" t="s">
        <v>10</v>
      </c>
      <c r="E31" s="151" t="s">
        <v>182</v>
      </c>
      <c r="F31" s="63"/>
      <c r="G31" s="63"/>
      <c r="H31" s="63"/>
      <c r="I31" s="63"/>
      <c r="J31" s="63"/>
      <c r="K31" s="155"/>
      <c r="L31" s="155"/>
      <c r="M31" s="156"/>
      <c r="N31" s="157"/>
    </row>
    <row r="32" spans="1:14" s="5" customFormat="1" ht="24.9" customHeight="1" x14ac:dyDescent="0.4">
      <c r="A32" s="190"/>
      <c r="B32" s="191"/>
      <c r="C32" s="206"/>
      <c r="D32" s="206"/>
      <c r="E32" s="151" t="s">
        <v>104</v>
      </c>
      <c r="F32" s="158"/>
      <c r="G32" s="158"/>
      <c r="H32" s="158"/>
      <c r="I32" s="158"/>
      <c r="J32" s="158"/>
      <c r="K32" s="158"/>
      <c r="L32" s="158"/>
      <c r="M32" s="158"/>
      <c r="N32" s="159"/>
    </row>
    <row r="33" spans="1:14" s="6" customFormat="1" ht="26.25" customHeight="1" x14ac:dyDescent="0.4">
      <c r="A33" s="244" t="s">
        <v>15</v>
      </c>
      <c r="B33" s="245"/>
      <c r="C33" s="76">
        <f>L25</f>
        <v>29</v>
      </c>
      <c r="D33" s="76" t="s">
        <v>10</v>
      </c>
      <c r="E33" s="76"/>
      <c r="F33" s="76"/>
      <c r="G33" s="86"/>
      <c r="H33" s="76"/>
      <c r="I33" s="76"/>
      <c r="J33" s="76"/>
      <c r="K33" s="87"/>
      <c r="L33" s="87"/>
      <c r="M33" s="88"/>
      <c r="N33" s="89"/>
    </row>
    <row r="34" spans="1:14" s="7" customFormat="1" ht="26.25" customHeight="1" x14ac:dyDescent="0.4">
      <c r="A34" s="213" t="s">
        <v>14</v>
      </c>
      <c r="B34" s="214"/>
      <c r="C34" s="76">
        <f>M25</f>
        <v>9</v>
      </c>
      <c r="D34" s="76" t="s">
        <v>24</v>
      </c>
      <c r="E34" s="76" t="s">
        <v>183</v>
      </c>
      <c r="F34" s="76"/>
      <c r="G34" s="76"/>
      <c r="H34" s="76"/>
      <c r="I34" s="76"/>
      <c r="J34" s="76"/>
      <c r="K34" s="87"/>
      <c r="L34" s="87"/>
      <c r="M34" s="88"/>
      <c r="N34" s="89"/>
    </row>
    <row r="35" spans="1:14" s="8" customFormat="1" ht="26.25" customHeight="1" x14ac:dyDescent="0.4">
      <c r="A35" s="211" t="s">
        <v>109</v>
      </c>
      <c r="B35" s="212"/>
      <c r="C35" s="76">
        <f>N25</f>
        <v>8</v>
      </c>
      <c r="D35" s="76" t="s">
        <v>24</v>
      </c>
      <c r="E35" s="76" t="s">
        <v>103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6" customFormat="1" ht="26.25" customHeight="1" x14ac:dyDescent="0.4">
      <c r="A36" s="177" t="s">
        <v>96</v>
      </c>
      <c r="B36" s="178"/>
      <c r="C36" s="76">
        <f>G25</f>
        <v>151</v>
      </c>
      <c r="D36" s="76" t="s">
        <v>10</v>
      </c>
      <c r="E36" s="76" t="s">
        <v>16</v>
      </c>
      <c r="F36" s="76"/>
      <c r="G36" s="76">
        <f>H25</f>
        <v>114</v>
      </c>
      <c r="H36" s="76" t="s">
        <v>10</v>
      </c>
      <c r="I36" s="76"/>
      <c r="J36" s="76"/>
      <c r="K36" s="87"/>
      <c r="L36" s="87"/>
      <c r="M36" s="88"/>
      <c r="N36" s="89"/>
    </row>
    <row r="37" spans="1:14" s="9" customFormat="1" ht="26.25" customHeight="1" thickBot="1" x14ac:dyDescent="0.45">
      <c r="A37" s="207" t="str">
        <f>IF(C37&gt;0," 本月戶數增加","本月戶數減少")</f>
        <v xml:space="preserve"> 本月戶數增加</v>
      </c>
      <c r="B37" s="208"/>
      <c r="C37" s="90">
        <f>C25-'11411'!C25</f>
        <v>6</v>
      </c>
      <c r="D37" s="91" t="str">
        <f>IF(E37&gt;0,"男增加","男減少")</f>
        <v>男減少</v>
      </c>
      <c r="E37" s="92">
        <f>D25-'11411'!D25</f>
        <v>-10</v>
      </c>
      <c r="F37" s="91" t="str">
        <f>IF(G37&gt;0,"女增加","女減少")</f>
        <v>女增加</v>
      </c>
      <c r="G37" s="92">
        <f>E25-'11411'!E25</f>
        <v>25</v>
      </c>
      <c r="H37" s="93"/>
      <c r="I37" s="208" t="str">
        <f>IF(K37&gt;0,"總人口數增加","總人口數減少")</f>
        <v>總人口數增加</v>
      </c>
      <c r="J37" s="208"/>
      <c r="K37" s="92">
        <f>F25-'11411'!F25</f>
        <v>15</v>
      </c>
      <c r="L37" s="93"/>
      <c r="M37" s="94"/>
      <c r="N37" s="95"/>
    </row>
    <row r="38" spans="1:14" x14ac:dyDescent="0.3">
      <c r="K38" s="10"/>
      <c r="M38" s="12"/>
    </row>
  </sheetData>
  <mergeCells count="28">
    <mergeCell ref="A28:B28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26:B26"/>
    <mergeCell ref="A27:B27"/>
    <mergeCell ref="I37:J37"/>
    <mergeCell ref="A29:B30"/>
    <mergeCell ref="C29:C30"/>
    <mergeCell ref="D29:D30"/>
    <mergeCell ref="A31:B32"/>
    <mergeCell ref="C31:C32"/>
    <mergeCell ref="D31:D32"/>
    <mergeCell ref="A33:B33"/>
    <mergeCell ref="A34:B34"/>
    <mergeCell ref="A35:B35"/>
    <mergeCell ref="A36:B36"/>
    <mergeCell ref="A37:B37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12</vt:i4>
      </vt:variant>
    </vt:vector>
  </HeadingPairs>
  <TitlesOfParts>
    <vt:vector size="24" baseType="lpstr">
      <vt:lpstr>11401</vt:lpstr>
      <vt:lpstr>11402</vt:lpstr>
      <vt:lpstr>11403</vt:lpstr>
      <vt:lpstr>11404</vt:lpstr>
      <vt:lpstr>11405</vt:lpstr>
      <vt:lpstr>11406</vt:lpstr>
      <vt:lpstr>11407</vt:lpstr>
      <vt:lpstr>11408</vt:lpstr>
      <vt:lpstr>11409</vt:lpstr>
      <vt:lpstr>11410</vt:lpstr>
      <vt:lpstr>11411</vt:lpstr>
      <vt:lpstr>11412</vt:lpstr>
      <vt:lpstr>'11401'!Print_Titles</vt:lpstr>
      <vt:lpstr>'11402'!Print_Titles</vt:lpstr>
      <vt:lpstr>'11403'!Print_Titles</vt:lpstr>
      <vt:lpstr>'11404'!Print_Titles</vt:lpstr>
      <vt:lpstr>'11405'!Print_Titles</vt:lpstr>
      <vt:lpstr>'11406'!Print_Titles</vt:lpstr>
      <vt:lpstr>'11407'!Print_Titles</vt:lpstr>
      <vt:lpstr>'11408'!Print_Titles</vt:lpstr>
      <vt:lpstr>'11409'!Print_Titles</vt:lpstr>
      <vt:lpstr>'11410'!Print_Titles</vt:lpstr>
      <vt:lpstr>'11411'!Print_Titles</vt:lpstr>
      <vt:lpstr>'11412'!Print_Titles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高雄市新興戶政事務所</cp:lastModifiedBy>
  <cp:lastPrinted>2021-03-02T00:15:57Z</cp:lastPrinted>
  <dcterms:created xsi:type="dcterms:W3CDTF">1999-11-05T01:57:00Z</dcterms:created>
  <dcterms:modified xsi:type="dcterms:W3CDTF">2026-01-02T09:06:56Z</dcterms:modified>
</cp:coreProperties>
</file>